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7700" windowHeight="11910" activeTab="0"/>
  </bookViews>
  <sheets>
    <sheet name="Appendix_13" sheetId="1" r:id="rId1"/>
    <sheet name="Read.me" sheetId="2" r:id="rId2"/>
    <sheet name="National Graph" sheetId="3" r:id="rId3"/>
    <sheet name="National_occurrence" sheetId="4" r:id="rId4"/>
  </sheets>
  <definedNames/>
  <calcPr fullCalcOnLoad="1"/>
</workbook>
</file>

<file path=xl/sharedStrings.xml><?xml version="1.0" encoding="utf-8"?>
<sst xmlns="http://schemas.openxmlformats.org/spreadsheetml/2006/main" count="26499" uniqueCount="2589">
  <si>
    <t>07288650</t>
  </si>
  <si>
    <t>BOGUE PHALIA NR LELAND, MS</t>
  </si>
  <si>
    <t>1995-08-22 1400</t>
  </si>
  <si>
    <t>07288700</t>
  </si>
  <si>
    <t>BIG SUNFLOWER RIVER NR ANGUILLA, MS</t>
  </si>
  <si>
    <t>1995-08-21 1130</t>
  </si>
  <si>
    <t>0728872008</t>
  </si>
  <si>
    <t>SILVER CREEK NR BAYLAND, MS</t>
  </si>
  <si>
    <t>1998-06-08 1200</t>
  </si>
  <si>
    <t>07288770</t>
  </si>
  <si>
    <t>DEER CREEK NR HOLLANDALE, MS</t>
  </si>
  <si>
    <t>1996-07-17 1400</t>
  </si>
  <si>
    <t>07288870</t>
  </si>
  <si>
    <t>STEELE BAYOU EAST PRONG NR ROLLING FORK, MS</t>
  </si>
  <si>
    <t>1995-08-24 1200</t>
  </si>
  <si>
    <t>07288955</t>
  </si>
  <si>
    <t>YAZOO RIVER BL STEELE BAYOU NR LONG LAKE, MS</t>
  </si>
  <si>
    <t>1995-09-28 1130</t>
  </si>
  <si>
    <t>073676595</t>
  </si>
  <si>
    <t>BAYOU MACON NEAR HALLEY</t>
  </si>
  <si>
    <t>1998-06-16 1200</t>
  </si>
  <si>
    <t>07367700</t>
  </si>
  <si>
    <t>BOEUF R NR ARKANSAS-LA STATE LINE</t>
  </si>
  <si>
    <t>1998-06-16 0830</t>
  </si>
  <si>
    <t>07368580</t>
  </si>
  <si>
    <t>BIG CREEK NEAR SLIGO, LA.</t>
  </si>
  <si>
    <t>1998-06-01 1200</t>
  </si>
  <si>
    <t>07369500</t>
  </si>
  <si>
    <t>TENSAS R @ TENDAL, LA</t>
  </si>
  <si>
    <t>1995-08-25 1430</t>
  </si>
  <si>
    <t>07370000</t>
  </si>
  <si>
    <t>BAYOU MACON NR DELHI, LA</t>
  </si>
  <si>
    <t>1995-09-18 1200</t>
  </si>
  <si>
    <t>ACAD</t>
  </si>
  <si>
    <t>08010000</t>
  </si>
  <si>
    <t>BAYOU DES CANNES NR EUNICE, LA</t>
  </si>
  <si>
    <t>1998-07-29 1000</t>
  </si>
  <si>
    <t>warmouth</t>
  </si>
  <si>
    <t>08012150</t>
  </si>
  <si>
    <t>MERMENTAU RIVER @ MERMENTAU, LA</t>
  </si>
  <si>
    <t>1998-07-10 1300</t>
  </si>
  <si>
    <t>crappies</t>
  </si>
  <si>
    <t>08012300</t>
  </si>
  <si>
    <t>BYU QUEUE DE TORTUE @ RICEVILLE, LA</t>
  </si>
  <si>
    <t>1998-07-10 0804</t>
  </si>
  <si>
    <t>08012470</t>
  </si>
  <si>
    <t>SHINGLE CREEK AT QUEEN AVE IN MINNEAPOLIS, MN</t>
  </si>
  <si>
    <t>1996-09-17 1100</t>
  </si>
  <si>
    <t>05288710</t>
  </si>
  <si>
    <t>SHINGLE CREEK AT 46TH ST. IN MINNEAPOLIS, MN</t>
  </si>
  <si>
    <t>1995-08-28 1000</t>
  </si>
  <si>
    <t>05330902</t>
  </si>
  <si>
    <t>BAYOU LACASSINE NR LAKE ARTHUR, LA</t>
  </si>
  <si>
    <t>NINE MILE CREEK NR JAMES CIRCLE AT BLOOMINGTON, MN</t>
  </si>
  <si>
    <t>1995-07-26 1000</t>
  </si>
  <si>
    <t>05464490</t>
  </si>
  <si>
    <t>MC CLOUD RUN AT CEDAR RAPIDS, IA</t>
  </si>
  <si>
    <t>1995-09-25 1000</t>
  </si>
  <si>
    <t>05531500</t>
  </si>
  <si>
    <t>SALT CREEK AT WESTERN SPRINGS, IL</t>
  </si>
  <si>
    <t>1998-08-18 1130</t>
  </si>
  <si>
    <t>06713500</t>
  </si>
  <si>
    <t>CHERRY CREEK AT DENVER, CO.</t>
  </si>
  <si>
    <t>1993-08-09 1220</t>
  </si>
  <si>
    <t>09512407</t>
  </si>
  <si>
    <t>91ST AVE WWTP OUTFALL NR PHOENIX, AZ</t>
  </si>
  <si>
    <t>1996-06-05 0900</t>
  </si>
  <si>
    <t>12091300</t>
  </si>
  <si>
    <t>LEACH CR NR STEILACOOM, WA</t>
  </si>
  <si>
    <t>1995-09-20 1500</t>
  </si>
  <si>
    <t>12103326</t>
  </si>
  <si>
    <t>MILLER CREEK NR DES MOINES, WA</t>
  </si>
  <si>
    <t>1995-09-21 1400</t>
  </si>
  <si>
    <t>12119850</t>
  </si>
  <si>
    <t>WEST BRANCH KELSEY CREEK AT BELLEVUE, WA</t>
  </si>
  <si>
    <t>1995-09-19 1500</t>
  </si>
  <si>
    <t>12120490</t>
  </si>
  <si>
    <t>JUANITA CREEK AT JUANITA, WA</t>
  </si>
  <si>
    <t>1995-09-18 1630</t>
  </si>
  <si>
    <t>12125900</t>
  </si>
  <si>
    <t>NORTH CREEK BLW PENNY CR NEAR BOTHELL, WASH.</t>
  </si>
  <si>
    <t>12128000</t>
  </si>
  <si>
    <t>THORNTON CREEK NEAR SEATTLE, WASH.</t>
  </si>
  <si>
    <t>1995-09-18 1100</t>
  </si>
  <si>
    <t>14169500</t>
  </si>
  <si>
    <t>AMAZON CREEK NEAR EUGENE, OR</t>
  </si>
  <si>
    <t>1992-09-02 1605</t>
  </si>
  <si>
    <t>14206950</t>
  </si>
  <si>
    <t>FANNO CREEK AT DURHAM, OR</t>
  </si>
  <si>
    <t>1992-09-01 1500</t>
  </si>
  <si>
    <t>14211550</t>
  </si>
  <si>
    <t>JOHNSON CREEK AT MILWAUKIE,OREG.</t>
  </si>
  <si>
    <t>1992-09-01 0915</t>
  </si>
  <si>
    <t>15275100</t>
  </si>
  <si>
    <t>CHESTER C AT ARCTIC BOULEVARD AT ANCHORAGE AK</t>
  </si>
  <si>
    <t>1998-05-13 1200</t>
  </si>
  <si>
    <t>16224500</t>
  </si>
  <si>
    <t>KALAUAO STR AT MOANALUA RD, AT AIEA, OAHU, HI</t>
  </si>
  <si>
    <t>2000-09-06 1100</t>
  </si>
  <si>
    <t>16229300</t>
  </si>
  <si>
    <t>KALIHI STR AT KALIHI, OAHU, HI</t>
  </si>
  <si>
    <t>2000-07-18 0900</t>
  </si>
  <si>
    <t>16235100</t>
  </si>
  <si>
    <t>NUUANU STR ABV WAOLANI ST. AT HONOLULU, OAHU, HI</t>
  </si>
  <si>
    <t>1998-09-16 1430</t>
  </si>
  <si>
    <t>16242500</t>
  </si>
  <si>
    <t>MANOA STR AT KANEWAI FIELD, HONOLULU, OAHU, HI</t>
  </si>
  <si>
    <t>1998-08-26 1800</t>
  </si>
  <si>
    <t>16274100</t>
  </si>
  <si>
    <t>KANEOHE STR BLW KAMEHAMEHA HWY, OAHU, HI</t>
  </si>
  <si>
    <t>211712157494801</t>
  </si>
  <si>
    <t>ALA WAI CANAL AT HONOLULU, HI</t>
  </si>
  <si>
    <t>1998-09-29 0845</t>
  </si>
  <si>
    <t>010965852</t>
  </si>
  <si>
    <t>BEAVER BROOK AT NORTH PELHAM, NH</t>
  </si>
  <si>
    <t>1998-09-24 1000</t>
  </si>
  <si>
    <t>01101500</t>
  </si>
  <si>
    <t>IPSWICH RIVER AT SOUTH MIDDLETON, MA</t>
  </si>
  <si>
    <t>01104615</t>
  </si>
  <si>
    <t>CHARLES RIVER ABOVE WATERTOWN DAM AT WATERTOWN, MA</t>
  </si>
  <si>
    <t>1999-07-21 0901</t>
  </si>
  <si>
    <t>01105000</t>
  </si>
  <si>
    <t>NEPONSET RIVER AT NORWOOD, MA</t>
  </si>
  <si>
    <t>01189000</t>
  </si>
  <si>
    <t>PEQUABUCK R AT FORESTVILLE, CT.</t>
  </si>
  <si>
    <t>1992-11-17 0831</t>
  </si>
  <si>
    <t>01191000</t>
  </si>
  <si>
    <t>NORTH BRANCH PARK R AT HARTFORD, CT.</t>
  </si>
  <si>
    <t>1994-08-11 1001</t>
  </si>
  <si>
    <t>01192500</t>
  </si>
  <si>
    <t>HOCKANUM R NR EAST HARTFORD, CT.</t>
  </si>
  <si>
    <t>1992-10-22 0911</t>
  </si>
  <si>
    <t>01196580</t>
  </si>
  <si>
    <t>MUDDY R NR NORTH HAVEN, CT</t>
  </si>
  <si>
    <t>1994-08-09 1001</t>
  </si>
  <si>
    <t>01379000</t>
  </si>
  <si>
    <t>PASSAIC RIVER NEAR MILLINGTON NJ</t>
  </si>
  <si>
    <t>1997-10-09 1000</t>
  </si>
  <si>
    <t>01410784</t>
  </si>
  <si>
    <t>GREAT EGG HARBOR R NR SICKLERVILLE NJ</t>
  </si>
  <si>
    <t>1997-10-14 1200</t>
  </si>
  <si>
    <t>creek chubsucker</t>
  </si>
  <si>
    <t>01471520</t>
  </si>
  <si>
    <t>WYOMISSING CR. @ WEST READING PA</t>
  </si>
  <si>
    <t>1999-07-29 1015</t>
  </si>
  <si>
    <t>02169570</t>
  </si>
  <si>
    <t>GILLS CREEK AT COLUMBIA, SC</t>
  </si>
  <si>
    <t>1997-08-20 1000</t>
  </si>
  <si>
    <t>06714000</t>
  </si>
  <si>
    <t>SOUTH PLATTE RIVER AT DENVER, CO.</t>
  </si>
  <si>
    <t>1993-08-17 1215</t>
  </si>
  <si>
    <t>06720500</t>
  </si>
  <si>
    <t>SOUTH PLATTE RIVER AT HENDERSON, CO.</t>
  </si>
  <si>
    <t>1992-09-17 0935</t>
  </si>
  <si>
    <t>08178800</t>
  </si>
  <si>
    <t>SALADO CK AT LOOP 13 AT SAN ANTONIO, TX</t>
  </si>
  <si>
    <t>1997-12-11 1101</t>
  </si>
  <si>
    <t>08181480</t>
  </si>
  <si>
    <t>LEON CK AT IH 35 AT SAN ANTONIO, TX</t>
  </si>
  <si>
    <t>1997-12-10 1201</t>
  </si>
  <si>
    <t>09481740</t>
  </si>
  <si>
    <t>SANTA CRUZ RIVER AT TUBAC, AZ.</t>
  </si>
  <si>
    <t>1996-05-07 1300</t>
  </si>
  <si>
    <t>10167800</t>
  </si>
  <si>
    <t>LITTLE COTTONWOOD CREEK @ CRESTWOOD PARK, SLC, UT</t>
  </si>
  <si>
    <t>1998-08-25 1131</t>
  </si>
  <si>
    <t>common suckers</t>
  </si>
  <si>
    <t>10168000</t>
  </si>
  <si>
    <t>LITTLE COTTONWD CR @ JORDAN RIVER NR S L CITY</t>
  </si>
  <si>
    <t>1998-08-04 1301</t>
  </si>
  <si>
    <t>12112600</t>
  </si>
  <si>
    <t>BIG SOOS CREEK ABV HATCHERY, NR AUBURN, WA</t>
  </si>
  <si>
    <t>12424000</t>
  </si>
  <si>
    <t>12424500</t>
  </si>
  <si>
    <t>HANGMAN CREEK AT SPOKANE WA</t>
  </si>
  <si>
    <t>1998-06-19 1500</t>
  </si>
  <si>
    <t>#               P49362</t>
  </si>
  <si>
    <t>#               P49363</t>
  </si>
  <si>
    <t>#               P49364</t>
  </si>
  <si>
    <t>#               P49365</t>
  </si>
  <si>
    <t>#               P49366</t>
  </si>
  <si>
    <t>#               P49367</t>
  </si>
  <si>
    <t>#               P49368</t>
  </si>
  <si>
    <t>#               P49369</t>
  </si>
  <si>
    <t>#               P49370</t>
  </si>
  <si>
    <t>#               P49371</t>
  </si>
  <si>
    <t>#               P49372</t>
  </si>
  <si>
    <t>#               P49373</t>
  </si>
  <si>
    <t>#               P49374</t>
  </si>
  <si>
    <t>#               P49375</t>
  </si>
  <si>
    <t>#               P49376</t>
  </si>
  <si>
    <t>#               P49377</t>
  </si>
  <si>
    <t>#               P49378</t>
  </si>
  <si>
    <t>#               P49379</t>
  </si>
  <si>
    <t>#               P49380</t>
  </si>
  <si>
    <t xml:space="preserve">#       </t>
  </si>
  <si>
    <t xml:space="preserve">#           Note: The row in the data file that follows the row of variable names describes the </t>
  </si>
  <si>
    <t xml:space="preserve">#                 width of the field and the data type. "s" indicates a text variable, </t>
  </si>
  <si>
    <t>#                 "d" indicates a date variable, and "n" indicates a numeric variable.</t>
  </si>
  <si>
    <t>#                 For example: 15s indicates a 0- to 15-character text variable whereas</t>
  </si>
  <si>
    <t>#                 9n indicates a 0- to 9-digit numeric variable.</t>
  </si>
  <si>
    <t xml:space="preserve">#       Attribute label: SUID </t>
  </si>
  <si>
    <t>#       Attribute description: NAWQA Study Unit identifier</t>
  </si>
  <si>
    <t>#       Source: NAWQA Data Warehouse water-quality data retrieval 7-30-2002</t>
  </si>
  <si>
    <t>#                Code   Description</t>
  </si>
  <si>
    <t>#                -----  --------------------------------------------------</t>
  </si>
  <si>
    <t>#                acad   Acadian-Pontchartrain Drainages</t>
  </si>
  <si>
    <t>#                acfb   Apalachicola-Chattahoochee-Flint River Basin</t>
  </si>
  <si>
    <t>#                albe   Albemarle-Pamlico Drainage Basin</t>
  </si>
  <si>
    <t>#                almn   Allegheny and Monongahela River Basins</t>
  </si>
  <si>
    <t>#                cazb   Central Arizona Basins</t>
  </si>
  <si>
    <t>#                ccpt   Central Columbia Plateau</t>
  </si>
  <si>
    <t>#                cnbr   Central Nebraska Basins</t>
  </si>
  <si>
    <t>#                conn   Connecticut, Housatonic, and Thames River Basins</t>
  </si>
  <si>
    <t>#                cook   Cook Inlet Basin</t>
  </si>
  <si>
    <t>#                delr   Delaware River Basin</t>
  </si>
  <si>
    <t>#                dlmv   Delmarva Peninsula</t>
  </si>
  <si>
    <t>#                eiwa   Eastern Iowa Basins</t>
  </si>
  <si>
    <t>#                gafl   Georgia-Florida Coastal Plain</t>
  </si>
  <si>
    <t>06785000</t>
  </si>
  <si>
    <t>MIDDLE LOUP R. AT ST. PAUL, NEBR.</t>
  </si>
  <si>
    <t>1992-09-17 1130</t>
  </si>
  <si>
    <t>06790500</t>
  </si>
  <si>
    <t>NORTH LOUP RIVER NR ST PAUL NEBR</t>
  </si>
  <si>
    <t>1992-09-17 1500</t>
  </si>
  <si>
    <t>06799000</t>
  </si>
  <si>
    <t>ELKHORN R AT NORFOLK NE</t>
  </si>
  <si>
    <t>1992-09-15 1430</t>
  </si>
  <si>
    <t>06805500</t>
  </si>
  <si>
    <t>1998-05-28 1415</t>
  </si>
  <si>
    <t>07375170</t>
  </si>
  <si>
    <t>BOGUE FALAYA @ COVINGTON, LA</t>
  </si>
  <si>
    <t>1998-05-28 1100</t>
  </si>
  <si>
    <t>07375500</t>
  </si>
  <si>
    <t>TANGIPAHOA RIVER AT ROBERT,LA</t>
  </si>
  <si>
    <t>1998-06-09 1300</t>
  </si>
  <si>
    <t>07375800</t>
  </si>
  <si>
    <t>TICKFAW RIVER AT LIVERPOOL, LA</t>
  </si>
  <si>
    <t>1998-06-03 1330</t>
  </si>
  <si>
    <t>07380300</t>
  </si>
  <si>
    <t>#                uirb   Upper Illinois River Basin</t>
  </si>
  <si>
    <t>#                umis   Upper Mississippi River Basin</t>
  </si>
  <si>
    <t>#                usnk   Upper Snake River Basin</t>
  </si>
  <si>
    <t>#                uten   Upper Tennessee River Basin</t>
  </si>
  <si>
    <t>#                whit   White River Basin</t>
  </si>
  <si>
    <t>#                will   Willamette Basin</t>
  </si>
  <si>
    <t>#                wmic   Western Lake Michigan Drainages</t>
  </si>
  <si>
    <t>#                yaki   Yakima River Basin</t>
  </si>
  <si>
    <t>#                yell   Yellowstone River Basin</t>
  </si>
  <si>
    <t>#       Attribute label: STAID</t>
  </si>
  <si>
    <t>KISHACOQUILLAS CR AT LEWISTOWN, PA</t>
  </si>
  <si>
    <t>1992-09-21 0935</t>
  </si>
  <si>
    <t>403847076575201</t>
  </si>
  <si>
    <t>W. MAHANTANGO CREEK NEAR LIVERPOOL, PA</t>
  </si>
  <si>
    <t>1992-09-17 1035</t>
  </si>
  <si>
    <t>405121077342701</t>
  </si>
  <si>
    <t>PENNS CREEK AT SPRING MILLS, PA</t>
  </si>
  <si>
    <t>1992-09-18 0940</t>
  </si>
  <si>
    <t>420049111490201</t>
  </si>
  <si>
    <t>CUB RIVER AT IDAHO-UTAH BORDER, NEAR FRANKLIN, ID</t>
  </si>
  <si>
    <t>1999-07-20 1230</t>
  </si>
  <si>
    <t>445110108102901</t>
  </si>
  <si>
    <t>BIGHORN LAKE AT HIGHWAY 14A, NEAR KANE, WY</t>
  </si>
  <si>
    <t>1998-09-02 1500</t>
  </si>
  <si>
    <t>445221108122601</t>
  </si>
  <si>
    <t>SHOSHONE RIVER AT MOUTH, NEAR KANE, WY</t>
  </si>
  <si>
    <t>1998-09-02 1030</t>
  </si>
  <si>
    <t>455905108081301</t>
  </si>
  <si>
    <t>ARROW CREEK NEAR WORDEN, MT</t>
  </si>
  <si>
    <t>1998-08-24 1301</t>
  </si>
  <si>
    <t>LINJ</t>
  </si>
  <si>
    <t>01398000</t>
  </si>
  <si>
    <t>NESHANIC RIVER AT REAVILLE NJ</t>
  </si>
  <si>
    <t>1997-09-30 1000</t>
  </si>
  <si>
    <t>01451425</t>
  </si>
  <si>
    <t>01451420</t>
  </si>
  <si>
    <t>LITTLE LEHIGH CREEK NEAR EAST TEXAS, PA.</t>
  </si>
  <si>
    <t>1998-08-27 1000</t>
  </si>
  <si>
    <t>01477120</t>
  </si>
  <si>
    <t>RACCOON CREEK NEAR SWEDESBORO NJ</t>
  </si>
  <si>
    <t>1998-09-02 1130</t>
  </si>
  <si>
    <t>01576540</t>
  </si>
  <si>
    <t>MILL CREEK AT ESHELMAN MILL ROAD NEAR LYNDON, PA</t>
  </si>
  <si>
    <t>1992-09-23 1105</t>
  </si>
  <si>
    <t>01625000</t>
  </si>
  <si>
    <t>MIDDLE RIVER NEAR GROTTOES, VA</t>
  </si>
  <si>
    <t>1992-08-19 1105</t>
  </si>
  <si>
    <t>0208925200</t>
  </si>
  <si>
    <t>BEAR CREEK AT MAYS STORE, NC</t>
  </si>
  <si>
    <t>1993-10-26 1215</t>
  </si>
  <si>
    <t>02290769</t>
  </si>
  <si>
    <t>CANAL 111 AT S-18-C NEAR FLORIDA CITY, FL</t>
  </si>
  <si>
    <t>1995-11-29 1035</t>
  </si>
  <si>
    <t>03245500</t>
  </si>
  <si>
    <t>L MIAMI R AT MILFORD OH</t>
  </si>
  <si>
    <t>1998-09-16 1000</t>
  </si>
  <si>
    <t>03374100</t>
  </si>
  <si>
    <t>WHITE RIVER AT HAZLETON, IN</t>
  </si>
  <si>
    <t>1997-08-26 1210</t>
  </si>
  <si>
    <t>04087000</t>
  </si>
  <si>
    <t>MILWAUKEE RIVER AT MILWAUKEE, WI</t>
  </si>
  <si>
    <t>1995-09-06 1500</t>
  </si>
  <si>
    <t>05345000</t>
  </si>
  <si>
    <t>VERMILLION RIVER NEAR EMPIRE, MN</t>
  </si>
  <si>
    <t>1995-07-12 1100</t>
  </si>
  <si>
    <t>05527800</t>
  </si>
  <si>
    <t>DES PLAINES RIVER AT RUSSELL, IL</t>
  </si>
  <si>
    <t>1998-08-17 1130</t>
  </si>
  <si>
    <t>05543500</t>
  </si>
  <si>
    <t>05553500</t>
  </si>
  <si>
    <t>ILLINOIS RIVER AT MARSEILLES, IL</t>
  </si>
  <si>
    <t>1996-10-15 1520</t>
  </si>
  <si>
    <t>05544200</t>
  </si>
  <si>
    <t>MUKWONAGO RIVER AT MUKWONAGO, WIS.</t>
  </si>
  <si>
    <t>1998-08-26 1030</t>
  </si>
  <si>
    <t>05548105</t>
  </si>
  <si>
    <t>NIPPERSINK CREEK ABOVE WONDER LAKE, IL</t>
  </si>
  <si>
    <t>1998-08-17 1700</t>
  </si>
  <si>
    <t>ILLINOIS RIVER AT OTTAWA, IL</t>
  </si>
  <si>
    <t>05558300</t>
  </si>
  <si>
    <t>ILLINOIS RIVER AT HENRY, IL</t>
  </si>
  <si>
    <t>1996-10-24 1120</t>
  </si>
  <si>
    <t>05568500</t>
  </si>
  <si>
    <t>ILLINOIS RIVER AT KINGSTON MINES, IL</t>
  </si>
  <si>
    <t>1996-10-25 1050</t>
  </si>
  <si>
    <t>05570500</t>
  </si>
  <si>
    <t>ILLINOIS RIVER AT HAVANA, IL</t>
  </si>
  <si>
    <t>1996-10-23 1120</t>
  </si>
  <si>
    <t>05576190</t>
  </si>
  <si>
    <t>SUGAR CREEK NEAR GLENARM, IL</t>
  </si>
  <si>
    <t>1996-08-21 0920</t>
  </si>
  <si>
    <t>05586100</t>
  </si>
  <si>
    <t>ILLINOIS RIVER AT VALLEY CITY</t>
  </si>
  <si>
    <t>1996-10-21 1520</t>
  </si>
  <si>
    <t>05587060</t>
  </si>
  <si>
    <t>ILLINOIS RIVER AT HARDIN, IL</t>
  </si>
  <si>
    <t>1996-10-22 1420</t>
  </si>
  <si>
    <t>06731000</t>
  </si>
  <si>
    <t>ST. VRAIN CREEK AT MOUTH, NEAR PLATTEVILLE, CO.</t>
  </si>
  <si>
    <t>1993-08-18 1400</t>
  </si>
  <si>
    <t>06754000</t>
  </si>
  <si>
    <t>SOUTH PLATTE RIVER NEAR KERSEY, CO.</t>
  </si>
  <si>
    <t>1992-09-18 1140</t>
  </si>
  <si>
    <t>07196500</t>
  </si>
  <si>
    <t>ILLINOIS RIVER NEAR TAHLEQUAH, OK</t>
  </si>
  <si>
    <t>1993-08-11 1300</t>
  </si>
  <si>
    <t>07265099</t>
  </si>
  <si>
    <t>BAYOU METO NEAR BAYOU METO, ARK.</t>
  </si>
  <si>
    <t>1998-06-02 1400</t>
  </si>
  <si>
    <t>07381440</t>
  </si>
  <si>
    <t>BYU GROSSE TETE @ ROSEDALE, LA</t>
  </si>
  <si>
    <t>1998-06-26 1315</t>
  </si>
  <si>
    <t>07385700</t>
  </si>
  <si>
    <t>BYU TECHE @ KEYSTONE LOCK NR ST. MARTINVILLE, LA</t>
  </si>
  <si>
    <t>1998-07-01 1045</t>
  </si>
  <si>
    <t>07386980</t>
  </si>
  <si>
    <t>VERMILION RIVER @ PERRY, LA</t>
  </si>
  <si>
    <t>1998-06-29 1145</t>
  </si>
  <si>
    <t>08065350</t>
  </si>
  <si>
    <t>TRINITY RV NR CROCKETT, TX</t>
  </si>
  <si>
    <t>1992-12-02 1300</t>
  </si>
  <si>
    <t>blue catfish</t>
  </si>
  <si>
    <t>11260815</t>
  </si>
  <si>
    <t>SAN JOAQUIN R NR STEVINSON CA</t>
  </si>
  <si>
    <t>1992-10-16 1130</t>
  </si>
  <si>
    <t>13346990</t>
  </si>
  <si>
    <t>PARADISE CREEK AT PULLMAN, WASH.</t>
  </si>
  <si>
    <t>1992-08-24 0930</t>
  </si>
  <si>
    <t>252414080333200</t>
  </si>
  <si>
    <t>C-111 CANAL 100 FT ABV S-177 NR HOMESTEAD</t>
  </si>
  <si>
    <t>1995-11-29 1301</t>
  </si>
  <si>
    <t>CAZB</t>
  </si>
  <si>
    <t>332136112434201</t>
  </si>
  <si>
    <t>09517000</t>
  </si>
  <si>
    <t>BUCKEYE CANAL NR HASSAYAMPA</t>
  </si>
  <si>
    <t>1996-06-07 0900</t>
  </si>
  <si>
    <t>red shiner</t>
  </si>
  <si>
    <t>392246084340100</t>
  </si>
  <si>
    <t>03274000</t>
  </si>
  <si>
    <t>GREAT MIAMI RIVER BELOW HAMILTON, OH</t>
  </si>
  <si>
    <t>1998-09-01 1500</t>
  </si>
  <si>
    <t>395614076231401</t>
  </si>
  <si>
    <t>QUITTAPAHILLA CREEK NEAR PALMYRA, PA</t>
  </si>
  <si>
    <t>1992-09-25 0835</t>
  </si>
  <si>
    <t>01184490</t>
  </si>
  <si>
    <t>BROAD BK AT BROAD BROOK, CT.</t>
  </si>
  <si>
    <t>1992-10-23 0931</t>
  </si>
  <si>
    <t>01342602</t>
  </si>
  <si>
    <t>MOHAWK RIVER NEAR UTICA NY</t>
  </si>
  <si>
    <t>1992-09-11 0901</t>
  </si>
  <si>
    <t>01342702</t>
  </si>
  <si>
    <t>MOHAWK RIVER AT FRANKFORT NY</t>
  </si>
  <si>
    <t>1994-09-28 1431</t>
  </si>
  <si>
    <t>01347000</t>
  </si>
  <si>
    <t>MOHAWK RIVER NEAR LITTLE FALLS NY</t>
  </si>
  <si>
    <t>1992-09-09 1031</t>
  </si>
  <si>
    <t>01357500</t>
  </si>
  <si>
    <t>MOHAWK RIVER AT COHOES NY</t>
  </si>
  <si>
    <t>1997-09-09 1101</t>
  </si>
  <si>
    <t>01371500</t>
  </si>
  <si>
    <t>WALLKILL RIVER AT GARDINER NY</t>
  </si>
  <si>
    <t>1992-08-27 0903</t>
  </si>
  <si>
    <t>01401000</t>
  </si>
  <si>
    <t>STONY BROOK AT PRINCETON NJ</t>
  </si>
  <si>
    <t>1997-10-10 1300</t>
  </si>
  <si>
    <t>01403300</t>
  </si>
  <si>
    <t>RARITAN R AT QUEENS BRIDGE AT BOUND BROOK NJ</t>
  </si>
  <si>
    <t>1997-10-07 1100</t>
  </si>
  <si>
    <t>01474500</t>
  </si>
  <si>
    <t>SCHUYLKILL RIVER AT PHILADELPHIA, PA</t>
  </si>
  <si>
    <t>1998-07-28 1005</t>
  </si>
  <si>
    <t>01573560</t>
  </si>
  <si>
    <t>SWATARA CREEK NEAR HERSHEY, PA</t>
  </si>
  <si>
    <t>1992-09-25 1035</t>
  </si>
  <si>
    <t>01634000</t>
  </si>
  <si>
    <t>NORTH FORK SHENANDOAH RIVER NEAR STRASBURG, VA</t>
  </si>
  <si>
    <t>1992-08-18 1235</t>
  </si>
  <si>
    <t>01657000</t>
  </si>
  <si>
    <t>BULL RUN NEAR MANASSAS, VA</t>
  </si>
  <si>
    <t>1992-08-17 1505</t>
  </si>
  <si>
    <t>SANT</t>
  </si>
  <si>
    <t>02145112</t>
  </si>
  <si>
    <t>SOUTH FORK CATAWBA RIVER AT MCADENVILLE, NC</t>
  </si>
  <si>
    <t>1997-06-18 0900</t>
  </si>
  <si>
    <t>02296750</t>
  </si>
  <si>
    <t>PEACE RIVER AT ARCADIA, FLA.</t>
  </si>
  <si>
    <t>1995-09-07 1030</t>
  </si>
  <si>
    <t>03049646</t>
  </si>
  <si>
    <t>DEER CREEK NEAR DORSEYVILLE, PA</t>
  </si>
  <si>
    <t>1996-08-19 1500</t>
  </si>
  <si>
    <t>03078818</t>
  </si>
  <si>
    <t>#       Attribute subdescription: Parameter codes, names, and units of measurement</t>
  </si>
  <si>
    <t xml:space="preserve">#                                   </t>
  </si>
  <si>
    <t>#               Parameter Code   Name                        Units</t>
  </si>
  <si>
    <t>#               ------------------------   -----------------------------   ---------------------</t>
  </si>
  <si>
    <t>#               P49289                Lipids                 Percent wet weight</t>
  </si>
  <si>
    <t>#               P49353                Aldrin                 microgram per kilogram wet weight</t>
  </si>
  <si>
    <t>#               P49355                Toxaphene           microgram per kilogram wet weight</t>
  </si>
  <si>
    <t>#               P49356                Pentachloroanisole      microgram per kilogram wet weight</t>
  </si>
  <si>
    <t>#               P49357                Oxychlordane        microgram per kilogram wet weight</t>
  </si>
  <si>
    <t>#               P49358                trans-Nonachlor        microgram per kilogram wet weight</t>
  </si>
  <si>
    <t>#               P49359                cis-Nonachlor        microgram per kilogram wet weight</t>
  </si>
  <si>
    <t>#               P49360                Mirex                  microgram per kilogram wet weight</t>
  </si>
  <si>
    <t>#               P49361                p,p�-Methoxychlor        microgram per kilogram wet weight</t>
  </si>
  <si>
    <t>#               P49362                o,p�-Methoxychlor        microgram per kilogram wet weight</t>
  </si>
  <si>
    <t>#               P49363                Lindane (gamma-HCH)     microgram per kilogram wet weight</t>
  </si>
  <si>
    <t>#               P49364                delta-HCH            microgram per kilogram wet weight</t>
  </si>
  <si>
    <t>#               P49365                beta-HCH            microgram per kilogram wet weight</t>
  </si>
  <si>
    <t>#               P49366                alpha-HCH           microgram per kilogram wet weight</t>
  </si>
  <si>
    <t>COXES CREEK ABOVE WILSON CREEK AT ROCKWOOD, PA</t>
  </si>
  <si>
    <t>1996-09-10 1500</t>
  </si>
  <si>
    <t>08057410</t>
  </si>
  <si>
    <t>TRINITY RV BL DALLAS, TX</t>
  </si>
  <si>
    <t>1996-09-24 1000</t>
  </si>
  <si>
    <t>08062500</t>
  </si>
  <si>
    <t>TRINITY RV NR ROSSER, TX</t>
  </si>
  <si>
    <t>1992-12-01 1030</t>
  </si>
  <si>
    <t>08331000</t>
  </si>
  <si>
    <t>RIO GRANDE AT ISLETA, NM</t>
  </si>
  <si>
    <t>1993-03-25 1400</t>
  </si>
  <si>
    <t>08364000</t>
  </si>
  <si>
    <t>RIO GRANDE AT EL PASO, TX</t>
  </si>
  <si>
    <t>1997-10-27 1000</t>
  </si>
  <si>
    <t>12108500</t>
  </si>
  <si>
    <t>NEWAUKUM CREEK NEAR BLACK DIAMOND, WASH.</t>
  </si>
  <si>
    <t>14207500</t>
  </si>
  <si>
    <t>TUALATIN RIVER AT WEST LINN,OREG.</t>
  </si>
  <si>
    <t>1992-08-31 1110</t>
  </si>
  <si>
    <t>16208000</t>
  </si>
  <si>
    <t>SF KAUKONAHUA STR AT E PUMP, NR WAHIAWA, OAHU, HI</t>
  </si>
  <si>
    <t>2000-10-31 1000</t>
  </si>
  <si>
    <t>16210500</t>
  </si>
  <si>
    <t>KAUKONAHUA STR AT WAIALUA, OAHU, HI</t>
  </si>
  <si>
    <t>2000-10-03 1000</t>
  </si>
  <si>
    <t>16212700</t>
  </si>
  <si>
    <t>WAIKAKALAUA STR NR WAHIAWA, OAHU, HI</t>
  </si>
  <si>
    <t>2000-07-12 0930</t>
  </si>
  <si>
    <t>green swordtail</t>
  </si>
  <si>
    <t>16216000</t>
  </si>
  <si>
    <t>07279950</t>
  </si>
  <si>
    <t>COLDWATER RIVER AT MARKS, MS</t>
  </si>
  <si>
    <t>1998-06-04 1000</t>
  </si>
  <si>
    <t>07280900</t>
  </si>
  <si>
    <t>CASSIDY BAYOU AT WEBB, MS</t>
  </si>
  <si>
    <t>1995-10-16 1300</t>
  </si>
  <si>
    <t>07283000</t>
  </si>
  <si>
    <t>SKUNA RIVER AT BRUCE, MS</t>
  </si>
  <si>
    <t>1995-10-20 0930</t>
  </si>
  <si>
    <t>07288500</t>
  </si>
  <si>
    <t>BIG SUNFLOWER RIVER AT SUNFLOWER, MS</t>
  </si>
  <si>
    <t>1998-06-17 1200</t>
  </si>
  <si>
    <t>07288570</t>
  </si>
  <si>
    <t>QUIVER RIVER NR DODDSVILLE, MS</t>
  </si>
  <si>
    <t>W FK TRINITY UPS OF VILLAGE CK WWTP</t>
  </si>
  <si>
    <t>1995-08-24 1400</t>
  </si>
  <si>
    <t>324500097163098</t>
  </si>
  <si>
    <t>W FK TRINITY RV DWS OF VILLAGE CK WWTP</t>
  </si>
  <si>
    <t>1995-08-24 1402</t>
  </si>
  <si>
    <t>324643096561397</t>
  </si>
  <si>
    <t>W FK TRINITY RV UPS OF TRA CENTRAL WWTP</t>
  </si>
  <si>
    <t>1995-08-25 1000</t>
  </si>
  <si>
    <t>324643096561398</t>
  </si>
  <si>
    <t>W FK TRINITY RV DWS OF TRA CENTRAL WWTP</t>
  </si>
  <si>
    <t>1995-08-25 1001</t>
  </si>
  <si>
    <t>01464907</t>
  </si>
  <si>
    <t>LITTLE NESHAMINY C AT VALLEY ROAD NR NESHAMINY PA</t>
  </si>
  <si>
    <t>1998-09-01 1410</t>
  </si>
  <si>
    <t>04161820</t>
  </si>
  <si>
    <t>CLINTON RIVER AT STERLIN</t>
  </si>
  <si>
    <t>1996-09-04 1400</t>
  </si>
  <si>
    <t>04208504</t>
  </si>
  <si>
    <t>CUYAHOGA R AT LTV STEEL CLEVELAND OH</t>
  </si>
  <si>
    <t>1996-10-08 1200</t>
  </si>
  <si>
    <t>05532500</t>
  </si>
  <si>
    <t>DES PLAINES RIVER AT RIVERSIDE, IL</t>
  </si>
  <si>
    <t>1998-08-18 1530</t>
  </si>
  <si>
    <t>08057200</t>
  </si>
  <si>
    <t>WHITE ROCK CK AT GREENVILLE AVE, DALLAS, TX</t>
  </si>
  <si>
    <t>1997-09-10 1001</t>
  </si>
  <si>
    <t>16213000</t>
  </si>
  <si>
    <t>OTSQUAGO CREEK AT VALLEY BROOK NR FORT PLAIN NY</t>
  </si>
  <si>
    <t>Agricultural</t>
  </si>
  <si>
    <t>1994-09-15 1332</t>
  </si>
  <si>
    <t>C</t>
  </si>
  <si>
    <t>white sucker</t>
  </si>
  <si>
    <t>-</t>
  </si>
  <si>
    <t>&lt;</t>
  </si>
  <si>
    <t>01349100</t>
  </si>
  <si>
    <t>01349150</t>
  </si>
  <si>
    <t>CANAJOHARIE CREEK AT AMES,NY</t>
  </si>
  <si>
    <t>1992-09-01 1001</t>
  </si>
  <si>
    <t>common carp</t>
  </si>
  <si>
    <t>DELR</t>
  </si>
  <si>
    <t>01451800</t>
  </si>
  <si>
    <t>JORDAN CREEK NEAR SCHNECKSVILLE, PA</t>
  </si>
  <si>
    <t>1999-07-16 0930</t>
  </si>
  <si>
    <t>01470779</t>
  </si>
  <si>
    <t>TULPEHOCKEN CR NR BERNVILLE, PA.</t>
  </si>
  <si>
    <t>1998-08-25 1100</t>
  </si>
  <si>
    <t>LSUS</t>
  </si>
  <si>
    <t>01555400</t>
  </si>
  <si>
    <t>EAST MAHANTANGO CREEK AT KLINGERSTOWN, PA</t>
  </si>
  <si>
    <t>1995-06-23 1600</t>
  </si>
  <si>
    <t>E</t>
  </si>
  <si>
    <t>01564997</t>
  </si>
  <si>
    <t>KISHACOQUILLAS CREEK AT LUMBER CITY, PA</t>
  </si>
  <si>
    <t>1995-06-15 1200</t>
  </si>
  <si>
    <t>01573095</t>
  </si>
  <si>
    <t>BACHMAN RUN AT ANNVILLE, PA</t>
  </si>
  <si>
    <t>1995-06-01 1200</t>
  </si>
  <si>
    <t>01577300</t>
  </si>
  <si>
    <t>MUDDY CREEK AT MUDDY CREEK FORKS, PA</t>
  </si>
  <si>
    <t>1995-06-08 1200</t>
  </si>
  <si>
    <t>POTO</t>
  </si>
  <si>
    <t>01614500</t>
  </si>
  <si>
    <t>CONOCOCHEAGUE CREEK AT FAIRVIEW, MD</t>
  </si>
  <si>
    <t>1992-08-25 1305</t>
  </si>
  <si>
    <t>yellow bullhead</t>
  </si>
  <si>
    <t>.</t>
  </si>
  <si>
    <t>01621050</t>
  </si>
  <si>
    <t>MUDDY CREEK AT MOUNT CLINTON, VA</t>
  </si>
  <si>
    <t>1995-07-26 1200</t>
  </si>
  <si>
    <t>01639000</t>
  </si>
  <si>
    <t>MONOCACY RIVER AT BRIDGEPORT, MD</t>
  </si>
  <si>
    <t>1992-08-11 1435</t>
  </si>
  <si>
    <t>01643020</t>
  </si>
  <si>
    <t>MONOCACY RIV AT REICHS FORD BRIDGE NR FREDERICK,MD</t>
  </si>
  <si>
    <t>1995-09-12 1135</t>
  </si>
  <si>
    <t>shorthead redhorse</t>
  </si>
  <si>
    <t>ALBE</t>
  </si>
  <si>
    <t>02083833</t>
  </si>
  <si>
    <t>PETE MITCHELL SWAMP AT SR1409 NEAR PENNY HILL, NC</t>
  </si>
  <si>
    <t>1993-10-04 1215</t>
  </si>
  <si>
    <t>redbreast sunfish</t>
  </si>
  <si>
    <t>SOFL</t>
  </si>
  <si>
    <t>02289034</t>
  </si>
  <si>
    <t>U.S. SUGAR OUTFLOW CANAL NEAR CLEWISTON, FL</t>
  </si>
  <si>
    <t>1996-05-02 1300</t>
  </si>
  <si>
    <t>largemouth bass</t>
  </si>
  <si>
    <t>MOBL</t>
  </si>
  <si>
    <t>02434000</t>
  </si>
  <si>
    <t>TOWN CREEK AT TUPELO, MS</t>
  </si>
  <si>
    <t>1998-09-16 1030</t>
  </si>
  <si>
    <t>channel catfish</t>
  </si>
  <si>
    <t>MIAM</t>
  </si>
  <si>
    <t>03246400</t>
  </si>
  <si>
    <t>E F L MIAMI R NR WILLIAMSBURG OH</t>
  </si>
  <si>
    <t>1998-09-08 1230</t>
  </si>
  <si>
    <t>LTEN</t>
  </si>
  <si>
    <t>03573182</t>
  </si>
  <si>
    <t>SCARHAM CREEK NEAR MCVILLE, AL</t>
  </si>
  <si>
    <t>1998-08-18 0915</t>
  </si>
  <si>
    <t>redeye bass</t>
  </si>
  <si>
    <t>0357479650</t>
  </si>
  <si>
    <t>HESTER CREEK NEAR PLEVNA, AL</t>
  </si>
  <si>
    <t>1998-08-19 1615</t>
  </si>
  <si>
    <t>03575100</t>
  </si>
  <si>
    <t>FLINT RIVER AT BROWNSBORO, AL</t>
  </si>
  <si>
    <t>1998-09-08 1515</t>
  </si>
  <si>
    <t>rock bass</t>
  </si>
  <si>
    <t>03575830</t>
  </si>
  <si>
    <t>INDIAN CREEK NEAR MADISON, AL</t>
  </si>
  <si>
    <t>1998-08-19 0915</t>
  </si>
  <si>
    <t>03590638</t>
  </si>
  <si>
    <t>#               P49367                Hexachlorobenzene     microgram per kilogram wet weight</t>
  </si>
  <si>
    <t>#               P49368                Heptachlor epoxide     microgram per kilogram wet weight</t>
  </si>
  <si>
    <t>#               P49369                Heptachlor            microgram per kilogram wet weight</t>
  </si>
  <si>
    <t>#               P49370                Endrin             microgram per kilogram wet weight</t>
  </si>
  <si>
    <t>#               P49371                Dieldrin             microgram per kilogram wet weight</t>
  </si>
  <si>
    <t>#               P49372                p,p�-DDE             microgram per kilogram wet weight</t>
  </si>
  <si>
    <t>#               P49373                o,p�-DDE             microgram per kilogram wet weight</t>
  </si>
  <si>
    <t>#               P49374                o,p�-DDD             microgram per kilogram wet weight</t>
  </si>
  <si>
    <t>WAIAWA STR NR PEARL CITY, OAHU, HI</t>
  </si>
  <si>
    <t>2000-06-28 1225</t>
  </si>
  <si>
    <t>black molly</t>
  </si>
  <si>
    <t>16240500</t>
  </si>
  <si>
    <t>WAIAKEAKUA STR AT HONOLULU, OAHU, HI</t>
  </si>
  <si>
    <t>2000-07-19 1000</t>
  </si>
  <si>
    <t>16249000</t>
  </si>
  <si>
    <t>WAIMANALO STR AT WAIMANALO, OAHU, HI</t>
  </si>
  <si>
    <t>2000-08-22 1000</t>
  </si>
  <si>
    <t>16260500</t>
  </si>
  <si>
    <t>MAUNAWILI STREAM AT HWY 61 NR KAILUA, OAHU, HI</t>
  </si>
  <si>
    <t>2000-09-13 1000</t>
  </si>
  <si>
    <t>16270900</t>
  </si>
  <si>
    <t>LULUKU STR AT ALT 220 FT NR KANEOHE, OAHU, HI</t>
  </si>
  <si>
    <t>2000-10-11 1000</t>
  </si>
  <si>
    <t>324345096454698</t>
  </si>
  <si>
    <t>TRINITY RV DWS OF CENTRAL WWTP, DALLAS, TX</t>
  </si>
  <si>
    <t>1995-08-29 1002</t>
  </si>
  <si>
    <t>324500097163097</t>
  </si>
  <si>
    <t xml:space="preserve">#               P49378                Dacthal (DCOA)     microgram per kilogram wet weight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</si>
  <si>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#               P49379                trans-Chlordane        microgram per kilogram wet weight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</si>
  <si>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#               P49380                cis-Chlordane        microgram per kilogram wet weight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</si>
  <si>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#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</si>
  <si>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#  End METADATA documentation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</si>
  <si>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#                               </t>
  </si>
  <si>
    <t>Count</t>
  </si>
  <si>
    <t>Non-detects</t>
  </si>
  <si>
    <t>Missing x 2</t>
  </si>
  <si>
    <t>Analytes</t>
  </si>
  <si>
    <t>Detects</t>
  </si>
  <si>
    <t>R49354</t>
  </si>
  <si>
    <t>P49354</t>
  </si>
  <si>
    <t>total PCBs</t>
  </si>
  <si>
    <t>Number of Sites per Bin</t>
  </si>
  <si>
    <t>Bin</t>
  </si>
  <si>
    <t>Cumulative Frequency</t>
  </si>
  <si>
    <t>% of sites in Bin</t>
  </si>
  <si>
    <t>(=0)</t>
  </si>
  <si>
    <t>none</t>
  </si>
  <si>
    <t>(=1)</t>
  </si>
  <si>
    <t xml:space="preserve"> </t>
  </si>
  <si>
    <t>(=2)</t>
  </si>
  <si>
    <t>1 or 2</t>
  </si>
  <si>
    <t>(=3)</t>
  </si>
  <si>
    <t>(=4)</t>
  </si>
  <si>
    <t>3 or 4</t>
  </si>
  <si>
    <t>(=5)</t>
  </si>
  <si>
    <t>(&gt;5)</t>
  </si>
  <si>
    <t>5 or more</t>
  </si>
  <si>
    <t>minimum</t>
  </si>
  <si>
    <t>maximum</t>
  </si>
  <si>
    <t>average</t>
  </si>
  <si>
    <t>median</t>
  </si>
  <si>
    <t>% of Fish Samples with Indicated number of Contaminants Detected</t>
  </si>
  <si>
    <t>Year</t>
  </si>
  <si>
    <t>1994-08-02 1101</t>
  </si>
  <si>
    <t>01183850</t>
  </si>
  <si>
    <t>01184000</t>
  </si>
  <si>
    <t>CONNECTICUT RIVER NEAR LONGMEADOW, MA</t>
  </si>
  <si>
    <t>1993-07-14 1301</t>
  </si>
  <si>
    <t>01198000</t>
  </si>
  <si>
    <t>GREEN RIVER NEAR GREAT BARRINGTON, MA</t>
  </si>
  <si>
    <t>1994-08-16 1601</t>
  </si>
  <si>
    <t>01198200</t>
  </si>
  <si>
    <t>KONKAPOT RIVER AT ASHLEY FALLS, MA</t>
  </si>
  <si>
    <t>1994-08-17 0901</t>
  </si>
  <si>
    <t>01325010</t>
  </si>
  <si>
    <t>HUDSON RIVER SOUTH OF LAKE LUZERNE NY</t>
  </si>
  <si>
    <t>1995-05-23 1301</t>
  </si>
  <si>
    <t>01351332</t>
  </si>
  <si>
    <t>01351450</t>
  </si>
  <si>
    <t>SCHOHARIE CREEK EAST OF CENTRAL BRIDGE NY</t>
  </si>
  <si>
    <t>SATILPA CREEK NEAR COFFEEVILLE AL</t>
  </si>
  <si>
    <t>1998-09-02 1220</t>
  </si>
  <si>
    <t>02471001</t>
  </si>
  <si>
    <t>CHICKASAW CREEK NEAR KUSHLA AL</t>
  </si>
  <si>
    <t xml:space="preserve">#  Nation's Waters, at http://pubs.usgs.gov/circ/2005/1291/. The data set </t>
  </si>
  <si>
    <t>#                sanj   San Joaquin-Tulare Basins</t>
  </si>
  <si>
    <t>#                sant   Santee River Basin and Coastal Drainages</t>
  </si>
  <si>
    <t>#                sctx   South-Central Texas</t>
  </si>
  <si>
    <t>#                sofl   Southern Florida</t>
  </si>
  <si>
    <t>SECOND SOUTH BRANCH OCONTO RIVER NR MOUNTAIN, WI</t>
  </si>
  <si>
    <t>1992-08-25 1045</t>
  </si>
  <si>
    <t>05030000</t>
  </si>
  <si>
    <t>OTTER TAIL RIVER NEAR DETROIT LAKES, MN</t>
  </si>
  <si>
    <t>1992-08-27 1005</t>
  </si>
  <si>
    <t>05211000</t>
  </si>
  <si>
    <t>MISSISSIPPI RIVER AT GRAND RAPIDS, MN</t>
  </si>
  <si>
    <t>1995-07-24 1400</t>
  </si>
  <si>
    <t>05263500</t>
  </si>
  <si>
    <t>05267000</t>
  </si>
  <si>
    <t>MISSISSIPPI RIVER BELOW LITTLE FALLS, MN</t>
  </si>
  <si>
    <t>1995-07-20 1400</t>
  </si>
  <si>
    <t>05331833</t>
  </si>
  <si>
    <t>NAMEKAGON RIVER AT LEONARDS, WI</t>
  </si>
  <si>
    <t>1995-07-25 0930</t>
  </si>
  <si>
    <t>05331873</t>
  </si>
  <si>
    <t>NAMEKAGON RIVER ABOVE SPRING LAKE CK NR HAYWARD,WI</t>
  </si>
  <si>
    <t>1996-10-26 1000</t>
  </si>
  <si>
    <t>05333500</t>
  </si>
  <si>
    <t>ST. CROIX RIVER NEAR DANBURY, WI</t>
  </si>
  <si>
    <t>1995-09-27 0900</t>
  </si>
  <si>
    <t>05336180</t>
  </si>
  <si>
    <t>KETTLE RIVER NEAR KETTLE RIVER, MN</t>
  </si>
  <si>
    <t>1995-09-27 1600</t>
  </si>
  <si>
    <t>05339770</t>
  </si>
  <si>
    <t>05340500</t>
  </si>
  <si>
    <t>ST. CROIX RIVER NEAR SUNRISE, MN</t>
  </si>
  <si>
    <t>1995-07-14 1400</t>
  </si>
  <si>
    <t>river redhorse</t>
  </si>
  <si>
    <t>06186500</t>
  </si>
  <si>
    <t>YELLOWSTONE RIVER AT YELLOWSTONE LK OUTLET, YNP</t>
  </si>
  <si>
    <t>1998-09-04 1200</t>
  </si>
  <si>
    <t>cutthroat trout</t>
  </si>
  <si>
    <t>06187915</t>
  </si>
  <si>
    <t>SODA BUTTE CR AT PARK BNDRY AT SILVER GATE</t>
  </si>
  <si>
    <t>1998-09-03 1300</t>
  </si>
  <si>
    <t>06191500</t>
  </si>
  <si>
    <t>YELLOWSTONE RIVER AT CORWIN SPRINGS, MT</t>
  </si>
  <si>
    <t>1998-08-27 1300</t>
  </si>
  <si>
    <t>brown trout</t>
  </si>
  <si>
    <t>06279795</t>
  </si>
  <si>
    <t>CROW CREEK AT MOUTH, AT PAHASKA, WY</t>
  </si>
  <si>
    <t>1998-10-29 1200</t>
  </si>
  <si>
    <t>brook trout</t>
  </si>
  <si>
    <t>06289000</t>
  </si>
  <si>
    <t>LITTLE BIGHORN RIVER AT STATE LINE, MT</t>
  </si>
  <si>
    <t>1998-09-22 1000</t>
  </si>
  <si>
    <t>06298000</t>
  </si>
  <si>
    <t>TONGUE RIVER NEAR DAYTON, WY</t>
  </si>
  <si>
    <t>1998-09-23 1000</t>
  </si>
  <si>
    <t>06305700</t>
  </si>
  <si>
    <t>GOOSE CREEK NR ACME, WY</t>
  </si>
  <si>
    <t>1998-09-21 0900</t>
  </si>
  <si>
    <t>06306300</t>
  </si>
  <si>
    <t>TONGUE R AT STATE LINE NR DECKER MT</t>
  </si>
  <si>
    <t>1998-10-07 1800</t>
  </si>
  <si>
    <t>06316400</t>
  </si>
  <si>
    <t>CRAZY WOMAN CREEK AT UPPER STA, NEAR ARVADA, WYO</t>
  </si>
  <si>
    <t>1998-07-31 1600</t>
  </si>
  <si>
    <t>06324970</t>
  </si>
  <si>
    <t>L POWDER RIVER AB DRY C NR WESTON, WY</t>
  </si>
  <si>
    <t>1998-10-09 0800</t>
  </si>
  <si>
    <t>06709610</t>
  </si>
  <si>
    <t>SOUTH PLATTE RIVER BELOW CHATFIELD LAKE, CO.</t>
  </si>
  <si>
    <t>1992-10-01 1205</t>
  </si>
  <si>
    <t>06721500</t>
  </si>
  <si>
    <t>NORTH ST. VRAIN CREEK NEAR ALLENS PARK, CO.</t>
  </si>
  <si>
    <t>1992-09-16 1105</t>
  </si>
  <si>
    <t>06752000</t>
  </si>
  <si>
    <t>CACHE LA POUDRE R A MO OF CN, NR FT COLLINS, CO.</t>
  </si>
  <si>
    <t>1992-09-16 1535</t>
  </si>
  <si>
    <t>06752500</t>
  </si>
  <si>
    <t>CACHE LA POUDRE RIVER NEAR GREELEY, CO.</t>
  </si>
  <si>
    <t>1992-09-22 1030</t>
  </si>
  <si>
    <t>06753400</t>
  </si>
  <si>
    <t>LONETREE CREEK AT CARR, CO.</t>
  </si>
  <si>
    <t>1993-08-20 1000</t>
  </si>
  <si>
    <t>06755700</t>
  </si>
  <si>
    <t>CROW CREEK BELOW NORTH FORK, AT SILVER CROWN, WY</t>
  </si>
  <si>
    <t>1992-09-14 1505</t>
  </si>
  <si>
    <t>06770500</t>
  </si>
  <si>
    <t>PLATTE RIVER NEAR GRAND ISLAND, NEBR.</t>
  </si>
  <si>
    <t>1992-09-08 1215</t>
  </si>
  <si>
    <t>06775900</t>
  </si>
  <si>
    <t>DISMAL RIVER NEAR THEDFORD, NE</t>
  </si>
  <si>
    <t>1993-09-15 1200</t>
  </si>
  <si>
    <t>06782000</t>
  </si>
  <si>
    <t>SOUTH LOUP RIVER NR. CUMRO, NEBR.</t>
  </si>
  <si>
    <t>1992-09-09 1540</t>
  </si>
  <si>
    <t>06785200</t>
  </si>
  <si>
    <t>NORTH LOUP R NORTH OF MULLEN, NE</t>
  </si>
  <si>
    <t>1992-09-11 1015</t>
  </si>
  <si>
    <t>06787000</t>
  </si>
  <si>
    <t>CALAMUS RIVER NR HARROP, NE</t>
  </si>
  <si>
    <t>1992-09-16 1430</t>
  </si>
  <si>
    <t>06791150</t>
  </si>
  <si>
    <t>LOUP RIVER NEAR PALMER, NE</t>
  </si>
  <si>
    <t>1993-09-29 1100</t>
  </si>
  <si>
    <t>06791500</t>
  </si>
  <si>
    <t>CEDAR RIVER NEAR SPALDING, NE</t>
  </si>
  <si>
    <t>1992-09-16 0920</t>
  </si>
  <si>
    <t>06929315</t>
  </si>
  <si>
    <t>PADDY CREEK ABOVE SLABTOWN SPRING, MO</t>
  </si>
  <si>
    <t>1992-10-30 1021</t>
  </si>
  <si>
    <t>07055646</t>
  </si>
  <si>
    <t>BUFFALO RIVER NEAR BOXLEY</t>
  </si>
  <si>
    <t>1993-11-04 1121</t>
  </si>
  <si>
    <t>07055875</t>
  </si>
  <si>
    <t>RICHLAND CREEK NEAR WITTS SPRING, AR</t>
  </si>
  <si>
    <t>1992-08-19 1421</t>
  </si>
  <si>
    <t>07060710</t>
  </si>
  <si>
    <t>NORTH SYLAMORE CREEK NEAR FIFTY SIX, AR</t>
  </si>
  <si>
    <t>1993-12-14 1621</t>
  </si>
  <si>
    <t>07061170</t>
  </si>
  <si>
    <t>MIDDLE FORK BLACK RIVER NEAR LESTERVILLE, MO</t>
  </si>
  <si>
    <t>1993-10-27 1021</t>
  </si>
  <si>
    <t>07061400</t>
  </si>
  <si>
    <t>07061600</t>
  </si>
  <si>
    <t>BLACK RIVER NEAR LESTERVILLE, MO</t>
  </si>
  <si>
    <t>1993-10-26 1021</t>
  </si>
  <si>
    <t>07065040</t>
  </si>
  <si>
    <t>BIG CREEK AT MAUSER MILL, MO</t>
  </si>
  <si>
    <t>1993-10-25 1321</t>
  </si>
  <si>
    <t>07065495</t>
  </si>
  <si>
    <t>JACKS FORK RIVER AT ALLEY SPRING, MO</t>
  </si>
  <si>
    <t>1993-10-19 1421</t>
  </si>
  <si>
    <t>08014500</t>
  </si>
  <si>
    <t>WHISKEY CHITTO CK NR OBERLIN, LA</t>
  </si>
  <si>
    <t>1998-08-04 1200</t>
  </si>
  <si>
    <t>08015500</t>
  </si>
  <si>
    <t>CALCASIEU RIVER NR KINDER, LA</t>
  </si>
  <si>
    <t>1998-08-18 1300</t>
  </si>
  <si>
    <t>08167500</t>
  </si>
  <si>
    <t>GUADALUPE RV NR SPRING BRANCH, TX</t>
  </si>
  <si>
    <t>1997-10-14 1012</t>
  </si>
  <si>
    <t>08169500</t>
  </si>
  <si>
    <t>GUADALUPE RV AT NEW BRAUNFELS, TX</t>
  </si>
  <si>
    <t>1998-02-12 1301</t>
  </si>
  <si>
    <t>08171000</t>
  </si>
  <si>
    <t>BLANCO RV AT WIMBERLEY, TX</t>
  </si>
  <si>
    <t>1997-12-08 1305</t>
  </si>
  <si>
    <t>08173900</t>
  </si>
  <si>
    <t>GUADALUPE RV AT GONZALES, TX</t>
  </si>
  <si>
    <t>1997-11-03 1013</t>
  </si>
  <si>
    <t>08227000</t>
  </si>
  <si>
    <t>SAGUACHE CREEK NEAR SAGUACHE, CO</t>
  </si>
  <si>
    <t>1992-09-22 0830</t>
  </si>
  <si>
    <t>08276300</t>
  </si>
  <si>
    <t>RIO PUEBLO DE TAOS BELOW LOS CORDOVAS, NM</t>
  </si>
  <si>
    <t>1992-11-12 1300</t>
  </si>
  <si>
    <t>08276500</t>
  </si>
  <si>
    <t>RIO GRANDE BLW TAOS JUNCTION BRIDGE NEAR TAOS, NM</t>
  </si>
  <si>
    <t>1992-11-13 1000</t>
  </si>
  <si>
    <t>06764000</t>
  </si>
  <si>
    <t>SOUTH PLATTE RIVER AT JULESBURG, CO.</t>
  </si>
  <si>
    <t>1992-09-29 1205</t>
  </si>
  <si>
    <t>06765500</t>
  </si>
  <si>
    <t>SOUTH PLATTE RIVER AT NORTH PLATTE, NE.</t>
  </si>
  <si>
    <t>1992-09-30 0905</t>
  </si>
  <si>
    <t>06766000</t>
  </si>
  <si>
    <t>06765698</t>
  </si>
  <si>
    <t>PLATTE RIVER AT BRADY, NE (TOTFLO)</t>
  </si>
  <si>
    <t>1992-09-10 1220</t>
  </si>
  <si>
    <t>06768000</t>
  </si>
  <si>
    <t>PLATTE RIVER NEAR OVERTON, NEBR. (TOTFLO)</t>
  </si>
  <si>
    <t>1992-09-10 0815</t>
  </si>
  <si>
    <t>06772200</t>
  </si>
  <si>
    <t>WOOD RIVER NEAR GRAND ISLAND NEBR</t>
  </si>
  <si>
    <t>1992-09-09 0745</t>
  </si>
  <si>
    <t>06781800</t>
  </si>
  <si>
    <t>SOUTH LOUP R NR. CALLAWAY, NE.</t>
  </si>
  <si>
    <t>1992-09-10 1530</t>
  </si>
  <si>
    <t>06783500</t>
  </si>
  <si>
    <t>MUD CREEK NEAR SWEETWATER, NE</t>
  </si>
  <si>
    <t>1992-09-09 1035</t>
  </si>
  <si>
    <t>river carpsucker</t>
  </si>
  <si>
    <t>Revised 7/12/2006 by JT WILSON</t>
  </si>
  <si>
    <t>Detections at each site are counted in column BT.</t>
  </si>
  <si>
    <t>Total</t>
  </si>
  <si>
    <t>The above compounds are from the Schedule 2101: "NAWQA, Organochlorine pesticides+tot PCB, biological tissue"</t>
  </si>
  <si>
    <t>ROCK CR AT CEDAR FALLS RD NR LANDSBURG, WA</t>
  </si>
  <si>
    <t>BYU DES ALLEMANDS @ DES ALLEMANDS, LA</t>
  </si>
  <si>
    <t>1998-05-21 1045</t>
  </si>
  <si>
    <t>COLORADO RIVER NEAR CAMEO, CO.</t>
  </si>
  <si>
    <t>1995-08-23 1520</t>
  </si>
  <si>
    <t>bluehead sucker</t>
  </si>
  <si>
    <t>09112200</t>
  </si>
  <si>
    <t>EAST RIVER BL CEMENT CREEK NR CRESTED BUTTE, CO.</t>
  </si>
  <si>
    <t>1995-10-16 1320</t>
  </si>
  <si>
    <t>09128000</t>
  </si>
  <si>
    <t>GUNNISON RIVER BELOW GUNNISON TUNNEL, CO.</t>
  </si>
  <si>
    <t>1995-09-21 1620</t>
  </si>
  <si>
    <t>09146200</t>
  </si>
  <si>
    <t>UNCOMPAHGRE RIVER NEAR RIDGWAY, CO.</t>
  </si>
  <si>
    <t>1995-10-17 1020</t>
  </si>
  <si>
    <t>09152500</t>
  </si>
  <si>
    <t>GUNNISON RIVER NEAR GRAND JUNCTION, CO.</t>
  </si>
  <si>
    <t>1995-08-16 1320</t>
  </si>
  <si>
    <t>09163500</t>
  </si>
  <si>
    <t>COLORADO RIVER NEAR COLORADO-UTAH STATE LINE</t>
  </si>
  <si>
    <t>1996-08-28 1220</t>
  </si>
  <si>
    <t>09471000</t>
  </si>
  <si>
    <t>SAN PEDRO RIVER AT CHARLESTON, ARIZ.</t>
  </si>
  <si>
    <t>1996-05-08 1330</t>
  </si>
  <si>
    <t>desert sucker</t>
  </si>
  <si>
    <t>09474000</t>
  </si>
  <si>
    <t>GILA R AT KELVIN ARIZ</t>
  </si>
  <si>
    <t>1996-05-09 1700</t>
  </si>
  <si>
    <t>09498500</t>
  </si>
  <si>
    <t>SALT RIVER NEAR ROOSEVELT, ARIZ.</t>
  </si>
  <si>
    <t>1996-05-10 1330</t>
  </si>
  <si>
    <t>09505570</t>
  </si>
  <si>
    <t>VERDE RIVER ABV W. CLEAR CREEK, NR CAMP VERDE, AZ</t>
  </si>
  <si>
    <t>1996-05-22 1000</t>
  </si>
  <si>
    <t>09505800</t>
  </si>
  <si>
    <t>WEST CLEAR CREEK NEAR CAMP VERDE, ARIZ.</t>
  </si>
  <si>
    <t>1996-06-04 1100</t>
  </si>
  <si>
    <t>09508500</t>
  </si>
  <si>
    <t>VERDE RIVER BLW TANGLE CR AB HORSESHOE DAM, AZ</t>
  </si>
  <si>
    <t>1996-06-19 0900</t>
  </si>
  <si>
    <t>10020100</t>
  </si>
  <si>
    <t>BEAR RIVER ABOVE RESERVOIR, NEAR WOODRUFF, UT</t>
  </si>
  <si>
    <t>1998-09-08 1701</t>
  </si>
  <si>
    <t>redside shiner</t>
  </si>
  <si>
    <t>10038000</t>
  </si>
  <si>
    <t>BEAR RIVER BELOW SMITHS FORK, NEAR COKEVILLE, WY</t>
  </si>
  <si>
    <t>1998-08-12 1001</t>
  </si>
  <si>
    <t>Utah sucker</t>
  </si>
  <si>
    <t>10130500</t>
  </si>
  <si>
    <t>WEBER RIVER NEAR COALVILLE, UT</t>
  </si>
  <si>
    <t>1998-09-08 1221</t>
  </si>
  <si>
    <t>mountain whitefish</t>
  </si>
  <si>
    <t>10163000</t>
  </si>
  <si>
    <t>PROVO RIVER AT PROVO, UT</t>
  </si>
  <si>
    <t>1999-07-26 1200</t>
  </si>
  <si>
    <t>Coregonus schinzi</t>
  </si>
  <si>
    <t>10167230</t>
  </si>
  <si>
    <t>JORDAN RIVER @ 90TH S NR MIDVALE</t>
  </si>
  <si>
    <t>1999-07-29 1145</t>
  </si>
  <si>
    <t>10172200</t>
  </si>
  <si>
    <t>RED BUTTE CREEK AT FORT DOUGLAS, NEAR SLC, UT</t>
  </si>
  <si>
    <t>1998-08-10 1501</t>
  </si>
  <si>
    <t>11266500</t>
  </si>
  <si>
    <t>MERCED R A POHONO BRIDGE NR YOSEMITE CA</t>
  </si>
  <si>
    <t>1995-09-06 1300</t>
  </si>
  <si>
    <t>Sacramento sucker</t>
  </si>
  <si>
    <t>11367808</t>
  </si>
  <si>
    <t>MCCLOUD R BL LADYBUG C NR MCCLOUD CA</t>
  </si>
  <si>
    <t>1995-10-11 1000</t>
  </si>
  <si>
    <t>riffle sculpin</t>
  </si>
  <si>
    <t>11376000</t>
  </si>
  <si>
    <t>COTTONWOOD C NR COTTONWOOD CA</t>
  </si>
  <si>
    <t>1995-10-12 1100</t>
  </si>
  <si>
    <t>11383500</t>
  </si>
  <si>
    <t>DEER C NR VINA CA</t>
  </si>
  <si>
    <t>1995-10-18 1040</t>
  </si>
  <si>
    <t>11388000</t>
  </si>
  <si>
    <t>STONY C BL BLACK BUTTE DAM NR ORLAND CA</t>
  </si>
  <si>
    <t>1995-10-17 1131</t>
  </si>
  <si>
    <t>11421000</t>
  </si>
  <si>
    <t>11421500</t>
  </si>
  <si>
    <t>YUBA R NR MARYSVILLE CA</t>
  </si>
  <si>
    <t>1995-11-02 1100</t>
  </si>
  <si>
    <t>12056500</t>
  </si>
  <si>
    <t>NF SKOKOMISH R BLW STRCSE RPDS NR HDSPRT, WASH.</t>
  </si>
  <si>
    <t>1995-09-28 1000</t>
  </si>
  <si>
    <t>12061500</t>
  </si>
  <si>
    <t>SKOKOMISH RIVER NEAR POTLATCH, WASH.</t>
  </si>
  <si>
    <t>1998-09-08 0900</t>
  </si>
  <si>
    <t>12103380</t>
  </si>
  <si>
    <t>GREEN RIVER ABV TWIN CAMP CREEK NR LESTER, WA</t>
  </si>
  <si>
    <t>1998-10-30 0830</t>
  </si>
  <si>
    <t>06295000</t>
  </si>
  <si>
    <t>YELLOWSTONE RIVER AT FORSYTH, MT.</t>
  </si>
  <si>
    <t>1998-07-27 1201</t>
  </si>
  <si>
    <t>06329500</t>
  </si>
  <si>
    <t>YELLOWSTONE RIVER NEAR SIDNEY, MT.</t>
  </si>
  <si>
    <t>1998-07-28 1331</t>
  </si>
  <si>
    <t>SPLT</t>
  </si>
  <si>
    <t>06758500</t>
  </si>
  <si>
    <t>SOUTH PLATTE RIVER NEAR WELDONA, CO.</t>
  </si>
  <si>
    <t>1992-09-23 1210</t>
  </si>
  <si>
    <t>06759910</t>
  </si>
  <si>
    <t>SOUTH PLATTE RIVER AT COOPER BRIDGE, NR BALZAC, CO</t>
  </si>
  <si>
    <t>1993-08-11 1210</t>
  </si>
  <si>
    <t>PLATTE R AT LOUISVILLE NE</t>
  </si>
  <si>
    <t>1992-09-24 0825</t>
  </si>
  <si>
    <t>07030050</t>
  </si>
  <si>
    <t>HATCHIE RIVER AT RIALTO, TN</t>
  </si>
  <si>
    <t>1995-10-17 1100</t>
  </si>
  <si>
    <t>07030392</t>
  </si>
  <si>
    <t>WOLF RIVER AT LAGRANGE, TN</t>
  </si>
  <si>
    <t>1995-10-19 1100</t>
  </si>
  <si>
    <t>07040450</t>
  </si>
  <si>
    <t>ST. FRANCIS RIVER AT LAKE CITY, ARK.</t>
  </si>
  <si>
    <t>1996-10-15 0000</t>
  </si>
  <si>
    <t>07050500</t>
  </si>
  <si>
    <t>KINGS RIVER NEAR BERRYVILLE, AR</t>
  </si>
  <si>
    <t>1993-11-03 1221</t>
  </si>
  <si>
    <t>07073800</t>
  </si>
  <si>
    <t>STRAWBERRY RIVER NORTH OF POUGHKEEPSIE, AR</t>
  </si>
  <si>
    <t>1994-07-14 1021</t>
  </si>
  <si>
    <t>07077000</t>
  </si>
  <si>
    <t>WHITE RIVER AT DEVALLS BLUFF, ARK.</t>
  </si>
  <si>
    <t>1995-09-19 1230</t>
  </si>
  <si>
    <t>07375050</t>
  </si>
  <si>
    <t>TCHEFUNCTE RIVER NEAR COVINGTON, LA</t>
  </si>
  <si>
    <t>Agricultural sites, n=180</t>
  </si>
  <si>
    <t>Mixed sites, n=221</t>
  </si>
  <si>
    <t>Undeveloped sites, n=227</t>
  </si>
  <si>
    <t>Urban sites, n=72</t>
  </si>
  <si>
    <t>08012000</t>
  </si>
  <si>
    <t>BAYOU NEZPIQUE NR BASILE, LA</t>
  </si>
  <si>
    <t>1998-07-20 1300</t>
  </si>
  <si>
    <t>08050800</t>
  </si>
  <si>
    <t>TIMBER CK NR COLLINSVILLE, TX</t>
  </si>
  <si>
    <t>1993-05-12 1030</t>
  </si>
  <si>
    <t>bluegill</t>
  </si>
  <si>
    <t>08051500</t>
  </si>
  <si>
    <t>1992-1998, n=220</t>
  </si>
  <si>
    <t>1992-2001, n=700</t>
  </si>
  <si>
    <t>Revised 10/20/2006 by JT WILSON</t>
  </si>
  <si>
    <t>12210700</t>
  </si>
  <si>
    <t>NOOKSACK RIVER AT NORTH CEDARVILLE, WASH.</t>
  </si>
  <si>
    <t>1995-09-27 1400</t>
  </si>
  <si>
    <t>12213140</t>
  </si>
  <si>
    <t>NOOKSACK RIVER AT BRENNAN, WASH.</t>
  </si>
  <si>
    <t>1995-09-26 1000</t>
  </si>
  <si>
    <t>12334510</t>
  </si>
  <si>
    <t>ROCK CREEK NEAR CLINTON MT</t>
  </si>
  <si>
    <t>1998-08-11 1320</t>
  </si>
  <si>
    <t>12334550</t>
  </si>
  <si>
    <t>CLARK FORK AT TURAH BRIDGE NR BONNER MT</t>
  </si>
  <si>
    <t>1998-08-12 1300</t>
  </si>
  <si>
    <t>12335100</t>
  </si>
  <si>
    <t>BLACKFOOT R AB NEVADA CR NR HELMVILLE MT</t>
  </si>
  <si>
    <t>1998-08-18 1200</t>
  </si>
  <si>
    <t>12354500</t>
  </si>
  <si>
    <t>CLARK FORK AT ST. REGIS MT</t>
  </si>
  <si>
    <t>1998-09-08 1500</t>
  </si>
  <si>
    <t>12358500</t>
  </si>
  <si>
    <t>MIDDLE FORK FLATHEAD RIVER NR WEST GLACIER MT</t>
  </si>
  <si>
    <t>1998-07-21 1300</t>
  </si>
  <si>
    <t>12388700</t>
  </si>
  <si>
    <t>FLATHEAD RIVER AT PERMA MT</t>
  </si>
  <si>
    <t>1998-10-16 0100</t>
  </si>
  <si>
    <t>12395000</t>
  </si>
  <si>
    <t>PRIEST RIVER NR PRIEST RIVER ID</t>
  </si>
  <si>
    <t>1998-09-10 1400</t>
  </si>
  <si>
    <t>12413000</t>
  </si>
  <si>
    <t>NF COEUR D ALENE RIVER AT ENAVILLE ID</t>
  </si>
  <si>
    <t>1998-06-16 1605</t>
  </si>
  <si>
    <t>12413470</t>
  </si>
  <si>
    <t>SF COEUR D ALENE RIVER NR PINEHURST ID</t>
  </si>
  <si>
    <t>1998-06-17 1625</t>
  </si>
  <si>
    <t>12413875</t>
  </si>
  <si>
    <t>ST JOE RIVER AT RED IVES RANGER STATION ID</t>
  </si>
  <si>
    <t>1998-07-07 1340</t>
  </si>
  <si>
    <t>12414500</t>
  </si>
  <si>
    <t>ST JOE RIVER AT CALDER ID</t>
  </si>
  <si>
    <t>1998-07-08 1400</t>
  </si>
  <si>
    <t>12419000</t>
  </si>
  <si>
    <t>SPOKANE RIVER NR POST FALLS ID</t>
  </si>
  <si>
    <t>1999-07-12 1200</t>
  </si>
  <si>
    <t>12419500</t>
  </si>
  <si>
    <t>SPOKANE R AB LIBERTY BRIDGE NR OTIS ORCHARD WA</t>
  </si>
  <si>
    <t>1999-07-27 1200</t>
  </si>
  <si>
    <t>12420800</t>
  </si>
  <si>
    <t>SPOKANE R AT SULLVIAN BRIDGE NR TRENTWOOD WA</t>
  </si>
  <si>
    <t>1999-07-28 1200</t>
  </si>
  <si>
    <t>12472000</t>
  </si>
  <si>
    <t>CRAB CREEK AT MORGAN LAKE ROAD NEAR OTHELLO, WA</t>
  </si>
  <si>
    <t>1994-07-13 1530</t>
  </si>
  <si>
    <t>13010065</t>
  </si>
  <si>
    <t>SNAKE RIVER AB JACKSON LAKE AT FLAGG RANCH WY</t>
  </si>
  <si>
    <t>1992-09-10 1200</t>
  </si>
  <si>
    <t>13023700</t>
  </si>
  <si>
    <t>SALT RIVERV NR FISH CK ABOVE SMOOT</t>
  </si>
  <si>
    <t>1993-08-12 1000</t>
  </si>
  <si>
    <t>13027500</t>
  </si>
  <si>
    <t>SALT RIVER AB RESERVOIR NR ETNA WY</t>
  </si>
  <si>
    <t>1992-09-22 0930</t>
  </si>
  <si>
    <t>13054300</t>
  </si>
  <si>
    <t>BITCH CREEK NR LAMONT ID</t>
  </si>
  <si>
    <t>1993-09-14 1545</t>
  </si>
  <si>
    <t>13056500</t>
  </si>
  <si>
    <t>HENRYS FORK NR REXBURG ID</t>
  </si>
  <si>
    <t>1992-10-06 1000</t>
  </si>
  <si>
    <t>13063000</t>
  </si>
  <si>
    <t>BLACKFOOT RIVER AB RESERVOIR NR HENRY ID</t>
  </si>
  <si>
    <t>1992-09-22 1530</t>
  </si>
  <si>
    <t>13069500</t>
  </si>
  <si>
    <t>SNAKE RIVER NR BLACKFOOT ID</t>
  </si>
  <si>
    <t>1993-09-08 1100</t>
  </si>
  <si>
    <t>13075500</t>
  </si>
  <si>
    <t>PORTNEUF RIVER AT POCATELLO ID</t>
  </si>
  <si>
    <t>1992-09-16 1630</t>
  </si>
  <si>
    <t>13075800</t>
  </si>
  <si>
    <t>PORTNEUF RIVER ABV BATISTE SPRINGS NR POCATELLO ID</t>
  </si>
  <si>
    <t>1994-08-11 0900</t>
  </si>
  <si>
    <t>13075983</t>
  </si>
  <si>
    <t>SPRING CREEK AT SHEEPSKIN RD NR FORT HALL ID</t>
  </si>
  <si>
    <t>1993-08-02 1700</t>
  </si>
  <si>
    <t>13081500</t>
  </si>
  <si>
    <t>SNAKE R NR MINIDOKA ID (AT HOWELLS FERRY)</t>
  </si>
  <si>
    <t>1992-08-26 1100</t>
  </si>
  <si>
    <t>&gt;</t>
  </si>
  <si>
    <t>13089490</t>
  </si>
  <si>
    <t>DEVILS WASHBOWL SPRING AT HEAD NEAR KIMBERLY ID</t>
  </si>
  <si>
    <t>1994-06-03 1030</t>
  </si>
  <si>
    <t>13090000</t>
  </si>
  <si>
    <t>SNAKE RIVER NR KIMBERLY ID</t>
  </si>
  <si>
    <t>1992-08-25 1515</t>
  </si>
  <si>
    <t>13091995</t>
  </si>
  <si>
    <t>ROCK CK AT USFS FOOTBRIDGE, NR ROCK CREEK</t>
  </si>
  <si>
    <t>1993-07-06 1400</t>
  </si>
  <si>
    <t>mountain sucker</t>
  </si>
  <si>
    <t>13094000</t>
  </si>
  <si>
    <t>SNAKE RIVER NR BUHL ID</t>
  </si>
  <si>
    <t>1993-07-19 1400</t>
  </si>
  <si>
    <t>X</t>
  </si>
  <si>
    <t>13095175</t>
  </si>
  <si>
    <t>BRIGGS SP AT HD NR BUHL ID  09S 14E 03CBB1S</t>
  </si>
  <si>
    <t>1994-04-20 1530</t>
  </si>
  <si>
    <t>mottled sculpin</t>
  </si>
  <si>
    <t>13095500</t>
  </si>
  <si>
    <t>BOX CANYON SPRINGS NR WENDELL ID</t>
  </si>
  <si>
    <t>1994-04-18 1030</t>
  </si>
  <si>
    <t>13120500</t>
  </si>
  <si>
    <t>BIG LOST RIVER AT HOWELL RANCH NR CHILLY ID</t>
  </si>
  <si>
    <t>1993-08-24 1030</t>
  </si>
  <si>
    <t>13135350</t>
  </si>
  <si>
    <t>BIG WOOD RIVER BLW BOULDER CK NR KETCHUM</t>
  </si>
  <si>
    <t>1993-07-26 1500</t>
  </si>
  <si>
    <t>Wood River sculpin</t>
  </si>
  <si>
    <t>13152500</t>
  </si>
  <si>
    <t>MALAD RIVER NR GOODING ID</t>
  </si>
  <si>
    <t>1992-08-19 1030</t>
  </si>
  <si>
    <t>14138870</t>
  </si>
  <si>
    <t>FIR CREEK NEAR BRIGHTWOOD, OR</t>
  </si>
  <si>
    <t>1993-09-27 1101</t>
  </si>
  <si>
    <t>14152500</t>
  </si>
  <si>
    <t>COAST FORK WILLAMETTE RIVER AT LONDON, OREG.</t>
  </si>
  <si>
    <t>1992-09-04 1026</t>
  </si>
  <si>
    <t>14190500</t>
  </si>
  <si>
    <t>LUCKIAMUTE RIVER NEAR SUVER, OR</t>
  </si>
  <si>
    <t>1993-10-05 1500</t>
  </si>
  <si>
    <t>14200400</t>
  </si>
  <si>
    <t>LITTLE ABIQUA CREEK NEAR SCOTTS MILLS, OR</t>
  </si>
  <si>
    <t>1993-09-15 1201</t>
  </si>
  <si>
    <t>14203750</t>
  </si>
  <si>
    <t>GALES CREEK NEAR GLENWOOD, OR</t>
  </si>
  <si>
    <t>COOK</t>
  </si>
  <si>
    <t>15241600</t>
  </si>
  <si>
    <t>NINILCHIK R AT NINILCHIK AK</t>
  </si>
  <si>
    <t>1998-07-08 1030</t>
  </si>
  <si>
    <t>slimy sculpin</t>
  </si>
  <si>
    <t>15266010</t>
  </si>
  <si>
    <t>KENAI R BL RUSSIAN R NR COOPER LANDING AK</t>
  </si>
  <si>
    <t>1998-05-29 1030</t>
  </si>
  <si>
    <t>15266020</t>
  </si>
  <si>
    <t>KENAI R AT JIMS LANDING NR COOPER LANDING AK</t>
  </si>
  <si>
    <t>1998-05-30 1400</t>
  </si>
  <si>
    <t>15266110</t>
  </si>
  <si>
    <t>KENAI R BL SKILAK LK OUTLET NR STERLING AK</t>
  </si>
  <si>
    <t>1998-05-06 1000</t>
  </si>
  <si>
    <t>15266300</t>
  </si>
  <si>
    <t>KENAI R AT SOLDOTNA AK</t>
  </si>
  <si>
    <t>1998-05-05 0915</t>
  </si>
  <si>
    <t>15267160</t>
  </si>
  <si>
    <t>SWANSON R NR KENAI AK</t>
  </si>
  <si>
    <t>1998-07-07 1400</t>
  </si>
  <si>
    <t>15274000</t>
  </si>
  <si>
    <t>SF CAMPBELL C NR ANCHORAGE AK</t>
  </si>
  <si>
    <t>1998-05-12 1115</t>
  </si>
  <si>
    <t>15292700</t>
  </si>
  <si>
    <t>TALKEETNA R NR TALKEETNA AK</t>
  </si>
  <si>
    <t>1998-06-15 1700</t>
  </si>
  <si>
    <t>15294100</t>
  </si>
  <si>
    <t>DESHKA R NR WILLOW AK</t>
  </si>
  <si>
    <t>1998-06-18 1200</t>
  </si>
  <si>
    <t>16212800</t>
  </si>
  <si>
    <t>KIPAPA STR NR WAHIAWA, OAHU, HI</t>
  </si>
  <si>
    <t>2000-09-27 1100</t>
  </si>
  <si>
    <t>16232000</t>
  </si>
  <si>
    <t>NUUANU STR BL RES 2 WASTEWAY NR HONOLULU,OAHU,HI</t>
  </si>
  <si>
    <t>2001-02-21 1000</t>
  </si>
  <si>
    <t>16284200</t>
  </si>
  <si>
    <t>WAIHEE STR NR KAHALUU, OAHU, HI</t>
  </si>
  <si>
    <t>1998-10-06 1400</t>
  </si>
  <si>
    <t>16304200</t>
  </si>
  <si>
    <t>KALUANUI STREAM NR PUNALUU, OAHU, HI</t>
  </si>
  <si>
    <t>2000-09-12 0900</t>
  </si>
  <si>
    <t>16345000</t>
  </si>
  <si>
    <t>1995-09-23 0930</t>
  </si>
  <si>
    <t>05461390</t>
  </si>
  <si>
    <t>FLOOD CREEK NEAR POWERSVILLE, IA</t>
  </si>
  <si>
    <t>1995-09-24 1100</t>
  </si>
  <si>
    <t>05464020</t>
  </si>
  <si>
    <t>CEDAR RIVER AT GILBERTVILLE, IA</t>
  </si>
  <si>
    <t>1995-09-21 1220</t>
  </si>
  <si>
    <t>05464220</t>
  </si>
  <si>
    <t>WOLF CREEK NEAR DYSART, IA</t>
  </si>
  <si>
    <t>1995-09-18 1500</t>
  </si>
  <si>
    <t>05465000</t>
  </si>
  <si>
    <t>CEDAR RIVER NEAR CONESVILLE, IA</t>
  </si>
  <si>
    <t>1995-09-18 1036</t>
  </si>
  <si>
    <t>05465500</t>
  </si>
  <si>
    <t>IOWA RIVER AT WAPELLO, IA</t>
  </si>
  <si>
    <t>1995-09-19 1100</t>
  </si>
  <si>
    <t>OPAEULA STR NR WAHIAWA, OAHU, HI</t>
  </si>
  <si>
    <t>2000-09-26 1100</t>
  </si>
  <si>
    <t>212511157574701</t>
  </si>
  <si>
    <t>WAIMANO STREAM NR PEARL CITY, OAHU, HI</t>
  </si>
  <si>
    <t>2000-07-25 1000</t>
  </si>
  <si>
    <t>254714081055700</t>
  </si>
  <si>
    <t>ROBERTS LAKE STRAND OFF LOOP ROAD NR MONROE ST, FL</t>
  </si>
  <si>
    <t>1995-08-15 1000</t>
  </si>
  <si>
    <t>295620085011500</t>
  </si>
  <si>
    <t>02359170</t>
  </si>
  <si>
    <t>APALACHICOLA FP @ SITE 12 NR SUMATRA,FLA</t>
  </si>
  <si>
    <t>1992-11-10 1300</t>
  </si>
  <si>
    <t>351921106332710</t>
  </si>
  <si>
    <t>RIO GRANDE AT HWY 44 AT BERNALILLO, NM</t>
  </si>
  <si>
    <t>1993-03-09 1200</t>
  </si>
  <si>
    <t>354511106151010</t>
  </si>
  <si>
    <t>RITO DE LOS FRIJOLES BELOW FRIJOLES FALLS, N. MEX.</t>
  </si>
  <si>
    <t>1992-11-09 1203</t>
  </si>
  <si>
    <t>372334105470001</t>
  </si>
  <si>
    <t>RIO GRANDE AT ALAMOSA REFUGE, CO</t>
  </si>
  <si>
    <t>1992-09-22 1700</t>
  </si>
  <si>
    <t>374922106542901</t>
  </si>
  <si>
    <t>RIO GRANDE NEAR CREEDE, CO</t>
  </si>
  <si>
    <t>1992-10-19 1000</t>
  </si>
  <si>
    <t>383103106594200</t>
  </si>
  <si>
    <t>GUNNISON RIVER AT CNTY RD 32 BELOW GUNNISON, CO</t>
  </si>
  <si>
    <t>1995-10-16 1620</t>
  </si>
  <si>
    <t>384942122105601</t>
  </si>
  <si>
    <t>CACHE C A GUINDA CA</t>
  </si>
  <si>
    <t>1995-10-27 1051</t>
  </si>
  <si>
    <t>392944106024400</t>
  </si>
  <si>
    <t>BLUE RIVER NR BRECKENRIDGE NR CTY RD. 3</t>
  </si>
  <si>
    <t>1995-08-25 1120</t>
  </si>
  <si>
    <t>402114105350101</t>
  </si>
  <si>
    <t>BIG THOMPSON BL MORAINE PARK NR ESTES PARK, CO.</t>
  </si>
  <si>
    <t>1996-08-20 1030</t>
  </si>
  <si>
    <t>402134111534700</t>
  </si>
  <si>
    <t>JORDAN RIVER AT UTAH LAKE NEAR PUMPING PLANT</t>
  </si>
  <si>
    <t>435602109095301</t>
  </si>
  <si>
    <t>WOOD RIVER ABOVE MIDDLE FORK NEAR MEETEETSE, WY</t>
  </si>
  <si>
    <t>1998-08-06 1211</t>
  </si>
  <si>
    <t>441310122095801</t>
  </si>
  <si>
    <t>MACK CREEK NEAR BLUE RIVER, OR</t>
  </si>
  <si>
    <t>1992-09-03 1010</t>
  </si>
  <si>
    <t>443321123155201</t>
  </si>
  <si>
    <t>MARYS RIVER AT CORVALLIS, OR</t>
  </si>
  <si>
    <t>1992-09-06 1513</t>
  </si>
  <si>
    <t>451753110334301</t>
  </si>
  <si>
    <t>WEST FORK MILL CREEK NEAR PRAY, MT</t>
  </si>
  <si>
    <t>1998-08-27 1700</t>
  </si>
  <si>
    <t>453056122213701</t>
  </si>
  <si>
    <t>SANDY RIVER NEAR TROUTDALE, OR</t>
  </si>
  <si>
    <t>1993-09-28 1200</t>
  </si>
  <si>
    <t>465637116381400</t>
  </si>
  <si>
    <t>PALOUSE RIVER AT LAIRD PARK NR HARVARD, ID</t>
  </si>
  <si>
    <t>1992-08-25 1000</t>
  </si>
  <si>
    <t>471243095514301</t>
  </si>
  <si>
    <t>WHITE EARTH RIVER NEAR WAUBUN, MN</t>
  </si>
  <si>
    <t>1992-08-26 1405</t>
  </si>
  <si>
    <t>631018149323700</t>
  </si>
  <si>
    <t>COSTELLO C NR COLORADO AK</t>
  </si>
  <si>
    <t>1998-08-13 1100</t>
  </si>
  <si>
    <t>01102345</t>
  </si>
  <si>
    <t>SAUGUS R AT SAUGUS IRON WORKS AT SAUGUS, MA</t>
  </si>
  <si>
    <t>Urban</t>
  </si>
  <si>
    <t>1998-09-22 1100</t>
  </si>
  <si>
    <t>01114000</t>
  </si>
  <si>
    <t>MOSHASSUCK RIVER AT PROVIDENCE, RI</t>
  </si>
  <si>
    <t>1998-09-17 1300</t>
  </si>
  <si>
    <t>01208869</t>
  </si>
  <si>
    <t>01208873</t>
  </si>
  <si>
    <t>ROOSTER RIVER NEAR FAIRFIELD, CT</t>
  </si>
  <si>
    <t>1993-06-29 1001</t>
  </si>
  <si>
    <t>01209710</t>
  </si>
  <si>
    <t>NORWALK RIVER AT WINNIPAUK,CT.</t>
  </si>
  <si>
    <t>1992-10-21 1031</t>
  </si>
  <si>
    <t>01356200</t>
  </si>
  <si>
    <t>01356190</t>
  </si>
  <si>
    <t>LISHA KILL AT NISKAYUNA NY</t>
  </si>
  <si>
    <t>1992-09-04 1132</t>
  </si>
  <si>
    <t>01359131</t>
  </si>
  <si>
    <t>PATROON CREEK AT CENTRAL AVE IN ALBANY NY</t>
  </si>
  <si>
    <t>1994-09-14 1232</t>
  </si>
  <si>
    <t>01376500</t>
  </si>
  <si>
    <t>SAW MILL RIVER AT YONKERS NY</t>
  </si>
  <si>
    <t>1992-08-26 0812</t>
  </si>
  <si>
    <t>01390500</t>
  </si>
  <si>
    <t>SADDLE R AT RIDGEWOOD NJ</t>
  </si>
  <si>
    <t>1997-10-08 1100</t>
  </si>
  <si>
    <t>01394200</t>
  </si>
  <si>
    <t>RAHWAY RIVER AT MORRIS AVE AT SPRINGFIELD NJ</t>
  </si>
  <si>
    <t>1997-10-10 1000</t>
  </si>
  <si>
    <t>01403900</t>
  </si>
  <si>
    <t>BOUND BK AT MIDDLESEX NJ</t>
  </si>
  <si>
    <t>1997-10-09 1400</t>
  </si>
  <si>
    <t>01467040</t>
  </si>
  <si>
    <t>PENNYPACK CREEK AT PAPER MILL, PA</t>
  </si>
  <si>
    <t>1999-07-26 1449</t>
  </si>
  <si>
    <t>01467081</t>
  </si>
  <si>
    <t>SOUTH BRANCH PENNSAUKEN CREEK AT CHERRY HILL NJ</t>
  </si>
  <si>
    <t>1999-07-27 1745</t>
  </si>
  <si>
    <t>01467150</t>
  </si>
  <si>
    <t>COOPER RIVER AT HADDONFIELD NJ</t>
  </si>
  <si>
    <t>1999-07-14 1535</t>
  </si>
  <si>
    <t>01473990</t>
  </si>
  <si>
    <t>WISSAHICKON CREEK BL WALNUT LANE NR MANAYUNK, PA</t>
  </si>
  <si>
    <t>1999-07-28 1830</t>
  </si>
  <si>
    <t>01475510</t>
  </si>
  <si>
    <t>DARBY CREEK NEAR DARBY, PA.</t>
  </si>
  <si>
    <t>1999-07-28 0930</t>
  </si>
  <si>
    <t>01654000</t>
  </si>
  <si>
    <t>ACCOTINK CREEK NEAR ANNANDALE, VA</t>
  </si>
  <si>
    <t>1992-08-28 1330</t>
  </si>
  <si>
    <t>02419977</t>
  </si>
  <si>
    <t>THREE MILE BRANCH @ NORTH BLVD AT MONTGOMERY, AL</t>
  </si>
  <si>
    <t>1998-08-19 1045</t>
  </si>
  <si>
    <t>western mosquitofish</t>
  </si>
  <si>
    <t>02423581</t>
  </si>
  <si>
    <t>SHADES CREEK AT SAMFORD UNIV AT HOMEWOOD, AL.</t>
  </si>
  <si>
    <t>1998-08-27 1100</t>
  </si>
  <si>
    <t>02461500</t>
  </si>
  <si>
    <t>VALLEY CREEK NEAR BESSEMER, AL</t>
  </si>
  <si>
    <t>1998-08-26 1100</t>
  </si>
  <si>
    <t>02465288</t>
  </si>
  <si>
    <t>CRIBBS MILL CREEK AT GREENSBORO AVE AT TUSCALOOSA</t>
  </si>
  <si>
    <t>1998-09-10 0900</t>
  </si>
  <si>
    <t>040869415</t>
  </si>
  <si>
    <t>LINCOLN CREEK AT 47TH STREET AT MILWAUKEE, WI</t>
  </si>
  <si>
    <t>1995-09-06 0930</t>
  </si>
  <si>
    <t>common sunfishes</t>
  </si>
  <si>
    <t>05288695</t>
  </si>
  <si>
    <t>SHINGLE CREEK AT ZANE AVE. AT BROOKLYN PARK, MN</t>
  </si>
  <si>
    <t>1996-09-19 1000</t>
  </si>
  <si>
    <t>05288705</t>
  </si>
  <si>
    <t>BIG CREEK AT POPLAR GROVE</t>
  </si>
  <si>
    <t>1998-06-03 1500</t>
  </si>
  <si>
    <t>07078040</t>
  </si>
  <si>
    <t>LAGRUE BAYOU NR DEWITT, AR</t>
  </si>
  <si>
    <t>1996-10-16 0000</t>
  </si>
  <si>
    <t>07186480</t>
  </si>
  <si>
    <t>CENTER CREEK NEAR SMITHFIELD, MO.</t>
  </si>
  <si>
    <t>1992-10-22 1121</t>
  </si>
  <si>
    <t>07194947</t>
  </si>
  <si>
    <t>LITTLE OSAGE CREEK AT HEALING SPRINGS, AR</t>
  </si>
  <si>
    <t>1994-07-12 0921</t>
  </si>
  <si>
    <t>Appendix 13. Contaminant occurrence in fish tissue.</t>
  </si>
  <si>
    <t>FLAT BROOK NEAR FLATBROOKVILLE NJ</t>
  </si>
  <si>
    <t>1999-07-22 1410</t>
  </si>
  <si>
    <t>01471668</t>
  </si>
  <si>
    <t>HAY CREEK NEAR BIRDSBORO PA</t>
  </si>
  <si>
    <t>1998-08-26 1400</t>
  </si>
  <si>
    <t>01553500</t>
  </si>
  <si>
    <t>WEST BRANCH SUSQUEHANNA RIVER AT LEWISBURG, PA</t>
  </si>
  <si>
    <t>1992-09-16 1005</t>
  </si>
  <si>
    <t>01608000</t>
  </si>
  <si>
    <t>SOUTH FORK SB POTOMAC RIVER NEAR MOOREFIELD, WV</t>
  </si>
  <si>
    <t>1992-08-27 1330</t>
  </si>
  <si>
    <t>02047000</t>
  </si>
  <si>
    <t>NOTTOWAY RIVER NEAR SEBRELL, VA</t>
  </si>
  <si>
    <t>1993-11-06 1215</t>
  </si>
  <si>
    <t>021393755</t>
  </si>
  <si>
    <t>IRISH CREEK NEAR MORGANTON, NC</t>
  </si>
  <si>
    <t>02143040</t>
  </si>
  <si>
    <t>JACOB FORK AT RAMSEY, NC</t>
  </si>
  <si>
    <t>1995-10-19 1000</t>
  </si>
  <si>
    <t>striped jumprock</t>
  </si>
  <si>
    <t>02397000</t>
  </si>
  <si>
    <t>COOSA RIVER NEAR ROME, GA</t>
  </si>
  <si>
    <t>1998-11-17 0830</t>
  </si>
  <si>
    <t>02398300</t>
  </si>
  <si>
    <t>CHATTOOGA RIVER ABOVE GAYLESVILLE AL</t>
  </si>
  <si>
    <t>1998-09-24 1230</t>
  </si>
  <si>
    <t>scarlet sunfish</t>
  </si>
  <si>
    <t>02421115</t>
  </si>
  <si>
    <t>PINTLALLA CR. @ LIBERTY CHURCH RD NR PINTLALLA, AL</t>
  </si>
  <si>
    <t>1998-08-20 1030</t>
  </si>
  <si>
    <t>02429500</t>
  </si>
  <si>
    <t>ALABAMA RIVER AT CLAIBORNE AL</t>
  </si>
  <si>
    <t>1998-11-18 1305</t>
  </si>
  <si>
    <t>02454055</t>
  </si>
  <si>
    <t>LOST CREEK ABOVE PARRISH, AL.</t>
  </si>
  <si>
    <t>1998-09-23 1130</t>
  </si>
  <si>
    <t>02462501</t>
  </si>
  <si>
    <t>BLACK WARRIOR R BL BANKHEAD L&amp;D NEAR BESSEMER AL</t>
  </si>
  <si>
    <t>1998-10-29 1300</t>
  </si>
  <si>
    <t>02463500</t>
  </si>
  <si>
    <t>HURRICANE CREEK NEAR HOLT AL</t>
  </si>
  <si>
    <t>1998-08-28 1120</t>
  </si>
  <si>
    <t>02469762</t>
  </si>
  <si>
    <t>TOMBIGBEE R BL COFFEEVILLE L&amp;D NEAR COFFEEVILLE</t>
  </si>
  <si>
    <t>1998-11-19 1130</t>
  </si>
  <si>
    <t>02469800</t>
  </si>
  <si>
    <t>1996-07-18 1100</t>
  </si>
  <si>
    <t>WAIKELE STR AT WAIPAHU, OAHU, HI</t>
  </si>
  <si>
    <t>1998-09-23 1400</t>
  </si>
  <si>
    <t>253400080215700</t>
  </si>
  <si>
    <t>BLACK CREEK CANAL NEAR S-21</t>
  </si>
  <si>
    <t>1995-11-30 0800</t>
  </si>
  <si>
    <t>332516111562001</t>
  </si>
  <si>
    <t>48TH STREET DRAIN NR INTERSTATE 10</t>
  </si>
  <si>
    <t>1996-06-06 1100</t>
  </si>
  <si>
    <t>redbelly tilapia</t>
  </si>
  <si>
    <t>393944084120700</t>
  </si>
  <si>
    <t>HOLES CK IN HUFFMAN PARK AT KETTERING, OH</t>
  </si>
  <si>
    <t>1998-09-10 1130</t>
  </si>
  <si>
    <t>NECB</t>
  </si>
  <si>
    <t>01095220</t>
  </si>
  <si>
    <t>STILLWATER RIVER NEAR STERLING, MA</t>
  </si>
  <si>
    <t>01100000</t>
  </si>
  <si>
    <t>MERRIMACK RIVER BL CONCORD RIVER AT LOWELL, MA</t>
  </si>
  <si>
    <t>1999-06-25 1201</t>
  </si>
  <si>
    <t>01112900</t>
  </si>
  <si>
    <t>BLACKSTONE RIVER AT MANVILLE, RI</t>
  </si>
  <si>
    <t>1999-06-30 1001</t>
  </si>
  <si>
    <t>01114500</t>
  </si>
  <si>
    <t>WOONASQUATUCKET RIVER AT CENTERDALE, RI</t>
  </si>
  <si>
    <t>1998-09-17 0900</t>
  </si>
  <si>
    <t>01125100</t>
  </si>
  <si>
    <t>FRENCH R AT N GROSVENORDALE, CT.</t>
  </si>
  <si>
    <t>1994-08-04 1101</t>
  </si>
  <si>
    <t>01126850</t>
  </si>
  <si>
    <t>01127000</t>
  </si>
  <si>
    <t>QUINEBAUG RIVER (ASPINOOK POND) AT CLAYVILLE, CT</t>
  </si>
  <si>
    <t>1993-07-20 1001</t>
  </si>
  <si>
    <t>01163200</t>
  </si>
  <si>
    <t>OTTER RIVER AT OTTER RIVER, MA</t>
  </si>
  <si>
    <t>1994-08-01 1701</t>
  </si>
  <si>
    <t>01171500</t>
  </si>
  <si>
    <t>MILL RIVER AT NORTHAMPTON, MA</t>
  </si>
  <si>
    <t>1994-08-15 1601</t>
  </si>
  <si>
    <t>01192883</t>
  </si>
  <si>
    <t>COGINCHAUG RIVER AT MIDDLEFIELD, CT</t>
  </si>
  <si>
    <t>1994-08-10 1501</t>
  </si>
  <si>
    <t>01192990</t>
  </si>
  <si>
    <t>01193000</t>
  </si>
  <si>
    <t>CONNECTICUT RIVER NEAR PORTLAND, CT</t>
  </si>
  <si>
    <t>1993-07-13 1101</t>
  </si>
  <si>
    <t>01201335</t>
  </si>
  <si>
    <t>01200600</t>
  </si>
  <si>
    <t>HOUSATONIC RIVER NEAR TOWN HILL, CT</t>
  </si>
  <si>
    <t>1993-07-21 0901</t>
  </si>
  <si>
    <t>01333763</t>
  </si>
  <si>
    <t>HOOSIC RIVER NEAR HOOSICK FALLS NY</t>
  </si>
  <si>
    <t>1992-09-10 0912</t>
  </si>
  <si>
    <t>01361200</t>
  </si>
  <si>
    <t>CLAVERACK CREEK AT CLAVERACK NY</t>
  </si>
  <si>
    <t>1992-08-31 0912</t>
  </si>
  <si>
    <t>01372043</t>
  </si>
  <si>
    <t>HUDSON RIVER NEAR POUGHKEEPSIE NY</t>
  </si>
  <si>
    <t>1992-09-16 1001</t>
  </si>
  <si>
    <t>01372050</t>
  </si>
  <si>
    <t>FALL KILL AT POUGHKEEPSIE AT ARLINGTON NY</t>
  </si>
  <si>
    <t>1992-08-25 0902</t>
  </si>
  <si>
    <t>01372051</t>
  </si>
  <si>
    <t>FALL KILL AT POUGHKEEPSIE NY</t>
  </si>
  <si>
    <t>1994-09-20 1532</t>
  </si>
  <si>
    <t>01372800</t>
  </si>
  <si>
    <t>FISHKILL CREEK AT HOPEWELL JUNCTION NY</t>
  </si>
  <si>
    <t>1994-09-21 1633</t>
  </si>
  <si>
    <t>01442110</t>
  </si>
  <si>
    <t>BRODHEAD CREEK AT STROUDSBURG, PA</t>
  </si>
  <si>
    <t>1999-08-03 1425</t>
  </si>
  <si>
    <t>01454700</t>
  </si>
  <si>
    <t>LEHIGH RIVER AT GLENDON, PA.</t>
  </si>
  <si>
    <t>1998-08-04 1100</t>
  </si>
  <si>
    <t>01463500</t>
  </si>
  <si>
    <t>DELAWARE RIVER AT TRENTON NJ</t>
  </si>
  <si>
    <t>1998-07-29 1005</t>
  </si>
  <si>
    <t>02148000</t>
  </si>
  <si>
    <t>WATEREE RIVER NR. CAMDEN, SC</t>
  </si>
  <si>
    <t>1997-06-20 1500</t>
  </si>
  <si>
    <t>02169000</t>
  </si>
  <si>
    <t>SALUDA RIVER NEAR COLUMBIA, SC</t>
  </si>
  <si>
    <t>1997-07-15 1000</t>
  </si>
  <si>
    <t>02418264</t>
  </si>
  <si>
    <t>SOUGAHATCHEE CREEK ABOVE REELTOWN AL</t>
  </si>
  <si>
    <t>1998-08-12 1100</t>
  </si>
  <si>
    <t>suckers</t>
  </si>
  <si>
    <t>0242354750</t>
  </si>
  <si>
    <t>CAHABA VALLEY CREEK AT CROSS CR RD AT PELHAM, AL.</t>
  </si>
  <si>
    <t>02424000</t>
  </si>
  <si>
    <t>CAHABA RIVER AT CENTREVILLE AL</t>
  </si>
  <si>
    <t>1998-09-11 1210</t>
  </si>
  <si>
    <t>smallmouth buffalo</t>
  </si>
  <si>
    <t>03178000</t>
  </si>
  <si>
    <t>BLUESTONE R NR SPANISHBURG, WV</t>
  </si>
  <si>
    <t>1996-09-20 1300</t>
  </si>
  <si>
    <t>06711500</t>
  </si>
  <si>
    <t>BEAR CREEK AT MOUTH, AT SHERIDAN, CO.</t>
  </si>
  <si>
    <t>1992-10-02 1035</t>
  </si>
  <si>
    <t>07380120</t>
  </si>
  <si>
    <t>AMITE RIVER AT PORT VINCENT, LA</t>
  </si>
  <si>
    <t>1998-05-14 1010</t>
  </si>
  <si>
    <t>08181800</t>
  </si>
  <si>
    <t>SAN ANTONIO RV NR ELMENDORF, TX</t>
  </si>
  <si>
    <t>1997-12-08 1309</t>
  </si>
  <si>
    <t>09502960</t>
  </si>
  <si>
    <t>GRANITE CREEK AT PRESCOTT, AZ.</t>
  </si>
  <si>
    <t>1996-06-18 0900</t>
  </si>
  <si>
    <t>fathead minnow</t>
  </si>
  <si>
    <t>10171000</t>
  </si>
  <si>
    <t>JORDAN RIVER @ 1700 SOUTH @ SALT LAKE CITY, UT</t>
  </si>
  <si>
    <t>1998-08-03 1301</t>
  </si>
  <si>
    <t>10172600</t>
  </si>
  <si>
    <t>JORDAN RIVER @ CUDAHY LANE NR SALT LAKE CITY, UT</t>
  </si>
  <si>
    <t>1998-08-05 1011</t>
  </si>
  <si>
    <t>12113390</t>
  </si>
  <si>
    <t>DUWAMISH R AT GOLF COURSE AT TUKWILA, WA</t>
  </si>
  <si>
    <t>12118500</t>
  </si>
  <si>
    <t>ROCK CREEK NEAR MAPLE VALLEY, WASH.</t>
  </si>
  <si>
    <t>1995-09-25 1100</t>
  </si>
  <si>
    <t>16229000</t>
  </si>
  <si>
    <t>KALIHI STR NR HONOLULU, OAHU, HI</t>
  </si>
  <si>
    <t>2000-10-17 1000</t>
  </si>
  <si>
    <t>antenna armored catfishes</t>
  </si>
  <si>
    <t xml:space="preserve">#  from streams sampled by the NAWQA Program, 1992-2001, and used as the basis </t>
  </si>
  <si>
    <t xml:space="preserve">#  of the occurrence and distribution assessment, as summarized in USGS Circular 1291, </t>
  </si>
  <si>
    <t xml:space="preserve">#  Pesticides in the Nation's Streams and Ground Water, 1992-2001: The  Quality of Our </t>
  </si>
  <si>
    <t>#  contains one sample per site. All samples are composites of 5-8 individual whole</t>
  </si>
  <si>
    <t xml:space="preserve">#  fish of the same species (taxon). </t>
  </si>
  <si>
    <t>#  METADATA Basic documentation of dataset elements:</t>
  </si>
  <si>
    <t>#       Data Attributes:</t>
  </si>
  <si>
    <t>#               SUID</t>
  </si>
  <si>
    <t>#               STAID</t>
  </si>
  <si>
    <t>#               PSTAID</t>
  </si>
  <si>
    <t>#               SU_YEAR</t>
  </si>
  <si>
    <t>#               SNAME</t>
  </si>
  <si>
    <t>#               LANDUSE</t>
  </si>
  <si>
    <t>#               DATETIME</t>
  </si>
  <si>
    <t>#               MEDIM</t>
  </si>
  <si>
    <t>#               TAXON</t>
  </si>
  <si>
    <t>#               P49289</t>
  </si>
  <si>
    <t>#               P49353</t>
  </si>
  <si>
    <t>#               P49355</t>
  </si>
  <si>
    <t>#               P49356</t>
  </si>
  <si>
    <t>#               P49357</t>
  </si>
  <si>
    <t>#               P49358</t>
  </si>
  <si>
    <t>#               P49359</t>
  </si>
  <si>
    <t>#               P49360</t>
  </si>
  <si>
    <t>#               P49361</t>
  </si>
  <si>
    <t>1992-09-02 1004</t>
  </si>
  <si>
    <t>01360515</t>
  </si>
  <si>
    <t>KINDERHOOK CREEK NEAR BRAINARD NY</t>
  </si>
  <si>
    <t>1994-09-12 1333</t>
  </si>
  <si>
    <t>01361500</t>
  </si>
  <si>
    <t>CATSKILL CREEK AT OAK HILL NY</t>
  </si>
  <si>
    <t>1994-09-09 1032</t>
  </si>
  <si>
    <t>01362200</t>
  </si>
  <si>
    <t>ESOPUS CREEK AT ALLABEN NY</t>
  </si>
  <si>
    <t>1994-09-06 1032</t>
  </si>
  <si>
    <t>01367500</t>
  </si>
  <si>
    <t>RONDOUT CREEK AT ROSENDALE NY</t>
  </si>
  <si>
    <t>1992-08-28 0834</t>
  </si>
  <si>
    <t>0137203960</t>
  </si>
  <si>
    <t>CRUM ELBOW CREEK NR HYDE PARK NY</t>
  </si>
  <si>
    <t>1992-08-24 0932</t>
  </si>
  <si>
    <t>01372306</t>
  </si>
  <si>
    <t>WAPPINGER CREEK NEAR SALT POINT NY</t>
  </si>
  <si>
    <t>1994-09-21 1243</t>
  </si>
  <si>
    <t>01374494</t>
  </si>
  <si>
    <t>HAVILAND HOLLOW BROOK NEAR PUTNAM LAKE NY</t>
  </si>
  <si>
    <t>212938158023801</t>
  </si>
  <si>
    <t>WAHIAWA RES AT SWG. OUTFALL AT WAHIAWA, OAHU, HI</t>
  </si>
  <si>
    <t>2000-10-24 1000</t>
  </si>
  <si>
    <t>ACFB</t>
  </si>
  <si>
    <t>302837085000000</t>
  </si>
  <si>
    <t>02358700</t>
  </si>
  <si>
    <t>APALACHICOLA R @ SWEETWATER TXECT NAV MI 86</t>
  </si>
  <si>
    <t>1992-11-11 1030</t>
  </si>
  <si>
    <t>eastern mosquitofish</t>
  </si>
  <si>
    <t>304219084520800</t>
  </si>
  <si>
    <t>02358000</t>
  </si>
  <si>
    <t>APALACHICOLA RIVER FLOOD PLAIN NR CHATTAHOOCHEE,FL</t>
  </si>
  <si>
    <t>1992-11-12 1200</t>
  </si>
  <si>
    <t>375041081054201</t>
  </si>
  <si>
    <t>PINEY CREEK NEAR MCCREERY, WV</t>
  </si>
  <si>
    <t>1996-09-24 1100</t>
  </si>
  <si>
    <t>385821121323201</t>
  </si>
  <si>
    <t>BEAR R A HWY 70 NR RIO OSO CA</t>
  </si>
  <si>
    <t>1995-10-19 1201</t>
  </si>
  <si>
    <t>carps and minnows</t>
  </si>
  <si>
    <t>414640073071001</t>
  </si>
  <si>
    <t>WEST BRANCH NAUGATUCK RIVER NR TORRINGTON CT</t>
  </si>
  <si>
    <t>1994-08-17 1601</t>
  </si>
  <si>
    <t>415645073025001</t>
  </si>
  <si>
    <t>STILL RIVER AT NELSONS CORNER CT</t>
  </si>
  <si>
    <t>1994-08-17 1201</t>
  </si>
  <si>
    <t>420420072010001</t>
  </si>
  <si>
    <t>QUINEBAUG R BED AT SANDERSDALE, MA</t>
  </si>
  <si>
    <t>1994-08-08 1401</t>
  </si>
  <si>
    <t>420910072200001</t>
  </si>
  <si>
    <t>QUABOAG R BED AT PALMER, MA</t>
  </si>
  <si>
    <t>1994-08-02 1601</t>
  </si>
  <si>
    <t>422102073142201</t>
  </si>
  <si>
    <t>HOUSATONIC RIVER (WOODS POND) AT LENOX, MA</t>
  </si>
  <si>
    <t>1994-09-13 0901</t>
  </si>
  <si>
    <t>422640073144501</t>
  </si>
  <si>
    <t>E.BR.HOUSATONIC R BED IN PITTSFIELD, MA</t>
  </si>
  <si>
    <t>1994-08-16 1001</t>
  </si>
  <si>
    <t>453329122425201</t>
  </si>
  <si>
    <t>453547122463000</t>
  </si>
  <si>
    <t>WILLAMETTE RIVER AT SWAN ISLAND, OR</t>
  </si>
  <si>
    <t>1992-09-01 1600</t>
  </si>
  <si>
    <t>WILLAMETTE RIVER AT LINNTON, OR</t>
  </si>
  <si>
    <t>1992-09-09 1200</t>
  </si>
  <si>
    <t>01049265</t>
  </si>
  <si>
    <t>KENNEBEC RIVER AT NORTH SIDNEY, ME</t>
  </si>
  <si>
    <t>Undeveloped</t>
  </si>
  <si>
    <t>1999-06-23 1301</t>
  </si>
  <si>
    <t>01059300</t>
  </si>
  <si>
    <t>ANDROSCOGGIN RIVER NEAR LISBON FALLS, MAINE</t>
  </si>
  <si>
    <t>1999-06-24 1101</t>
  </si>
  <si>
    <t>01121000</t>
  </si>
  <si>
    <t>MOUNT HOPE R NR WARRENVILLE, CT.</t>
  </si>
  <si>
    <t>1994-08-03 1101</t>
  </si>
  <si>
    <t>01131400</t>
  </si>
  <si>
    <t>CONNECTICUT RIVER NEAR LANCASTER,NH</t>
  </si>
  <si>
    <t>1993-07-22 0901</t>
  </si>
  <si>
    <t>01135300</t>
  </si>
  <si>
    <t>SLEEPERS RIVER (SITE W-5) NEAR ST. JOHNSBURY, VT</t>
  </si>
  <si>
    <t>1993-08-05 1101</t>
  </si>
  <si>
    <t>longnose sucker</t>
  </si>
  <si>
    <t>01153150</t>
  </si>
  <si>
    <t>CONNECTICUT RIVER AT SOUTH CHARLESTOWN, NH</t>
  </si>
  <si>
    <t>1993-07-16 1101</t>
  </si>
  <si>
    <t>01170500</t>
  </si>
  <si>
    <t>CONNECTICUT RIVER AT MONTAGUE CITY, MA</t>
  </si>
  <si>
    <t>1993-07-15 1101</t>
  </si>
  <si>
    <t>01175500</t>
  </si>
  <si>
    <t>SWIFT RIVER AT WEST WARE, MA</t>
  </si>
  <si>
    <t>Total PCB (P49354) was not included in the Circular 1291 data set. It was obtained from a data retrieval by Moon Kim on 7/10/06.</t>
  </si>
  <si>
    <t>#                grsl   Great Salt Lake Basins</t>
  </si>
  <si>
    <t>#                hdsn   Hudson River Basin</t>
  </si>
  <si>
    <t>#                kana   Kanawha-New River Basins</t>
  </si>
  <si>
    <t>#                leri   Lake Erie-Lake Saint Clair Drainages</t>
  </si>
  <si>
    <t>#                linj   Long Island-New Jersey Coastal Drainages</t>
  </si>
  <si>
    <t>#                lirb   Lower Illinois River Basin</t>
  </si>
  <si>
    <t>#                lsus   Lower Susquehanna River Basin</t>
  </si>
  <si>
    <t>#                lten   Lower Tennessee River Basin</t>
  </si>
  <si>
    <t>#                miam   Great and Little Miami River Basins</t>
  </si>
  <si>
    <t>#                mise   Mississippi Embayment</t>
  </si>
  <si>
    <t>#                mobl   Mobile River Basin</t>
  </si>
  <si>
    <t>#                necb   New England Coastal Basins</t>
  </si>
  <si>
    <t>#                nrok   Northern Rockies Intermontane Basins</t>
  </si>
  <si>
    <t>#                nvbr   Las Vegas Valley Area and the Carson and Truckee River Basins</t>
  </si>
  <si>
    <t>#                oahu   Island of Oahu</t>
  </si>
  <si>
    <t>#                ozrk   Ozark Plateaus</t>
  </si>
  <si>
    <t>#                poto   Potomac River Basin</t>
  </si>
  <si>
    <t>#                pugt   Puget Sound Basin</t>
  </si>
  <si>
    <t>#                redn   Red River of the North Basin</t>
  </si>
  <si>
    <t>#                riog   Rio Grande Valley</t>
  </si>
  <si>
    <t>#                sacr   Sacramento River Basin</t>
  </si>
  <si>
    <t>#                sana   Santa Ana Basin</t>
  </si>
  <si>
    <t>#       Attribute description: Station identifier</t>
  </si>
  <si>
    <t>#       Attribute label: PSTAID</t>
  </si>
  <si>
    <t>#       Attribute description: Primary station identifier</t>
  </si>
  <si>
    <t>#            Note: STAID should be used for whole-fish data analysis. STAID</t>
  </si>
  <si>
    <t xml:space="preserve">#                  is the actual location of the sample. For 665 of 700 sites, </t>
  </si>
  <si>
    <t>#                  PSTAID is equal to STAID. STAID not equal to PSTAID</t>
  </si>
  <si>
    <t>#                  occurs where either (1) the location of sample collection</t>
  </si>
  <si>
    <t>#                  changed during the 1992�2001 study period, or (2) the sample</t>
  </si>
  <si>
    <t>#                  could not be collected at PSTAID, so it was collected at</t>
  </si>
  <si>
    <t>#                  a nearby location. In either case, STAID is considered</t>
  </si>
  <si>
    <t>#                  equivalent to PSTAID.</t>
  </si>
  <si>
    <t>#       Attribute label: SU_YEAR</t>
  </si>
  <si>
    <t xml:space="preserve">#       Attribute description: Year during which this study unit began its intensive </t>
  </si>
  <si>
    <t>#            sampling as part of NAWQA rotational investigations, YYYY</t>
  </si>
  <si>
    <t>#                splt   South Platte River Basin</t>
  </si>
  <si>
    <t>#                trin   Trinity River Basin</t>
  </si>
  <si>
    <t>#                ucol   Upper Colorado River Basin</t>
  </si>
  <si>
    <t>ALLEGHENY RIVER AT NEW KENSINGTON, PA</t>
  </si>
  <si>
    <t>1996-09-16 1200</t>
  </si>
  <si>
    <t>03062000</t>
  </si>
  <si>
    <t>MONONGAHELA RIVER AT LOCK 15 AT HOULT, WV</t>
  </si>
  <si>
    <t>1996-09-25 1300</t>
  </si>
  <si>
    <t>03070350</t>
  </si>
  <si>
    <t>CHEAT RIVER NEAR MOUNT NEBO, WV</t>
  </si>
  <si>
    <t>1997-08-27 1100</t>
  </si>
  <si>
    <t>03072000</t>
  </si>
  <si>
    <t>DUNKARD CREEK AT SHANNOPIN, PA</t>
  </si>
  <si>
    <t>1997-08-06 1200</t>
  </si>
  <si>
    <t>03085000</t>
  </si>
  <si>
    <t>MONONGAHELA RIVER AT BRADDOCK, PA</t>
  </si>
  <si>
    <t>1996-09-19 1100</t>
  </si>
  <si>
    <t>03161000</t>
  </si>
  <si>
    <t>SOUTH FORK NEW RIVER NEAR WEST JEFFERSON, NC</t>
  </si>
  <si>
    <t>1996-10-10 1305</t>
  </si>
  <si>
    <t>03164000</t>
  </si>
  <si>
    <t>NEW RIVER NR GALAX, VA</t>
  </si>
  <si>
    <t>1996-10-09 1700</t>
  </si>
  <si>
    <t>03183500</t>
  </si>
  <si>
    <t>GREENBRIER RIVER AT ALDERSON, WV</t>
  </si>
  <si>
    <t>1996-10-08 1530</t>
  </si>
  <si>
    <t>03184500</t>
  </si>
  <si>
    <t>NEW RIVER AT HINTON, WV</t>
  </si>
  <si>
    <t>1997-10-07 1230</t>
  </si>
  <si>
    <t>03185400</t>
  </si>
  <si>
    <t>NEW RIVER AT THURMOND, WV</t>
  </si>
  <si>
    <t>1996-10-04 1530</t>
  </si>
  <si>
    <t>03186500</t>
  </si>
  <si>
    <t>WILLIAMS RIVER AT DYER, WV</t>
  </si>
  <si>
    <t>1997-08-27 1200</t>
  </si>
  <si>
    <t>03187500</t>
  </si>
  <si>
    <t>CRANBERRY RIVER NEAR RICHWOOD, WV</t>
  </si>
  <si>
    <t>1996-09-26 1100</t>
  </si>
  <si>
    <t>03191500</t>
  </si>
  <si>
    <t>PETERS CREEK NEAR LOCKWOOD, WV</t>
  </si>
  <si>
    <t>1996-09-25 1240</t>
  </si>
  <si>
    <t>03193000</t>
  </si>
  <si>
    <t>KANAWHA RIVER AT KANAWHA FALLS, WV</t>
  </si>
  <si>
    <t>1996-10-02 1200</t>
  </si>
  <si>
    <t>03198350</t>
  </si>
  <si>
    <t>CLEAR FORK AT WHITESVILLE, WV</t>
  </si>
  <si>
    <t>1996-09-23 1530</t>
  </si>
  <si>
    <t>03201300</t>
  </si>
  <si>
    <t>KANAWHA RIVER AT WINFIELD, WV</t>
  </si>
  <si>
    <t>1996-10-01 1200</t>
  </si>
  <si>
    <t>03571000</t>
  </si>
  <si>
    <t>SEQUATCHIE RIVER NEAR WHITWELL, TN</t>
  </si>
  <si>
    <t>1998-08-21 0915</t>
  </si>
  <si>
    <t>03574550</t>
  </si>
  <si>
    <t>LITTLE PAINT CREEK NEAR WOODVILLE, AL</t>
  </si>
  <si>
    <t>1998-08-18 1520</t>
  </si>
  <si>
    <t>03604000</t>
  </si>
  <si>
    <t>BUFFALO RIVER NEAR FLAT WOODS, TN</t>
  </si>
  <si>
    <t>1998-08-26 1015</t>
  </si>
  <si>
    <t>04057529</t>
  </si>
  <si>
    <t>#       Attribute description: Name of data collection station (STAID)</t>
  </si>
  <si>
    <t>#       Source: NAWQA Data Warehouse site information retrieval 8-18-2005</t>
  </si>
  <si>
    <t>#       Attribute label: LANDUSE</t>
  </si>
  <si>
    <t>#       Attribute description: Drainage basin land use class</t>
  </si>
  <si>
    <t>#       Source: NAWQA national classification system</t>
  </si>
  <si>
    <t>#                -----  -----------------------------------------------------------------------------------</t>
  </si>
  <si>
    <t>#                Agricultural     Greater than 50% agricultural land and less than or equal to 5% urban land</t>
  </si>
  <si>
    <t>#                Undeveloped   Less than or equal to 25% agricultural land and less than or equal to 5% urban land</t>
  </si>
  <si>
    <t>#                Urban            Greater than 25% urban land and less than or equal to 25% agricultural land</t>
  </si>
  <si>
    <t>#                Mixed            All other combinations of land use</t>
  </si>
  <si>
    <t>#       Attribute label: DATETIME</t>
  </si>
  <si>
    <t xml:space="preserve">#       Attribute description: Date and time of bed-sediment sample collection </t>
  </si>
  <si>
    <t>#            at this site, YYYY.MM.DD TTTT</t>
  </si>
  <si>
    <t>#       Attribute label: MEDIM</t>
  </si>
  <si>
    <t>#       Attribute description: Medium of sample</t>
  </si>
  <si>
    <t>#                -----  -------------------------</t>
  </si>
  <si>
    <t>#                C       Animal tissue</t>
  </si>
  <si>
    <t>#                X      Quality control sample (replicate)-- Animal tissue</t>
  </si>
  <si>
    <t>#       Attribute label: TAXON</t>
  </si>
  <si>
    <t xml:space="preserve">#       Attribute description: Common name of fish species (taxon) sampled. </t>
  </si>
  <si>
    <t xml:space="preserve">#            If common name was not available, the scientific name was used. </t>
  </si>
  <si>
    <t>#            Taxa from the National Target Taxa List were targeted for collection</t>
  </si>
  <si>
    <t xml:space="preserve">#            at NAWQA sites. </t>
  </si>
  <si>
    <t>#       Attribute label: Rnnnnn (All variables of the form Rnnnnn, where nnnnn is the 5-digit parameter</t>
  </si>
  <si>
    <t>#                         code used to identify variables in the USGS National Water Information System)</t>
  </si>
  <si>
    <t>#       Attribute description: Remark code associated with each parameter value</t>
  </si>
  <si>
    <t>#                Code     Description</t>
  </si>
  <si>
    <t>#                -----    ----------------------------------------------------------------------------------</t>
  </si>
  <si>
    <t>#                &lt;        Not detected at or above the concentration in Pnnnnn cell.</t>
  </si>
  <si>
    <t>#                &gt;        Detected at a concentration above that in Pnnnnn cell.</t>
  </si>
  <si>
    <t>#                -         Detected at concentration equal to that in Pnnnnn cell.</t>
  </si>
  <si>
    <t>#                .         Missing data.</t>
  </si>
  <si>
    <t>#                E        Detected. Concentration is estimated. Estimated concentration may result from</t>
  </si>
  <si>
    <t>#                          any of the following reasons:</t>
  </si>
  <si>
    <t xml:space="preserve">#                          1. The compound is characterized as a "poor performer" in the method on the </t>
  </si>
  <si>
    <t>#                             basis of laboratory QC samples. In general compounds with less than 60 %</t>
  </si>
  <si>
    <t>#                             recovery, greater than 120 % recovery, or greater than 25 % relative standard</t>
  </si>
  <si>
    <t>#                             deviation of recovery are considered poor performers. All detections of</t>
  </si>
  <si>
    <t>#                             these compounds are remarked E.</t>
  </si>
  <si>
    <t>#                          2. The compound was detected at a concentration less than the reporting level</t>
  </si>
  <si>
    <t>#                             or less than the lowest calibration standard.</t>
  </si>
  <si>
    <t>#                          3. The sample was diluted to bring the concentration into the calibration range.</t>
  </si>
  <si>
    <t>#       Attribute label: Pnnnnn (All variables of the form Pnnnnn, where nnnnn is the 5-digit parameter</t>
  </si>
  <si>
    <t>#       Attribute description: Value of chemical analysis</t>
  </si>
  <si>
    <t>Lipids %</t>
  </si>
  <si>
    <t>Aldrin</t>
  </si>
  <si>
    <t>Toxaphene</t>
  </si>
  <si>
    <t>Pentachloroanisole</t>
  </si>
  <si>
    <t>Oxychlordane</t>
  </si>
  <si>
    <t>trans-Nonachlor</t>
  </si>
  <si>
    <t>cis-Nonachlor</t>
  </si>
  <si>
    <t>Mirex</t>
  </si>
  <si>
    <t>08323000</t>
  </si>
  <si>
    <t>RIO GUADALUPE AT BOX CANYON NEAR JEMEZ, NM</t>
  </si>
  <si>
    <t>1992-11-05 1000</t>
  </si>
  <si>
    <t>09010500</t>
  </si>
  <si>
    <t>COLORADO R BELOW BAKER GULCH, NR GRAND LAKE, CO.</t>
  </si>
  <si>
    <t>1995-08-14 1300</t>
  </si>
  <si>
    <t>09066510</t>
  </si>
  <si>
    <t>GORE CREEK AT MOUTH, NEAR MINTURN, CO.</t>
  </si>
  <si>
    <t>1995-08-15 0920</t>
  </si>
  <si>
    <t>09070500</t>
  </si>
  <si>
    <t>COLORADO RIVER NEAR DOTSERO, CO.</t>
  </si>
  <si>
    <t>1995-08-23 1020</t>
  </si>
  <si>
    <t>09095500</t>
  </si>
  <si>
    <t>CONESTOGA RIVER AT SAFE HARBOR, PA</t>
  </si>
  <si>
    <t>1992-09-29 1105</t>
  </si>
  <si>
    <t>400037076423701</t>
  </si>
  <si>
    <t>CODORUS CREEK NEAR PLEASUREVILLE, PA</t>
  </si>
  <si>
    <t>1992-09-24 1005</t>
  </si>
  <si>
    <t>402108076363701</t>
  </si>
  <si>
    <t>p,p'-Methooxychlor</t>
  </si>
  <si>
    <t>o,p'-Methoxychlor</t>
  </si>
  <si>
    <t>Lindane</t>
  </si>
  <si>
    <t>delta-HCH</t>
  </si>
  <si>
    <t>beta-HCH</t>
  </si>
  <si>
    <t>alpha-HCH</t>
  </si>
  <si>
    <t>Hexachlorobenzene</t>
  </si>
  <si>
    <t>Heptachlor epoxide</t>
  </si>
  <si>
    <t>Heptachlor</t>
  </si>
  <si>
    <t>Endrin</t>
  </si>
  <si>
    <t>Dieldrin</t>
  </si>
  <si>
    <t>p,p'-DDE</t>
  </si>
  <si>
    <t>o,p'-DDE</t>
  </si>
  <si>
    <t>o,p'-DDD</t>
  </si>
  <si>
    <t>p,p'-DDD</t>
  </si>
  <si>
    <t>p,p'-DDT</t>
  </si>
  <si>
    <t>o,p'-DDT</t>
  </si>
  <si>
    <t>Dacthal</t>
  </si>
  <si>
    <t>trans-Chlordane</t>
  </si>
  <si>
    <t>cis-Chlordane</t>
  </si>
  <si>
    <t>SUID</t>
  </si>
  <si>
    <t>STAID</t>
  </si>
  <si>
    <t>PSTAID</t>
  </si>
  <si>
    <t>SU_YEAR</t>
  </si>
  <si>
    <t>SNAME</t>
  </si>
  <si>
    <t>LANDUSE</t>
  </si>
  <si>
    <t>DATETIME</t>
  </si>
  <si>
    <t>MEDIM</t>
  </si>
  <si>
    <t>TAXON</t>
  </si>
  <si>
    <t>R49289</t>
  </si>
  <si>
    <t>P49289</t>
  </si>
  <si>
    <t>R49353</t>
  </si>
  <si>
    <t>P49353</t>
  </si>
  <si>
    <t>R49355</t>
  </si>
  <si>
    <t>P49355</t>
  </si>
  <si>
    <t>R49356</t>
  </si>
  <si>
    <t>P49356</t>
  </si>
  <si>
    <t>R49357</t>
  </si>
  <si>
    <t>P49357</t>
  </si>
  <si>
    <t>R49358</t>
  </si>
  <si>
    <t>P49358</t>
  </si>
  <si>
    <t>R49359</t>
  </si>
  <si>
    <t>P49359</t>
  </si>
  <si>
    <t>R49360</t>
  </si>
  <si>
    <t>P49360</t>
  </si>
  <si>
    <t>R49361</t>
  </si>
  <si>
    <t>P49361</t>
  </si>
  <si>
    <t>R49362</t>
  </si>
  <si>
    <t>P49362</t>
  </si>
  <si>
    <t>R49363</t>
  </si>
  <si>
    <t>P49363</t>
  </si>
  <si>
    <t>R49364</t>
  </si>
  <si>
    <t>P49364</t>
  </si>
  <si>
    <t>R49365</t>
  </si>
  <si>
    <t>P49365</t>
  </si>
  <si>
    <t>R49366</t>
  </si>
  <si>
    <t>P49366</t>
  </si>
  <si>
    <t>R49367</t>
  </si>
  <si>
    <t>P49367</t>
  </si>
  <si>
    <t>R49368</t>
  </si>
  <si>
    <t>P49368</t>
  </si>
  <si>
    <t>R49369</t>
  </si>
  <si>
    <t>P49369</t>
  </si>
  <si>
    <t>R49370</t>
  </si>
  <si>
    <t>P49370</t>
  </si>
  <si>
    <t>R49371</t>
  </si>
  <si>
    <t>P49371</t>
  </si>
  <si>
    <t>R49372</t>
  </si>
  <si>
    <t>P49372</t>
  </si>
  <si>
    <t>R49373</t>
  </si>
  <si>
    <t>P49373</t>
  </si>
  <si>
    <t>R49374</t>
  </si>
  <si>
    <t>P49374</t>
  </si>
  <si>
    <t>R49375</t>
  </si>
  <si>
    <t>P49375</t>
  </si>
  <si>
    <t>R49376</t>
  </si>
  <si>
    <t>P49376</t>
  </si>
  <si>
    <t>R49377</t>
  </si>
  <si>
    <t>P49377</t>
  </si>
  <si>
    <t>R49378</t>
  </si>
  <si>
    <t>P49378</t>
  </si>
  <si>
    <t>R49379</t>
  </si>
  <si>
    <t>P49379</t>
  </si>
  <si>
    <t>R49380</t>
  </si>
  <si>
    <t>P49380</t>
  </si>
  <si>
    <t>HDSN</t>
  </si>
  <si>
    <t>01348995</t>
  </si>
  <si>
    <t>1995-09-25 1500</t>
  </si>
  <si>
    <t>12117695</t>
  </si>
  <si>
    <t>SINKING CREEK NEAR WOODLAND, AL</t>
  </si>
  <si>
    <t>1998-09-10 1115</t>
  </si>
  <si>
    <t>03598250</t>
  </si>
  <si>
    <t>1995-09-29 1000</t>
  </si>
  <si>
    <t>NORTH FORK CREEK NEAR POPLINS CROSSROADS, TN</t>
  </si>
  <si>
    <t>1998-08-26 1515</t>
  </si>
  <si>
    <t>spotted bass</t>
  </si>
  <si>
    <t>WMIC</t>
  </si>
  <si>
    <t>04072050</t>
  </si>
  <si>
    <t>DUCK CREEK AT SEMINARY ROAD NEAR ONEIDA, WI</t>
  </si>
  <si>
    <t>1992-08-28 1045</t>
  </si>
  <si>
    <t>04080798</t>
  </si>
  <si>
    <t>TOMORROW RIVER NEAR NELSONVILLE, WI</t>
  </si>
  <si>
    <t>1992-08-24 1700</t>
  </si>
  <si>
    <t>04085110</t>
  </si>
  <si>
    <t>04085109</t>
  </si>
  <si>
    <t>EAST RIVER @ CTH PP IN BROWN COUNTY NR DE PERE, WI</t>
  </si>
  <si>
    <t>1992-08-28 1430</t>
  </si>
  <si>
    <t>04085139</t>
  </si>
  <si>
    <t>FOX RIVER AT MOUTH AT GREEN BAY, WI</t>
  </si>
  <si>
    <t>1995-08-01 1600</t>
  </si>
  <si>
    <t>040863075</t>
  </si>
  <si>
    <t>NORTH BRANCH MILWAUKEE RIVER NR RANDOM LAKE, WI</t>
  </si>
  <si>
    <t>1995-08-02 1700</t>
  </si>
  <si>
    <t>LERI</t>
  </si>
  <si>
    <t>04159492</t>
  </si>
  <si>
    <t>BLACK RIVER NR JEDDO MI</t>
  </si>
  <si>
    <t>1996-07-24 1300</t>
  </si>
  <si>
    <t>04175600</t>
  </si>
  <si>
    <t>RIVER RAISIN NEAR MANCHE</t>
  </si>
  <si>
    <t>1996-07-23 1300</t>
  </si>
  <si>
    <t>04178000</t>
  </si>
  <si>
    <t>ST JOSEPH R NR NEWVILLE IND</t>
  </si>
  <si>
    <t>1996-07-22 1300</t>
  </si>
  <si>
    <t>04183000</t>
  </si>
  <si>
    <t>MAUMEE RI AT NEWHAVEN IN</t>
  </si>
  <si>
    <t>1996-09-05 1130</t>
  </si>
  <si>
    <t>04186500</t>
  </si>
  <si>
    <t>AUGLAIZE R NR FORT JENNINGS OH</t>
  </si>
  <si>
    <t>1996-07-26 0950</t>
  </si>
  <si>
    <t>04193500</t>
  </si>
  <si>
    <t>MAUMEE R AT WATERVILLE OH</t>
  </si>
  <si>
    <t>1996-08-08 1600</t>
  </si>
  <si>
    <t>REDN</t>
  </si>
  <si>
    <t>05046500</t>
  </si>
  <si>
    <t>OTTER TAIL RIVER AT BRECKENRIDGE, MN</t>
  </si>
  <si>
    <t>1992-08-20 1005</t>
  </si>
  <si>
    <t>05051500</t>
  </si>
  <si>
    <t>RED RIVER OF THE NORTH AT WAHPETON, ND</t>
  </si>
  <si>
    <t>1992-08-20 1405</t>
  </si>
  <si>
    <t>05054020</t>
  </si>
  <si>
    <t>RED RIVER OF THE NORTH BELOW FARGO, ND</t>
  </si>
  <si>
    <t>1994-09-13 1230</t>
  </si>
  <si>
    <t>05058500</t>
  </si>
  <si>
    <t>SHEYENNE RIVER AT VALLEY CITY, N. DAK.</t>
  </si>
  <si>
    <t>1992-08-25 1005</t>
  </si>
  <si>
    <t>05066500</t>
  </si>
  <si>
    <t>GOOSE RIVER AT HILLSBORO, ND</t>
  </si>
  <si>
    <t>1992-08-26 1005</t>
  </si>
  <si>
    <t>05082500</t>
  </si>
  <si>
    <t>RED RIVER OF THE NORTH AT GRAND FORKS, ND</t>
  </si>
  <si>
    <t>1994-09-15 1230</t>
  </si>
  <si>
    <t>05084000</t>
  </si>
  <si>
    <t>FOREST RIVER NR FORDVILLE, ND</t>
  </si>
  <si>
    <t>1992-08-13 1005</t>
  </si>
  <si>
    <t>05092000</t>
  </si>
  <si>
    <t>RED RIVER OF THE NORTH AT DRAYTON, ND</t>
  </si>
  <si>
    <t>1992-08-19 1005</t>
  </si>
  <si>
    <t>05104000</t>
  </si>
  <si>
    <t>SOUTH FORK ROSEAU RIVER NEAR MALUNG, MN</t>
  </si>
  <si>
    <t>1992-08-11 1005</t>
  </si>
  <si>
    <t>UMIS</t>
  </si>
  <si>
    <t>05270380</t>
  </si>
  <si>
    <t>SAUK RIVER AT RICHMOND, MN</t>
  </si>
  <si>
    <t>1995-07-19 1300</t>
  </si>
  <si>
    <t>golden redhorse</t>
  </si>
  <si>
    <t>05276005</t>
  </si>
  <si>
    <t>NORTH FORK CROW RIVER ABOVE PAYNESVILLE, MN</t>
  </si>
  <si>
    <t>1996-09-16 1000</t>
  </si>
  <si>
    <t>05280400</t>
  </si>
  <si>
    <t>CROW RIVER BELOW STATE HWY 101 AT DAYTON, MN</t>
  </si>
  <si>
    <t>1995-07-18 1200</t>
  </si>
  <si>
    <t>redhorses</t>
  </si>
  <si>
    <t>05320270</t>
  </si>
  <si>
    <t>LITTLE COBB RIVER NEAR BEAUFORD, MN</t>
  </si>
  <si>
    <t>1997-07-09 1100</t>
  </si>
  <si>
    <t>05330000</t>
  </si>
  <si>
    <t>MINNESOTA RIVER NEAR JORDAN, MN</t>
  </si>
  <si>
    <t>1995-07-10 1515</t>
  </si>
  <si>
    <t>05331570</t>
  </si>
  <si>
    <t>05331580</t>
  </si>
  <si>
    <t>MISSISSIPPI RIVER AT NININGER, MN</t>
  </si>
  <si>
    <t>1995-07-11 1100</t>
  </si>
  <si>
    <t>05355090</t>
  </si>
  <si>
    <t>CANNON RIVER AT LAKE BYLLESBY NR CANNON FALLS, MN</t>
  </si>
  <si>
    <t>1995-07-17 1430</t>
  </si>
  <si>
    <t>EIWA</t>
  </si>
  <si>
    <t>05420680</t>
  </si>
  <si>
    <t>WAPSIPINICON RIVER NEAR TRIPOLI, IA</t>
  </si>
  <si>
    <t>1995-09-24 1400</t>
  </si>
  <si>
    <t>05422000</t>
  </si>
  <si>
    <t>WAPSIPINICON RIVER NEAR DE WITT, IA</t>
  </si>
  <si>
    <t>1995-09-20 1100</t>
  </si>
  <si>
    <t>05449500</t>
  </si>
  <si>
    <t>IOWA RIVER NEAR ROWAN, IA</t>
  </si>
  <si>
    <t>1995-09-22 1030</t>
  </si>
  <si>
    <t>05451210</t>
  </si>
  <si>
    <t>SOUTH FORK IOWA RIVER NE OF NEW PROVIDENCE, IA</t>
  </si>
  <si>
    <t>1995-09-21 1145</t>
  </si>
  <si>
    <t>05453100</t>
  </si>
  <si>
    <t>IOWA RIVER AT MARENGO, IA</t>
  </si>
  <si>
    <t>1995-09-20 0945</t>
  </si>
  <si>
    <t>05455100</t>
  </si>
  <si>
    <t>OLD MANS CREEK NEAR IOWA CITY, IA</t>
  </si>
  <si>
    <t>1995-09-25 1030</t>
  </si>
  <si>
    <t>05457700</t>
  </si>
  <si>
    <t>CEDAR RIVER AT CHARLES CITY, IA</t>
  </si>
  <si>
    <t>#               P49375                p,p�-DDD             microgram per kilogram wet weight</t>
  </si>
  <si>
    <t>#               P49376                p,p�-DDT             microgram per kilogram wet weight</t>
  </si>
  <si>
    <t>#               P49377                o,p�-DDT             microgram per kilogram wet weight</t>
  </si>
  <si>
    <t>05471500</t>
  </si>
  <si>
    <t>SOUTH SKUNK RIVER NEAR OSKALOOSA, IA</t>
  </si>
  <si>
    <t>1995-09-19 1400</t>
  </si>
  <si>
    <t>05473400</t>
  </si>
  <si>
    <t>CEDAR CREEK NEAR OAKLAND MILLS, IA</t>
  </si>
  <si>
    <t>1995-09-23 1000</t>
  </si>
  <si>
    <t>05474000</t>
  </si>
  <si>
    <t>SKUNK RIVER AT AUGUSTA, IA</t>
  </si>
  <si>
    <t>1995-09-22 1300</t>
  </si>
  <si>
    <t>UIRB</t>
  </si>
  <si>
    <t>05517120</t>
  </si>
  <si>
    <t>PITNER DITCH AT STATE HWY 8 NEAR LA CROSSE, IN</t>
  </si>
  <si>
    <t>1998-08-20 1045</t>
  </si>
  <si>
    <t>05520500</t>
  </si>
  <si>
    <t>KANKAKEE RIVER AT MOMENCE, IL</t>
  </si>
  <si>
    <t>1998-08-20 1710</t>
  </si>
  <si>
    <t>05525500</t>
  </si>
  <si>
    <t>SUGAR CREEK AT MILFORD, IL</t>
  </si>
  <si>
    <t>1999-08-17 1300</t>
  </si>
  <si>
    <t>05526000</t>
  </si>
  <si>
    <t>IROQUOIS RIVER NEAR CHEBANSE, IL</t>
  </si>
  <si>
    <t>1998-08-21 1100</t>
  </si>
  <si>
    <t>LIRB</t>
  </si>
  <si>
    <t>05555300</t>
  </si>
  <si>
    <t>VERMILION RIVER NEAR LEONORE, IL</t>
  </si>
  <si>
    <t>1996-07-01 1320</t>
  </si>
  <si>
    <t>05567000</t>
  </si>
  <si>
    <t>PANTHER CREEK NEAR EL PASO, IL</t>
  </si>
  <si>
    <t>1996-08-06 1220</t>
  </si>
  <si>
    <t>05568000</t>
  </si>
  <si>
    <t>MACKINAW RIVER NEAR GREEN VALLEY, IL</t>
  </si>
  <si>
    <t>1997-07-16 1250</t>
  </si>
  <si>
    <t>05568800</t>
  </si>
  <si>
    <t>INDIAN CREEK NEAR WYOMING, IL</t>
  </si>
  <si>
    <t>1996-08-07 1420</t>
  </si>
  <si>
    <t>05569950</t>
  </si>
  <si>
    <t>SPOON RIVER NEAR BLYTON, IL</t>
  </si>
  <si>
    <t>1996-08-14 1320</t>
  </si>
  <si>
    <t>05572000</t>
  </si>
  <si>
    <t>SANGAMON RIVER AT MONTICELLO, IL</t>
  </si>
  <si>
    <t>1996-07-22 1050</t>
  </si>
  <si>
    <t>05573650</t>
  </si>
  <si>
    <t>SANGAMON RIVER NEAR NIANTIC, IL</t>
  </si>
  <si>
    <t>1996-07-22 1520</t>
  </si>
  <si>
    <t>05580500</t>
  </si>
  <si>
    <t>KICKAPOO CREEK NEAR LINCOLN, IL</t>
  </si>
  <si>
    <t>1997-07-14 1220</t>
  </si>
  <si>
    <t>05582000</t>
  </si>
  <si>
    <t>SALT CREEK NEAR GREENVIEW, IL</t>
  </si>
  <si>
    <t>1997-07-15 1220</t>
  </si>
  <si>
    <t>05582500</t>
  </si>
  <si>
    <t>CRANE CREEK NEAR EASTON, IL</t>
  </si>
  <si>
    <t>1996-08-26 1420</t>
  </si>
  <si>
    <t>05583000</t>
  </si>
  <si>
    <t>SANGAMON RIVER NEAR OAKFORD, IL</t>
  </si>
  <si>
    <t>1996-08-27 0950</t>
  </si>
  <si>
    <t>05584500</t>
  </si>
  <si>
    <t>LA MOINE RIVER AT COLMAR, IL</t>
  </si>
  <si>
    <t>1997-07-17 1020</t>
  </si>
  <si>
    <t>CNBR</t>
  </si>
  <si>
    <t>06773500</t>
  </si>
  <si>
    <t>PRAIRIE CREEK NR SILVER CREEK NEBR</t>
  </si>
  <si>
    <t>1992-10-29 1000</t>
  </si>
  <si>
    <t>06795500</t>
  </si>
  <si>
    <t>SHELL CREEK NEAR COLUMBUS, NEBR.</t>
  </si>
  <si>
    <t>1993-09-19 0930</t>
  </si>
  <si>
    <t>06799350</t>
  </si>
  <si>
    <t>ELKHORN RIVER AT WEST POINT, NEBR.</t>
  </si>
  <si>
    <t>1992-09-15 1000</t>
  </si>
  <si>
    <t>06800000</t>
  </si>
  <si>
    <t>MAPLE CREEK NEAR NICKERSON, NE</t>
  </si>
  <si>
    <t>1993-09-19 1300</t>
  </si>
  <si>
    <t>06800500</t>
  </si>
  <si>
    <t>ELKHORN RIVER AT WATERLOO, NE</t>
  </si>
  <si>
    <t>1992-09-23 1000</t>
  </si>
  <si>
    <t>06803000</t>
  </si>
  <si>
    <t>SALT CREEK AT ROCA, NEBR.</t>
  </si>
  <si>
    <t>1992-09-14 1430</t>
  </si>
  <si>
    <t>OZRK</t>
  </si>
  <si>
    <t>06917380</t>
  </si>
  <si>
    <t>MARMATON R NR MARMATON, KS</t>
  </si>
  <si>
    <t>1992-10-21 1730</t>
  </si>
  <si>
    <t>longear sunfish</t>
  </si>
  <si>
    <t>06923150</t>
  </si>
  <si>
    <t>DOUSINBURY CR ON JJ NEAR WALL STREET, MO</t>
  </si>
  <si>
    <t>1993-10-28 1021</t>
  </si>
  <si>
    <t>MISE</t>
  </si>
  <si>
    <t>07023800</t>
  </si>
  <si>
    <t>OBION CREEK NEAR HICKMAN</t>
  </si>
  <si>
    <t>1998-09-02 1000</t>
  </si>
  <si>
    <t>07024160</t>
  </si>
  <si>
    <t>SPILLWAY DITCH AT HWY 102 NEAR EAST PRAIRIE</t>
  </si>
  <si>
    <t>1998-07-08 1530</t>
  </si>
  <si>
    <t>07026040</t>
  </si>
  <si>
    <t>OBION RIVER AT HWY 51 NEAR OBION, TN</t>
  </si>
  <si>
    <t>1995-09-22 1000</t>
  </si>
  <si>
    <t>07027050</t>
  </si>
  <si>
    <t>RUNNING REELFOOT BAYOU AT HWY 103</t>
  </si>
  <si>
    <t>1998-07-08 0800</t>
  </si>
  <si>
    <t>07040496</t>
  </si>
  <si>
    <t>COCKLE BURR SLOUGH DITCH NEAR MONETTE</t>
  </si>
  <si>
    <t>1998-06-25 1000</t>
  </si>
  <si>
    <t>07041120</t>
  </si>
  <si>
    <t>MAIN DITCH AT HWY 153 NEAR WHITE OAK</t>
  </si>
  <si>
    <t>1998-07-23 1100</t>
  </si>
  <si>
    <t>07042500</t>
  </si>
  <si>
    <t>LITTLE RIVER DITCH 251 NEAR LILBOURN, MO.</t>
  </si>
  <si>
    <t>1998-07-10 0800</t>
  </si>
  <si>
    <t>07043300</t>
  </si>
  <si>
    <t>ST. JOHNS DITCH NEAR SIKESTON</t>
  </si>
  <si>
    <t>1998-07-09 1330</t>
  </si>
  <si>
    <t>07043500</t>
  </si>
  <si>
    <t>LITTLE RIVER DITCH NO 1 NEAR MOREHOUSE, MO.</t>
  </si>
  <si>
    <t>1995-10-18 1450</t>
  </si>
  <si>
    <t>07046515</t>
  </si>
  <si>
    <t>ELK CHUTE NEAR GOBLER</t>
  </si>
  <si>
    <t>1998-06-25 1430</t>
  </si>
  <si>
    <t>07047520</t>
  </si>
  <si>
    <t>ST. FRANCIS RIVER AT COLDWATER</t>
  </si>
  <si>
    <t>1998-07-07 1230</t>
  </si>
  <si>
    <t>07047700</t>
  </si>
  <si>
    <t>TYRONZA RIVER NEAR TWIST</t>
  </si>
  <si>
    <t>1998-07-07 1030</t>
  </si>
  <si>
    <t>07047947</t>
  </si>
  <si>
    <t>SECOND CREEK NEAR PALESTINE, AR</t>
  </si>
  <si>
    <t>1998-06-23 1000</t>
  </si>
  <si>
    <t>longnose gar</t>
  </si>
  <si>
    <t>07047950</t>
  </si>
  <si>
    <t>L`ANGUILLE RIVER AT PALESTINE, AR</t>
  </si>
  <si>
    <t>1996-10-15 1208</t>
  </si>
  <si>
    <t>07053250</t>
  </si>
  <si>
    <t>YOCUM CREEK NEAR OAK GROVE, AR</t>
  </si>
  <si>
    <t>1993-11-01 1421</t>
  </si>
  <si>
    <t>northern hog sucker</t>
  </si>
  <si>
    <t>07074660</t>
  </si>
  <si>
    <t>VILLAGE CREEK NR SWIFTON</t>
  </si>
  <si>
    <t>1998-06-26 1100</t>
  </si>
  <si>
    <t>07077380</t>
  </si>
  <si>
    <t>CACHE RIVER AT EGYPT, ARK</t>
  </si>
  <si>
    <t>1995-09-21 1200</t>
  </si>
  <si>
    <t>07077555</t>
  </si>
  <si>
    <t>CACHE RIVER NEAR COTTON PLANT,AR.</t>
  </si>
  <si>
    <t>07077700</t>
  </si>
  <si>
    <t>BAYOU DEVIEW AT MORTON, ARK.</t>
  </si>
  <si>
    <t>1998-06-24 1100</t>
  </si>
  <si>
    <t>07077950</t>
  </si>
  <si>
    <t>1994-09-22 1132</t>
  </si>
  <si>
    <t>01423000</t>
  </si>
  <si>
    <t>WEST BRANCH DELAWARE RIVER AT WALTON, N. Y.</t>
  </si>
  <si>
    <t>1999-08-16 1430</t>
  </si>
  <si>
    <t>01431500</t>
  </si>
  <si>
    <t>LACKAWAXEN RIVER AT HAWLEY PA</t>
  </si>
  <si>
    <t>1999-08-02 1615</t>
  </si>
  <si>
    <t>01434000</t>
  </si>
  <si>
    <t>DELAWARE RIVER AT PORT JERVIS NY</t>
  </si>
  <si>
    <t>1998-07-30 0800</t>
  </si>
  <si>
    <t>01435000</t>
  </si>
  <si>
    <t>NEVERSINK RIVER NEAR CLARYVILLE NY</t>
  </si>
  <si>
    <t>1999-08-17 1045</t>
  </si>
  <si>
    <t>01437500</t>
  </si>
  <si>
    <t>NEVERSINK RIVER AT GODEFFROY, N. Y.</t>
  </si>
  <si>
    <t>1999-08-17 1645</t>
  </si>
  <si>
    <t>01439550</t>
  </si>
  <si>
    <t>01439500</t>
  </si>
  <si>
    <t>BUSH KILL AT BUSHKILL, PA</t>
  </si>
  <si>
    <t>1999-08-04 1130</t>
  </si>
  <si>
    <t>01440000</t>
  </si>
  <si>
    <t>The following tables show the summation of contaminant occurrence for the entire data set and by land use</t>
  </si>
  <si>
    <t>Contaminant occurrence for all sites, n= 700</t>
  </si>
  <si>
    <t>1998-09-01 1100</t>
  </si>
  <si>
    <t>03010500</t>
  </si>
  <si>
    <t>ALLEGHENY RIVER AT ELDRED, PA</t>
  </si>
  <si>
    <t>1996-08-22 1230</t>
  </si>
  <si>
    <t>03015795</t>
  </si>
  <si>
    <t>EAST HICKORY CREEK NEAR QUEEN, PA</t>
  </si>
  <si>
    <t>1996-09-05 1300</t>
  </si>
  <si>
    <t>03029000</t>
  </si>
  <si>
    <t>CLARION RIVER AT RIDGWAY, PA</t>
  </si>
  <si>
    <t>1996-08-23 1200</t>
  </si>
  <si>
    <t>03049625</t>
  </si>
  <si>
    <t>1998-08-19 1030</t>
  </si>
  <si>
    <t>TRIN</t>
  </si>
  <si>
    <t>08050410</t>
  </si>
  <si>
    <t>ELM FK TRINITY RV NR GAINESVILLE, TX</t>
  </si>
  <si>
    <t>1992-10-14 1300</t>
  </si>
  <si>
    <t>08058900</t>
  </si>
  <si>
    <t>E FK TRINITY RV AT MCKINNEY, TX</t>
  </si>
  <si>
    <t>1992-10-16 1300</t>
  </si>
  <si>
    <t>08064100</t>
  </si>
  <si>
    <t>CHAMBERS CK NR RICE, TX</t>
  </si>
  <si>
    <t>1995-08-23 1005</t>
  </si>
  <si>
    <t>UCOL</t>
  </si>
  <si>
    <t>09144200</t>
  </si>
  <si>
    <t>TONGUE CREEK AT CORY, CO.</t>
  </si>
  <si>
    <t>1995-08-24 1020</t>
  </si>
  <si>
    <t>09149480</t>
  </si>
  <si>
    <t>DRY CREEK AT BEGONIA RD, NR DELTA, CO.</t>
  </si>
  <si>
    <t>1995-08-18 1320</t>
  </si>
  <si>
    <t>GRSL</t>
  </si>
  <si>
    <t>10102200</t>
  </si>
  <si>
    <t>CUB R NR RICHMOND UTAH</t>
  </si>
  <si>
    <t>1998-08-11 1101</t>
  </si>
  <si>
    <t>SANJ</t>
  </si>
  <si>
    <t>11223300</t>
  </si>
  <si>
    <t>KINGS R BL EMPIRE WR2 NR STRATFORD CA</t>
  </si>
  <si>
    <t>1992-10-23 2100</t>
  </si>
  <si>
    <t>11261100</t>
  </si>
  <si>
    <t>SALT SLOUGH A HWY 165 NR STEVINSON CA</t>
  </si>
  <si>
    <t>1992-10-15 2100</t>
  </si>
  <si>
    <t>11262900</t>
  </si>
  <si>
    <t>MUD SLOUGH NR GUSTINE CA</t>
  </si>
  <si>
    <t>SACR</t>
  </si>
  <si>
    <t>11390890</t>
  </si>
  <si>
    <t>COLUSA BASIN DR A RD 99E NR KNIGHTS LANDING CA</t>
  </si>
  <si>
    <t>1995-10-30 1121</t>
  </si>
  <si>
    <t>PUGT</t>
  </si>
  <si>
    <t>12212100</t>
  </si>
  <si>
    <t>FISHTRAP CREEK AT FLYNN ROAD AT LYNDEN, WA</t>
  </si>
  <si>
    <t>1995-09-27 1000</t>
  </si>
  <si>
    <t>freshwater sculpins</t>
  </si>
  <si>
    <t>12212500</t>
  </si>
  <si>
    <t>BERTRAND CREEK NEAR LYNDEN, WA</t>
  </si>
  <si>
    <t>1995-09-26 1400</t>
  </si>
  <si>
    <t>CCPT</t>
  </si>
  <si>
    <t>12463500</t>
  </si>
  <si>
    <t>DOUGLAS CR NR PALISADES, WASH.</t>
  </si>
  <si>
    <t>1992-08-29 1500</t>
  </si>
  <si>
    <t>rainbow trout</t>
  </si>
  <si>
    <t>12464770</t>
  </si>
  <si>
    <t>CRAB CREEK AT ROCKY FORD ROAD NEAR RITZVILLE, WA</t>
  </si>
  <si>
    <t>1992-08-30 1000</t>
  </si>
  <si>
    <t>bridgelip sucker</t>
  </si>
  <si>
    <t>12472950</t>
  </si>
  <si>
    <t>SCBID SADDLE MOUNTAIN WASTEWAY NR MATTAWA, WA</t>
  </si>
  <si>
    <t>1992-09-02 1000</t>
  </si>
  <si>
    <t>12513400</t>
  </si>
  <si>
    <t>ESQUATZEL COULEE AT MESA, WA</t>
  </si>
  <si>
    <t>1992-08-31 1000</t>
  </si>
  <si>
    <t>USNK</t>
  </si>
  <si>
    <t>13092733</t>
  </si>
  <si>
    <t>13092747</t>
  </si>
  <si>
    <t>ROCK CREEK AB DAYDREAM RANCH NR TWIN FALLS ID</t>
  </si>
  <si>
    <t>1994-07-26 1100</t>
  </si>
  <si>
    <t>ROCK CREEK AB HWY 30/93 XING AT TWIN FALLS ID</t>
  </si>
  <si>
    <t>1993-07-15 1600</t>
  </si>
  <si>
    <t>largescale sucker</t>
  </si>
  <si>
    <t>13092753</t>
  </si>
  <si>
    <t>ROCK CREEK BLW US HWY 30/93 AT TWIN FALLS ID</t>
  </si>
  <si>
    <t>1994-07-28 1100</t>
  </si>
  <si>
    <t>13349200</t>
  </si>
  <si>
    <t>S.F. PALOUSE RIVER AT COLFAX, WA</t>
  </si>
  <si>
    <t>1992-08-24 1400</t>
  </si>
  <si>
    <t>13349410</t>
  </si>
  <si>
    <t>PINE CREEK AT PINE CITY ROAD AT PINE CITY, WA</t>
  </si>
  <si>
    <t>1992-08-26 0930</t>
  </si>
  <si>
    <t>13351000</t>
  </si>
  <si>
    <t>PALOUSE RIVER AT HOOPER, WA</t>
  </si>
  <si>
    <t>1997-09-25 1200</t>
  </si>
  <si>
    <t>WILL</t>
  </si>
  <si>
    <t>14201300</t>
  </si>
  <si>
    <t>ZOLLNER CREEK NEAR MT ANGEL, OR</t>
  </si>
  <si>
    <t>1992-09-07 1600</t>
  </si>
  <si>
    <t>261953080462800</t>
  </si>
  <si>
    <t>MIAMI CANAL AT S-8</t>
  </si>
  <si>
    <t>1995-08-16 1600</t>
  </si>
  <si>
    <t>SCTX</t>
  </si>
  <si>
    <t>293422097554299</t>
  </si>
  <si>
    <t>GERONIMO CK AT HWY 90A NR SEGUIN, TX</t>
  </si>
  <si>
    <t>1997-11-04 1011</t>
  </si>
  <si>
    <t>gray redhorse</t>
  </si>
  <si>
    <t>315801096282999</t>
  </si>
  <si>
    <t>RICHLAND CK AT GRAVEL RD NR RICHLAND, TX</t>
  </si>
  <si>
    <t>1995-08-22 1002</t>
  </si>
  <si>
    <t>321017096420099</t>
  </si>
  <si>
    <t>MILL CK AT ELLIS/NAVARRO COUNTY LINE, TX</t>
  </si>
  <si>
    <t>1995-08-22 1003</t>
  </si>
  <si>
    <t>321313096415201</t>
  </si>
  <si>
    <t>BIG ONION CK AT FM 985 NR BARDWELL, TX</t>
  </si>
  <si>
    <t>1995-08-22 1001</t>
  </si>
  <si>
    <t>321441096442601</t>
  </si>
  <si>
    <t>CHAMBERS CK AT FM 876 NR ITALY, TX</t>
  </si>
  <si>
    <t>1995-08-21 1000</t>
  </si>
  <si>
    <t>385433121381601</t>
  </si>
  <si>
    <t>E CANAL A KIRKVILLE RD NR NICOLAUS CA</t>
  </si>
  <si>
    <t>1995-10-31 1031</t>
  </si>
  <si>
    <t>393259085101200</t>
  </si>
  <si>
    <t>03275000</t>
  </si>
  <si>
    <t>WHITEWATER RIVER NR. NULLTOWN, IN</t>
  </si>
  <si>
    <t>1998-09-15 1200</t>
  </si>
  <si>
    <t>394220076351501</t>
  </si>
  <si>
    <t>DEER CREEK AT GORSUCH MILLS, MD</t>
  </si>
  <si>
    <t>1992-09-28 1005</t>
  </si>
  <si>
    <t>WHIT</t>
  </si>
  <si>
    <t>394340085524601</t>
  </si>
  <si>
    <t>SUGAR CREEK AT CO RD 400 S AT NEW PALESTINE, IN</t>
  </si>
  <si>
    <t>1992-10-29 1430</t>
  </si>
  <si>
    <t>black redhorse</t>
  </si>
  <si>
    <t>395048076011401</t>
  </si>
  <si>
    <t>EAST BRANCH OCTORARO CREEK NEAR KIRKWOOD, PA</t>
  </si>
  <si>
    <t>1992-09-30 1005</t>
  </si>
  <si>
    <t>395433084175300</t>
  </si>
  <si>
    <t>395355084173600</t>
  </si>
  <si>
    <t>STILLWATER R. ON SPRINGFIELD RD NR. UNION, OH</t>
  </si>
  <si>
    <t>1998-09-17 1015</t>
  </si>
  <si>
    <t>395534084091400</t>
  </si>
  <si>
    <t>395457084095100</t>
  </si>
  <si>
    <t>GREAT MIAMI R. NR. TIPP CITY, OH</t>
  </si>
  <si>
    <t>1998-09-09 1000</t>
  </si>
  <si>
    <t>395619076133901</t>
  </si>
  <si>
    <t>BIG BEAVER CREEK NEAR REFTON, PA</t>
  </si>
  <si>
    <t>1992-09-30 1150</t>
  </si>
  <si>
    <t>395650083504400</t>
  </si>
  <si>
    <t>03267900</t>
  </si>
  <si>
    <t>MAD R. NR HWY. 41 NR SPRINGFIELD, OH</t>
  </si>
  <si>
    <t>1998-09-14 1100</t>
  </si>
  <si>
    <t>413101084521301</t>
  </si>
  <si>
    <t>FISH CREEK AT COUNTY ROAD 4A NEAR HAMILTON, IN</t>
  </si>
  <si>
    <t>1997-08-12 1600</t>
  </si>
  <si>
    <t>442912092174201</t>
  </si>
  <si>
    <t>05355250</t>
  </si>
  <si>
    <t>MISSISSIPPI RIVER AT LAKE PEPIN AT CENTRAL PT, MN</t>
  </si>
  <si>
    <t>1995-07-13 1500</t>
  </si>
  <si>
    <t>443138123120901</t>
  </si>
  <si>
    <t>MUDDY CREEK NEAR PEORIA, OR</t>
  </si>
  <si>
    <t>1992-09-07 0841</t>
  </si>
  <si>
    <t>sculpins</t>
  </si>
  <si>
    <t>451309123041501</t>
  </si>
  <si>
    <t>PALMER C AT DAYTON, OR</t>
  </si>
  <si>
    <t>1993-10-06 1301</t>
  </si>
  <si>
    <t>461500096353001</t>
  </si>
  <si>
    <t>BOIS DE SIOUX RIVER NEAR WAHPETON, ND</t>
  </si>
  <si>
    <t>1992-08-20 1605</t>
  </si>
  <si>
    <t>462258119110800</t>
  </si>
  <si>
    <t>TAYLOR FLAT CREEK ABV BIRCH RD NR PASCO, WA</t>
  </si>
  <si>
    <t>1992-09-01 1100</t>
  </si>
  <si>
    <t>465149096280401</t>
  </si>
  <si>
    <t>BUFFALO RIVER AT BUFFALO R ST PARK NR GLYNDON, MN</t>
  </si>
  <si>
    <t>1992-08-24 1005</t>
  </si>
  <si>
    <t>465210119211500</t>
  </si>
  <si>
    <t>12472380</t>
  </si>
  <si>
    <t>ROYAL LAKE NEAR OTHELLO, WA</t>
  </si>
  <si>
    <t>WEST BRANCH WHITEFISH RIVER NEAR DIFFIN, MI</t>
  </si>
  <si>
    <t>1992-08-27 1200</t>
  </si>
  <si>
    <t>04058120</t>
  </si>
  <si>
    <t>GREEN CREEK NEAR PALMER, MI</t>
  </si>
  <si>
    <t>1992-08-26 1730</t>
  </si>
  <si>
    <t>04061050</t>
  </si>
  <si>
    <t>SOUTH BRANCH PAINT RIVER NEAR GIBBS CITY, MI</t>
  </si>
  <si>
    <t>04063700</t>
  </si>
  <si>
    <t>POPPLE RIVER NEAR FENCE, WI</t>
  </si>
  <si>
    <t>1992-08-25 1620</t>
  </si>
  <si>
    <t>04067500</t>
  </si>
  <si>
    <t>MENOMINEE RIVER NEAR MC ALLISTER, WI</t>
  </si>
  <si>
    <t>1995-07-31 1600</t>
  </si>
  <si>
    <t>04070640</t>
  </si>
  <si>
    <t>SPOKANE R AT 7 MILE BRIDGE NR SPOKANE WA</t>
  </si>
  <si>
    <t>1998-08-05 1100</t>
  </si>
  <si>
    <t>16274499</t>
  </si>
  <si>
    <t>KEAAHALA STR AT KAMEHAMEHA HWY, KANEOHE, OAHU, HI</t>
  </si>
  <si>
    <t>2000-07-26 0830</t>
  </si>
  <si>
    <t>294957090095300</t>
  </si>
  <si>
    <t>BYU SEGNETTE 4.6 MI S OF WESTWEGO, LA</t>
  </si>
  <si>
    <t>394839104570300</t>
  </si>
  <si>
    <t>SAND CREEK AT MOUTH NR COMMERCE CITY,CO</t>
  </si>
  <si>
    <t>1992-10-07 1300</t>
  </si>
  <si>
    <t>413345072531001</t>
  </si>
  <si>
    <t>QUINNIPIAC RIVER NEAR STILLMANS CORNER, CT</t>
  </si>
  <si>
    <t>1994-08-09 1601</t>
  </si>
  <si>
    <t>413615072423001</t>
  </si>
  <si>
    <t>MATTABASSET RIVER NEAR LITTLE RIVER, CT</t>
  </si>
  <si>
    <t>1994-08-10 1101</t>
  </si>
  <si>
    <t># ------------------------------------------------------------------------------------------------------</t>
  </si>
  <si>
    <t xml:space="preserve"># </t>
  </si>
  <si>
    <t>#  Begin METADATA documentation</t>
  </si>
  <si>
    <t>#</t>
  </si>
  <si>
    <t>#  METADATA Date:    February 21, 2006</t>
  </si>
  <si>
    <t>#  METADATA Contact: Lisa H. Nowell</t>
  </si>
  <si>
    <t xml:space="preserve">#                    U.S. Geological Survey </t>
  </si>
  <si>
    <t>#                    NAWQA Pesticide Synthesis Project</t>
  </si>
  <si>
    <t>#                    Placer Hall, 6000 J Street</t>
  </si>
  <si>
    <t>#                    Sacramento, CA 95819</t>
  </si>
  <si>
    <t>#                    voice: (916) 278-3096</t>
  </si>
  <si>
    <t>#                    fax:   (916) 278-3070</t>
  </si>
  <si>
    <t>#                    email:  lhnowell@usgs.gov</t>
  </si>
  <si>
    <t xml:space="preserve">#  METADATA Data Description:  </t>
  </si>
  <si>
    <t>#  Filename: appendix6d.txt</t>
  </si>
  <si>
    <t>#  This file contains the data set for organochlorine pesticides in whole fish</t>
  </si>
  <si>
    <t>1994-07-14 1400</t>
  </si>
  <si>
    <t>465950117371000</t>
  </si>
  <si>
    <t>PALOUSE R. AT ENDICOTT-ST. JOHN RD NR COLFAX, WA</t>
  </si>
  <si>
    <t>1994-07-11 1600</t>
  </si>
  <si>
    <t>470100119030000</t>
  </si>
  <si>
    <t>12471400</t>
  </si>
  <si>
    <t>LIND COULEE AT U RD SE NR MOSES LAKE, WA</t>
  </si>
  <si>
    <t>1992-08-27 1430</t>
  </si>
  <si>
    <t>471313119422400</t>
  </si>
  <si>
    <t>WINCHESTER WASTEWAY AT RD. 9NW NR QUINCY, WA</t>
  </si>
  <si>
    <t>1992-08-28 1400</t>
  </si>
  <si>
    <t>CONN</t>
  </si>
  <si>
    <t>01200000</t>
  </si>
  <si>
    <t>01199900</t>
  </si>
  <si>
    <t>TENMILE RIVER NEAR GAYLORDSVILLE CT</t>
  </si>
  <si>
    <t>Mixed</t>
  </si>
  <si>
    <t>1992-10-20 1101</t>
  </si>
  <si>
    <t>0136215855</t>
  </si>
  <si>
    <t>ROELIFF JANSEN KILL NEAR ANCRAM NY</t>
  </si>
  <si>
    <t>1994-09-20 1232</t>
  </si>
  <si>
    <t>01471980</t>
  </si>
  <si>
    <t>MANATAWNY CREEK NEAR POTTSTOWN, PA.</t>
  </si>
  <si>
    <t>1998-08-26 0900</t>
  </si>
  <si>
    <t>01472157</t>
  </si>
  <si>
    <t>FRENCH CREEK NEAR PHOENIXVILLE, PA</t>
  </si>
  <si>
    <t>1999-07-20 1030</t>
  </si>
  <si>
    <t>01540500</t>
  </si>
  <si>
    <t>SUSQUEHANNA RIVER AT DANVILLE, PA</t>
  </si>
  <si>
    <t>1992-09-15 1005</t>
  </si>
  <si>
    <t>01567000</t>
  </si>
  <si>
    <t>JUNIATA RIVER AT NEWPORT, PA</t>
  </si>
  <si>
    <t>1992-09-17 1431</t>
  </si>
  <si>
    <t>02049500</t>
  </si>
  <si>
    <t>BLACKWATER RIVER NEAR FRANKLIN, VA</t>
  </si>
  <si>
    <t>1993-11-05 1215</t>
  </si>
  <si>
    <t>02082731</t>
  </si>
  <si>
    <t>DEVILS CRADLE CREEK AT SR1412 NEAR ALERT, NC</t>
  </si>
  <si>
    <t>1993-10-08 1215</t>
  </si>
  <si>
    <t>02083500</t>
  </si>
  <si>
    <t>TAR RIVER AT TARBORO, NC</t>
  </si>
  <si>
    <t>1993-11-04 1215</t>
  </si>
  <si>
    <t>02084160</t>
  </si>
  <si>
    <t>CHICOD CR AT SR1760 NEAR SIMPSON, NC</t>
  </si>
  <si>
    <t>1993-10-06 1215</t>
  </si>
  <si>
    <t>02091500</t>
  </si>
  <si>
    <t>CONTENTNEA CREEK AT HOOKERTON, NC</t>
  </si>
  <si>
    <t>1993-11-02 1215</t>
  </si>
  <si>
    <t>02289040</t>
  </si>
  <si>
    <t>TAMIAMI C OUTLETS L67A TO 40 MI BND NR MIAMI, FL</t>
  </si>
  <si>
    <t>1995-12-01 0900</t>
  </si>
  <si>
    <t>02291000</t>
  </si>
  <si>
    <t>BARRON RIVER NR EVERGLADES, FLA.</t>
  </si>
  <si>
    <t>1995-08-17 1000</t>
  </si>
  <si>
    <t>02454500</t>
  </si>
  <si>
    <t>LOCUST FORK BELOW SNEAD, AL.</t>
  </si>
  <si>
    <t>ALMN</t>
  </si>
  <si>
    <t>03015000</t>
  </si>
  <si>
    <t>CONEWANGO CREEK AT RUSSELL, PA</t>
  </si>
  <si>
    <t>1996-08-21 1700</t>
  </si>
  <si>
    <t>03022000</t>
  </si>
  <si>
    <t>FRENCH CREEK AT VENANGO, PA</t>
  </si>
  <si>
    <t>1996-08-28 1130</t>
  </si>
  <si>
    <t>03023100</t>
  </si>
  <si>
    <t>FRENCH CREEK AT MEADVILLE, PA</t>
  </si>
  <si>
    <t>1996-08-29 1000</t>
  </si>
  <si>
    <t>03024000</t>
  </si>
  <si>
    <t>FRENCH CREEK AT UTICA, PA</t>
  </si>
  <si>
    <t>1997-09-02 1400</t>
  </si>
  <si>
    <t>03037350</t>
  </si>
  <si>
    <t>SOUTH BRANCH PLUM CREEK AT FIVE POINTS, PA</t>
  </si>
  <si>
    <t>1996-08-20 1400</t>
  </si>
  <si>
    <t>03083500</t>
  </si>
  <si>
    <t>YOUGHIOGHENY RIVER AT SUTERSVILLE, PA</t>
  </si>
  <si>
    <t>1996-09-23 1130</t>
  </si>
  <si>
    <t>KANA</t>
  </si>
  <si>
    <t>03167000</t>
  </si>
  <si>
    <t>REED CK @ GRAHAMS FORGE, VA</t>
  </si>
  <si>
    <t>1997-10-03 1000</t>
  </si>
  <si>
    <t>03170000</t>
  </si>
  <si>
    <t>LITTLE RIVER AT GRAYSONTOWN, VA</t>
  </si>
  <si>
    <t>1996-10-16 1210</t>
  </si>
  <si>
    <t>03176500</t>
  </si>
  <si>
    <t>NEW RIVER AT GLEN LYN, VA</t>
  </si>
  <si>
    <t>1996-10-03 1440</t>
  </si>
  <si>
    <t>03183000</t>
  </si>
  <si>
    <t>SECOND CREEK NEAR SECOND CREEK, WV</t>
  </si>
  <si>
    <t>1996-09-27 1600</t>
  </si>
  <si>
    <t>035825882</t>
  </si>
  <si>
    <t>CANE CREEK NEAR HOWELL, TN</t>
  </si>
  <si>
    <t>1998-08-20 1415</t>
  </si>
  <si>
    <t>04059597</t>
  </si>
  <si>
    <t>BARK RIVER NEAR BARK RIVER, MI</t>
  </si>
  <si>
    <t>1992-08-27 1730</t>
  </si>
  <si>
    <t>04073300</t>
  </si>
  <si>
    <t>CHAFFEE CREEK AT NESHKORO, WI</t>
  </si>
  <si>
    <t>1992-08-24 1100</t>
  </si>
  <si>
    <t>04211820</t>
  </si>
  <si>
    <t>GRAND RI AT HARPERSFIELD OH</t>
  </si>
  <si>
    <t>1997-07-22 0930</t>
  </si>
  <si>
    <t>05286290</t>
  </si>
  <si>
    <t>CEDAR CREEK NEAR COOPERS CORNER, MN</t>
  </si>
  <si>
    <t>1996-10-04 1000</t>
  </si>
  <si>
    <t>05287000</t>
  </si>
  <si>
    <t>RUM RIVER AT ANOKA, MN</t>
  </si>
  <si>
    <t>1995-07-21 1000</t>
  </si>
  <si>
    <t>05288500</t>
  </si>
  <si>
    <t>MISSISSIPPI RIVER NEAR ANOKA, MN</t>
  </si>
  <si>
    <t>1995-07-18 1500</t>
  </si>
  <si>
    <t>05341552</t>
  </si>
  <si>
    <t>ST. CROIX RIVER AT HUDSON, WI</t>
  </si>
  <si>
    <t>1995-07-14 0900</t>
  </si>
  <si>
    <t>YELL</t>
  </si>
  <si>
    <t>06208500</t>
  </si>
  <si>
    <t>CLARKS FORK YELLOWSTONE RIVER AT EDGAR, MT.</t>
  </si>
  <si>
    <t>1998-08-26 1300</t>
  </si>
  <si>
    <t>06214500</t>
  </si>
  <si>
    <t>YELLOWSTONE RIVER AT BILLINGS MT</t>
  </si>
  <si>
    <t>1998-08-25 1302</t>
  </si>
  <si>
    <t>06279500</t>
  </si>
  <si>
    <t>BIGHORN RIVER AT KANE, WY</t>
  </si>
  <si>
    <t>1998-09-01 1200</t>
  </si>
  <si>
    <t>06285500</t>
  </si>
  <si>
    <t>SAGE CREEK NEAR LOVELL, WY</t>
  </si>
  <si>
    <t>#       Attribute label: SNAME</t>
  </si>
  <si>
    <t>CLEAR CK NR SANGER, TX</t>
  </si>
  <si>
    <t>1997-09-12 1003</t>
  </si>
  <si>
    <t>08180640</t>
  </si>
  <si>
    <t>MEDINA RV AT LA COSTE, TX</t>
  </si>
  <si>
    <t>1997-12-10 1308</t>
  </si>
  <si>
    <t>RIOG</t>
  </si>
  <si>
    <t>08358300</t>
  </si>
  <si>
    <t>RIO GRANDE CONVEYANCE CHANNEL AT SAN MARCIAL, NM</t>
  </si>
  <si>
    <t>1993-02-17 1200</t>
  </si>
  <si>
    <t>09153290</t>
  </si>
  <si>
    <t>REED WASH NEAR MACK, CO.</t>
  </si>
  <si>
    <t>1995-11-21 1020</t>
  </si>
  <si>
    <t>flannelmouth sucker</t>
  </si>
  <si>
    <t>10126000</t>
  </si>
  <si>
    <t>BEAR RIVER NEAR CORINNE, UT</t>
  </si>
  <si>
    <t>1998-08-07 1401</t>
  </si>
  <si>
    <t>11274570</t>
  </si>
  <si>
    <t>SAN JOAQUIN R A PATTERSON BR NR PATTERSON CA</t>
  </si>
  <si>
    <t>1992-11-03 2100</t>
  </si>
  <si>
    <t>NROK</t>
  </si>
  <si>
    <t>12352500</t>
  </si>
  <si>
    <t>BITTERROOT RIVER NEAR MISSOULA MT</t>
  </si>
  <si>
    <t>1998-08-10 1700</t>
  </si>
  <si>
    <t>13055000</t>
  </si>
  <si>
    <t>TETON RIVER NR ST ANTHONY ID</t>
  </si>
  <si>
    <t>1993-09-09 1500</t>
  </si>
  <si>
    <t>Paiute sculpin</t>
  </si>
  <si>
    <t>13073000</t>
  </si>
  <si>
    <t>PORTNEUF RIVER AT TOPAZ ID</t>
  </si>
  <si>
    <t>1993-08-04 1400</t>
  </si>
  <si>
    <t>13154500</t>
  </si>
  <si>
    <t>SNAKE RIVER AT KING HILL ID</t>
  </si>
  <si>
    <t>1992-08-24 1030</t>
  </si>
  <si>
    <t>13346000</t>
  </si>
  <si>
    <t>PALOUSE RIVER NEAR COLFAX, WASH.</t>
  </si>
  <si>
    <t>1992-08-25 1430</t>
  </si>
  <si>
    <t>OAHU</t>
  </si>
  <si>
    <t>16350000</t>
  </si>
  <si>
    <t>OPAEULA STR NR HALEIWA, OAHU, HI</t>
  </si>
  <si>
    <t>2000-10-23 1100</t>
  </si>
  <si>
    <t>jewelfishes</t>
  </si>
  <si>
    <t>213407158065801</t>
  </si>
  <si>
    <t>POAMOHO STREAM NR WAIALUA, OAHU, HI</t>
  </si>
  <si>
    <t>1998-09-17 1400</t>
  </si>
  <si>
    <t>213810157552901</t>
  </si>
  <si>
    <t>KOLOA GULCH ABV KAMEHAMEHA HWY NR LAIE, OAHU, HI</t>
  </si>
  <si>
    <t>2000-09-19 1000</t>
  </si>
  <si>
    <t>blackchin tilapia</t>
  </si>
  <si>
    <t>254945080370800</t>
  </si>
  <si>
    <t>L-67A CANAL</t>
  </si>
  <si>
    <t>1995-12-01 1301</t>
  </si>
  <si>
    <t>261537081135500</t>
  </si>
  <si>
    <t>OKALOACOOCHEE SLOUGH AT SR 858</t>
  </si>
  <si>
    <t>1995-08-14 1600</t>
  </si>
  <si>
    <t>271748080594300</t>
  </si>
  <si>
    <t>KISSIMMEE RIVER NEAR S-65E</t>
  </si>
  <si>
    <t>1995-09-06 1145</t>
  </si>
  <si>
    <t>372124105510601</t>
  </si>
  <si>
    <t>LA JARA CR AT ALAMOSA CO LINE, CO</t>
  </si>
  <si>
    <t>1992-09-24 0830</t>
  </si>
  <si>
    <t>400144076310701</t>
  </si>
  <si>
    <t>SUSQUEHANNA R AT COLUMBIA, PA</t>
  </si>
  <si>
    <t>1992-11-04 1405</t>
  </si>
  <si>
    <t>smallmouth bass</t>
  </si>
  <si>
    <t>402549078213001</t>
  </si>
  <si>
    <t>FRANKSTOWN BR JUNIATA R NEAR HOLLIDAYSBURG, PA</t>
  </si>
  <si>
    <t>1992-09-22 1020</t>
  </si>
  <si>
    <t>403626077340401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</si>
</sst>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0"/>
      <name val="Arial"/>
      <family val="0"/>
    </font>
    <font>
      <sz val="10"/>
      <name val="Arial Unicode MS"/>
      <family val="0"/>
    </font>
    <font>
      <b/>
      <sz val="10"/>
      <name val="Arial Unicode MS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" fontId="0" fillId="0" borderId="17" xfId="0" applyNumberFormat="1" applyBorder="1" applyAlignment="1">
      <alignment horizontal="center"/>
    </xf>
    <xf numFmtId="164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center"/>
    </xf>
    <xf numFmtId="0" fontId="0" fillId="0" borderId="13" xfId="0" applyNumberFormat="1" applyBorder="1" applyAlignment="1">
      <alignment horizontal="center"/>
    </xf>
    <xf numFmtId="0" fontId="6" fillId="0" borderId="0" xfId="0" applyNumberFormat="1" applyFont="1" applyFill="1" applyBorder="1" applyAlignment="1" applyProtection="1">
      <alignment/>
      <protection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3" fillId="0" borderId="17" xfId="0" applyFont="1" applyBorder="1" applyAlignment="1">
      <alignment/>
    </xf>
    <xf numFmtId="0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Contaminants in Freshwater Fish Tissue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(Organochlorine Pesticides and total PCBs)</a:t>
            </a:r>
          </a:p>
        </c:rich>
      </c:tx>
      <c:layout>
        <c:manualLayout>
          <c:xMode val="factor"/>
          <c:yMode val="factor"/>
          <c:x val="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4775"/>
          <c:w val="0.79325"/>
          <c:h val="0.82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</c:v>
          </c:tx>
          <c:spPr>
            <a:pattFill prst="ltVert">
              <a:fgClr>
                <a:srgbClr val="FFFFFF"/>
              </a:fgClr>
              <a:bgClr>
                <a:srgbClr val="8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strRef>
              <c:f>'National Graph'!$A$4:$A$5</c:f>
              <c:strCache/>
            </c:strRef>
          </c:cat>
          <c:val>
            <c:numRef>
              <c:f>'National Graph'!$B$4:$B$5</c:f>
              <c:numCache/>
            </c:numRef>
          </c:val>
        </c:ser>
        <c:ser>
          <c:idx val="1"/>
          <c:order val="1"/>
          <c:tx>
            <c:v>3 or 4</c:v>
          </c:tx>
          <c:spPr>
            <a:pattFill prst="wdDnDiag">
              <a:fgClr>
                <a:srgbClr val="FFFFFF"/>
              </a:fgClr>
              <a:bgClr>
                <a:srgbClr val="FFCC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cat>
            <c:strRef>
              <c:f>'National Graph'!$A$4:$A$5</c:f>
              <c:strCache/>
            </c:strRef>
          </c:cat>
          <c:val>
            <c:numRef>
              <c:f>'National Graph'!$C$4:$C$5</c:f>
              <c:numCache/>
            </c:numRef>
          </c:val>
        </c:ser>
        <c:ser>
          <c:idx val="2"/>
          <c:order val="2"/>
          <c:tx>
            <c:v>1 or 2</c:v>
          </c:tx>
          <c:spPr>
            <a:pattFill prst="dkVert">
              <a:fgClr>
                <a:srgbClr val="00CCFF"/>
              </a:fgClr>
              <a:bgClr>
                <a:srgbClr val="0000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'National Graph'!$A$4:$A$5</c:f>
              <c:strCache/>
            </c:strRef>
          </c:cat>
          <c:val>
            <c:numRef>
              <c:f>'National Graph'!$D$4:$D$5</c:f>
              <c:numCache/>
            </c:numRef>
          </c:val>
        </c:ser>
        <c:overlap val="100"/>
        <c:axId val="32957346"/>
        <c:axId val="28180659"/>
      </c:barChart>
      <c:catAx>
        <c:axId val="3295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80659"/>
        <c:crosses val="autoZero"/>
        <c:auto val="1"/>
        <c:lblOffset val="100"/>
        <c:tickLblSkip val="1"/>
        <c:noMultiLvlLbl val="0"/>
      </c:catAx>
      <c:valAx>
        <c:axId val="2818065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Fish Samples with Indicated Number of Contaminants Detected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57346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5"/>
          <c:y val="0.47275"/>
          <c:w val="0.11475"/>
          <c:h val="0.1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142875</xdr:rowOff>
    </xdr:from>
    <xdr:to>
      <xdr:col>12</xdr:col>
      <xdr:colOff>228600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219325" y="1276350"/>
        <a:ext cx="63150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6" sqref="B6"/>
    </sheetView>
  </sheetViews>
  <sheetFormatPr defaultColWidth="9.140625" defaultRowHeight="12.75"/>
  <sheetData>
    <row r="1" ht="12.75">
      <c r="A1" t="s">
        <v>1348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3"/>
  <sheetViews>
    <sheetView zoomScalePageLayoutView="0" workbookViewId="0" topLeftCell="A1">
      <selection activeCell="A25" sqref="A25"/>
    </sheetView>
  </sheetViews>
  <sheetFormatPr defaultColWidth="9.140625" defaultRowHeight="12.75"/>
  <sheetData>
    <row r="1" ht="15">
      <c r="A1" s="2" t="s">
        <v>2381</v>
      </c>
    </row>
    <row r="2" ht="15">
      <c r="A2" s="2" t="s">
        <v>2382</v>
      </c>
    </row>
    <row r="3" ht="15">
      <c r="A3" s="2" t="s">
        <v>2383</v>
      </c>
    </row>
    <row r="4" ht="15">
      <c r="A4" s="2" t="s">
        <v>2384</v>
      </c>
    </row>
    <row r="5" ht="15">
      <c r="A5" s="2" t="s">
        <v>2385</v>
      </c>
    </row>
    <row r="6" ht="15">
      <c r="A6" s="2" t="s">
        <v>2386</v>
      </c>
    </row>
    <row r="7" ht="15">
      <c r="A7" s="2" t="s">
        <v>2387</v>
      </c>
    </row>
    <row r="8" ht="15">
      <c r="A8" s="2" t="s">
        <v>2388</v>
      </c>
    </row>
    <row r="9" ht="15">
      <c r="A9" s="2" t="s">
        <v>2389</v>
      </c>
    </row>
    <row r="10" ht="15">
      <c r="A10" s="2" t="s">
        <v>2390</v>
      </c>
    </row>
    <row r="11" ht="15">
      <c r="A11" s="2" t="s">
        <v>2391</v>
      </c>
    </row>
    <row r="12" ht="15">
      <c r="A12" s="2" t="s">
        <v>2392</v>
      </c>
    </row>
    <row r="13" ht="15">
      <c r="A13" s="2" t="s">
        <v>2393</v>
      </c>
    </row>
    <row r="14" ht="15">
      <c r="A14" s="2" t="s">
        <v>2384</v>
      </c>
    </row>
    <row r="15" ht="15">
      <c r="A15" s="2" t="s">
        <v>2381</v>
      </c>
    </row>
    <row r="16" ht="15">
      <c r="A16" s="2" t="s">
        <v>2384</v>
      </c>
    </row>
    <row r="17" ht="15">
      <c r="A17" s="2" t="s">
        <v>2394</v>
      </c>
    </row>
    <row r="18" ht="15">
      <c r="A18" s="2" t="s">
        <v>2384</v>
      </c>
    </row>
    <row r="19" ht="15">
      <c r="A19" s="2" t="s">
        <v>2395</v>
      </c>
    </row>
    <row r="20" ht="15">
      <c r="A20" s="2" t="s">
        <v>2384</v>
      </c>
    </row>
    <row r="21" ht="15">
      <c r="A21" s="2" t="s">
        <v>2396</v>
      </c>
    </row>
    <row r="22" ht="15">
      <c r="A22" s="2" t="s">
        <v>1518</v>
      </c>
    </row>
    <row r="23" ht="15">
      <c r="A23" s="2" t="s">
        <v>1519</v>
      </c>
    </row>
    <row r="24" ht="15">
      <c r="A24" s="2" t="s">
        <v>1520</v>
      </c>
    </row>
    <row r="25" ht="15">
      <c r="A25" s="2" t="s">
        <v>688</v>
      </c>
    </row>
    <row r="26" ht="15">
      <c r="A26" s="2" t="s">
        <v>1521</v>
      </c>
    </row>
    <row r="27" ht="15">
      <c r="A27" s="2" t="s">
        <v>1522</v>
      </c>
    </row>
    <row r="28" ht="15">
      <c r="A28" s="2" t="s">
        <v>2384</v>
      </c>
    </row>
    <row r="29" ht="15">
      <c r="A29" s="2" t="s">
        <v>2381</v>
      </c>
    </row>
    <row r="30" ht="15">
      <c r="A30" s="2" t="s">
        <v>2382</v>
      </c>
    </row>
    <row r="31" ht="15">
      <c r="A31" s="2" t="s">
        <v>1523</v>
      </c>
    </row>
    <row r="32" ht="15">
      <c r="A32" s="2" t="s">
        <v>2384</v>
      </c>
    </row>
    <row r="33" ht="15">
      <c r="A33" s="2" t="s">
        <v>1524</v>
      </c>
    </row>
    <row r="34" ht="15">
      <c r="A34" s="2" t="s">
        <v>2384</v>
      </c>
    </row>
    <row r="35" ht="15">
      <c r="A35" s="2" t="s">
        <v>1525</v>
      </c>
    </row>
    <row r="36" ht="15">
      <c r="A36" s="2" t="s">
        <v>1526</v>
      </c>
    </row>
    <row r="37" ht="15">
      <c r="A37" s="2" t="s">
        <v>1527</v>
      </c>
    </row>
    <row r="38" ht="15">
      <c r="A38" s="2" t="s">
        <v>1528</v>
      </c>
    </row>
    <row r="39" ht="15">
      <c r="A39" s="2" t="s">
        <v>1529</v>
      </c>
    </row>
    <row r="40" ht="15">
      <c r="A40" s="2" t="s">
        <v>1530</v>
      </c>
    </row>
    <row r="41" ht="15">
      <c r="A41" s="2" t="s">
        <v>1531</v>
      </c>
    </row>
    <row r="42" ht="15">
      <c r="A42" s="2" t="s">
        <v>1532</v>
      </c>
    </row>
    <row r="43" ht="15">
      <c r="A43" s="2" t="s">
        <v>1533</v>
      </c>
    </row>
    <row r="44" ht="15">
      <c r="A44" s="2" t="s">
        <v>1534</v>
      </c>
    </row>
    <row r="45" ht="15">
      <c r="A45" s="2" t="s">
        <v>1535</v>
      </c>
    </row>
    <row r="46" ht="15">
      <c r="A46" s="2" t="s">
        <v>1536</v>
      </c>
    </row>
    <row r="47" ht="15">
      <c r="A47" s="2" t="s">
        <v>1537</v>
      </c>
    </row>
    <row r="48" ht="15">
      <c r="A48" s="2" t="s">
        <v>1538</v>
      </c>
    </row>
    <row r="49" ht="15">
      <c r="A49" s="2" t="s">
        <v>1539</v>
      </c>
    </row>
    <row r="50" ht="15">
      <c r="A50" s="2" t="s">
        <v>1540</v>
      </c>
    </row>
    <row r="51" ht="15">
      <c r="A51" s="2" t="s">
        <v>1541</v>
      </c>
    </row>
    <row r="52" ht="15">
      <c r="A52" s="2" t="s">
        <v>1542</v>
      </c>
    </row>
    <row r="53" ht="15">
      <c r="A53" s="2" t="s">
        <v>176</v>
      </c>
    </row>
    <row r="54" ht="15">
      <c r="A54" s="2" t="s">
        <v>177</v>
      </c>
    </row>
    <row r="55" ht="15">
      <c r="A55" s="2" t="s">
        <v>178</v>
      </c>
    </row>
    <row r="56" ht="15">
      <c r="A56" s="2" t="s">
        <v>179</v>
      </c>
    </row>
    <row r="57" ht="15">
      <c r="A57" s="2" t="s">
        <v>180</v>
      </c>
    </row>
    <row r="58" ht="15">
      <c r="A58" s="2" t="s">
        <v>181</v>
      </c>
    </row>
    <row r="59" ht="15">
      <c r="A59" s="2" t="s">
        <v>182</v>
      </c>
    </row>
    <row r="60" ht="15">
      <c r="A60" s="2" t="s">
        <v>183</v>
      </c>
    </row>
    <row r="61" ht="15">
      <c r="A61" s="2" t="s">
        <v>184</v>
      </c>
    </row>
    <row r="62" ht="15">
      <c r="A62" s="2" t="s">
        <v>185</v>
      </c>
    </row>
    <row r="63" ht="15">
      <c r="A63" s="2" t="s">
        <v>186</v>
      </c>
    </row>
    <row r="64" ht="15">
      <c r="A64" s="2" t="s">
        <v>187</v>
      </c>
    </row>
    <row r="65" ht="15">
      <c r="A65" s="2" t="s">
        <v>188</v>
      </c>
    </row>
    <row r="66" ht="15">
      <c r="A66" s="2" t="s">
        <v>189</v>
      </c>
    </row>
    <row r="67" ht="15">
      <c r="A67" s="2" t="s">
        <v>190</v>
      </c>
    </row>
    <row r="68" ht="15">
      <c r="A68" s="2" t="s">
        <v>191</v>
      </c>
    </row>
    <row r="69" ht="15">
      <c r="A69" s="2" t="s">
        <v>192</v>
      </c>
    </row>
    <row r="70" ht="15">
      <c r="A70" s="2" t="s">
        <v>193</v>
      </c>
    </row>
    <row r="71" ht="15">
      <c r="A71" s="2" t="s">
        <v>194</v>
      </c>
    </row>
    <row r="72" ht="15">
      <c r="A72" s="2" t="s">
        <v>195</v>
      </c>
    </row>
    <row r="73" ht="15">
      <c r="A73" s="2" t="s">
        <v>196</v>
      </c>
    </row>
    <row r="74" ht="15">
      <c r="A74" s="2" t="s">
        <v>197</v>
      </c>
    </row>
    <row r="75" ht="15">
      <c r="A75" s="2" t="s">
        <v>198</v>
      </c>
    </row>
    <row r="76" ht="15">
      <c r="A76" s="2" t="s">
        <v>199</v>
      </c>
    </row>
    <row r="77" ht="15">
      <c r="A77" s="2" t="s">
        <v>200</v>
      </c>
    </row>
    <row r="78" ht="15">
      <c r="A78" s="2" t="s">
        <v>2384</v>
      </c>
    </row>
    <row r="79" ht="15">
      <c r="A79" s="2" t="s">
        <v>2384</v>
      </c>
    </row>
    <row r="80" ht="15">
      <c r="A80" s="2" t="s">
        <v>201</v>
      </c>
    </row>
    <row r="81" ht="15">
      <c r="A81" s="2" t="s">
        <v>2384</v>
      </c>
    </row>
    <row r="82" ht="15">
      <c r="A82" s="2" t="s">
        <v>202</v>
      </c>
    </row>
    <row r="83" ht="15">
      <c r="A83" s="2" t="s">
        <v>203</v>
      </c>
    </row>
    <row r="84" ht="15">
      <c r="A84" s="2" t="s">
        <v>2384</v>
      </c>
    </row>
    <row r="85" ht="15">
      <c r="A85" s="2" t="s">
        <v>204</v>
      </c>
    </row>
    <row r="86" ht="15">
      <c r="A86" s="2" t="s">
        <v>205</v>
      </c>
    </row>
    <row r="87" ht="15">
      <c r="A87" s="2" t="s">
        <v>206</v>
      </c>
    </row>
    <row r="88" ht="15">
      <c r="A88" s="2" t="s">
        <v>207</v>
      </c>
    </row>
    <row r="89" ht="15">
      <c r="A89" s="2" t="s">
        <v>208</v>
      </c>
    </row>
    <row r="90" ht="15">
      <c r="A90" s="2" t="s">
        <v>209</v>
      </c>
    </row>
    <row r="91" ht="15">
      <c r="A91" s="2" t="s">
        <v>210</v>
      </c>
    </row>
    <row r="92" ht="15">
      <c r="A92" s="2" t="s">
        <v>211</v>
      </c>
    </row>
    <row r="93" ht="15">
      <c r="A93" s="2" t="s">
        <v>212</v>
      </c>
    </row>
    <row r="94" ht="15">
      <c r="A94" s="2" t="s">
        <v>213</v>
      </c>
    </row>
    <row r="95" ht="15">
      <c r="A95" s="2" t="s">
        <v>214</v>
      </c>
    </row>
    <row r="96" ht="15">
      <c r="A96" s="2" t="s">
        <v>215</v>
      </c>
    </row>
    <row r="97" ht="15">
      <c r="A97" s="2" t="s">
        <v>216</v>
      </c>
    </row>
    <row r="98" ht="15">
      <c r="A98" s="2" t="s">
        <v>217</v>
      </c>
    </row>
    <row r="99" ht="15">
      <c r="A99" s="2" t="s">
        <v>218</v>
      </c>
    </row>
    <row r="100" ht="15">
      <c r="A100" s="2" t="s">
        <v>1634</v>
      </c>
    </row>
    <row r="101" ht="15">
      <c r="A101" s="2" t="s">
        <v>1635</v>
      </c>
    </row>
    <row r="102" ht="15">
      <c r="A102" s="2" t="s">
        <v>1636</v>
      </c>
    </row>
    <row r="103" ht="15">
      <c r="A103" s="2" t="s">
        <v>1637</v>
      </c>
    </row>
    <row r="104" ht="15">
      <c r="A104" s="2" t="s">
        <v>1638</v>
      </c>
    </row>
    <row r="105" ht="15">
      <c r="A105" s="2" t="s">
        <v>1639</v>
      </c>
    </row>
    <row r="106" ht="15">
      <c r="A106" s="2" t="s">
        <v>1640</v>
      </c>
    </row>
    <row r="107" ht="15">
      <c r="A107" s="2" t="s">
        <v>1641</v>
      </c>
    </row>
    <row r="108" ht="15">
      <c r="A108" s="2" t="s">
        <v>1642</v>
      </c>
    </row>
    <row r="109" ht="15">
      <c r="A109" s="2" t="s">
        <v>1643</v>
      </c>
    </row>
    <row r="110" ht="15">
      <c r="A110" s="2" t="s">
        <v>1644</v>
      </c>
    </row>
    <row r="111" ht="15">
      <c r="A111" s="2" t="s">
        <v>1645</v>
      </c>
    </row>
    <row r="112" ht="15">
      <c r="A112" s="2" t="s">
        <v>1646</v>
      </c>
    </row>
    <row r="113" ht="15">
      <c r="A113" s="2" t="s">
        <v>1647</v>
      </c>
    </row>
    <row r="114" ht="15">
      <c r="A114" s="2" t="s">
        <v>1648</v>
      </c>
    </row>
    <row r="115" ht="15">
      <c r="A115" s="2" t="s">
        <v>1649</v>
      </c>
    </row>
    <row r="116" ht="15">
      <c r="A116" s="2" t="s">
        <v>1650</v>
      </c>
    </row>
    <row r="117" ht="15">
      <c r="A117" s="2" t="s">
        <v>1651</v>
      </c>
    </row>
    <row r="118" ht="15">
      <c r="A118" s="2" t="s">
        <v>1652</v>
      </c>
    </row>
    <row r="119" ht="15">
      <c r="A119" s="2" t="s">
        <v>1653</v>
      </c>
    </row>
    <row r="120" ht="15">
      <c r="A120" s="2" t="s">
        <v>1654</v>
      </c>
    </row>
    <row r="121" ht="15">
      <c r="A121" s="2" t="s">
        <v>1655</v>
      </c>
    </row>
    <row r="122" ht="15">
      <c r="A122" s="2" t="s">
        <v>689</v>
      </c>
    </row>
    <row r="123" ht="15">
      <c r="A123" s="2" t="s">
        <v>690</v>
      </c>
    </row>
    <row r="124" ht="15">
      <c r="A124" s="2" t="s">
        <v>691</v>
      </c>
    </row>
    <row r="125" ht="15">
      <c r="A125" s="2" t="s">
        <v>692</v>
      </c>
    </row>
    <row r="126" ht="15">
      <c r="A126" s="2" t="s">
        <v>1670</v>
      </c>
    </row>
    <row r="127" ht="15">
      <c r="A127" s="2" t="s">
        <v>1671</v>
      </c>
    </row>
    <row r="128" ht="15">
      <c r="A128" s="2" t="s">
        <v>1672</v>
      </c>
    </row>
    <row r="129" ht="15">
      <c r="A129" s="2" t="s">
        <v>240</v>
      </c>
    </row>
    <row r="130" ht="15">
      <c r="A130" s="2" t="s">
        <v>241</v>
      </c>
    </row>
    <row r="131" ht="15">
      <c r="A131" s="2" t="s">
        <v>242</v>
      </c>
    </row>
    <row r="132" ht="15">
      <c r="A132" s="2" t="s">
        <v>243</v>
      </c>
    </row>
    <row r="133" ht="15">
      <c r="A133" s="2" t="s">
        <v>244</v>
      </c>
    </row>
    <row r="134" ht="15">
      <c r="A134" s="2" t="s">
        <v>245</v>
      </c>
    </row>
    <row r="135" ht="15">
      <c r="A135" s="2" t="s">
        <v>246</v>
      </c>
    </row>
    <row r="136" ht="15">
      <c r="A136" s="2" t="s">
        <v>247</v>
      </c>
    </row>
    <row r="137" ht="15">
      <c r="A137" s="2" t="s">
        <v>248</v>
      </c>
    </row>
    <row r="138" ht="15">
      <c r="A138" s="2" t="s">
        <v>2384</v>
      </c>
    </row>
    <row r="139" ht="15">
      <c r="A139" s="2" t="s">
        <v>2384</v>
      </c>
    </row>
    <row r="140" ht="15">
      <c r="A140" s="2" t="s">
        <v>249</v>
      </c>
    </row>
    <row r="141" ht="15">
      <c r="A141" s="2" t="s">
        <v>2384</v>
      </c>
    </row>
    <row r="142" ht="15">
      <c r="A142" s="2" t="s">
        <v>1656</v>
      </c>
    </row>
    <row r="143" ht="15">
      <c r="A143" s="2" t="s">
        <v>203</v>
      </c>
    </row>
    <row r="144" ht="15">
      <c r="A144" s="2" t="s">
        <v>2384</v>
      </c>
    </row>
    <row r="145" ht="15">
      <c r="A145" s="2" t="s">
        <v>2384</v>
      </c>
    </row>
    <row r="146" ht="15">
      <c r="A146" s="2" t="s">
        <v>1657</v>
      </c>
    </row>
    <row r="147" ht="15">
      <c r="A147" s="2" t="s">
        <v>2384</v>
      </c>
    </row>
    <row r="148" ht="15">
      <c r="A148" s="2" t="s">
        <v>1658</v>
      </c>
    </row>
    <row r="149" ht="15">
      <c r="A149" s="2" t="s">
        <v>203</v>
      </c>
    </row>
    <row r="150" ht="15">
      <c r="A150" s="2" t="s">
        <v>2384</v>
      </c>
    </row>
    <row r="151" ht="15">
      <c r="A151" s="2" t="s">
        <v>1659</v>
      </c>
    </row>
    <row r="152" ht="15">
      <c r="A152" s="2" t="s">
        <v>1660</v>
      </c>
    </row>
    <row r="153" ht="15">
      <c r="A153" s="2" t="s">
        <v>1661</v>
      </c>
    </row>
    <row r="154" ht="15">
      <c r="A154" s="2" t="s">
        <v>1662</v>
      </c>
    </row>
    <row r="155" ht="15">
      <c r="A155" s="2" t="s">
        <v>1663</v>
      </c>
    </row>
    <row r="156" ht="15">
      <c r="A156" s="2" t="s">
        <v>1664</v>
      </c>
    </row>
    <row r="157" ht="15">
      <c r="A157" s="2" t="s">
        <v>1665</v>
      </c>
    </row>
    <row r="158" ht="15">
      <c r="A158" s="2" t="s">
        <v>1666</v>
      </c>
    </row>
    <row r="159" ht="15">
      <c r="A159" s="2" t="s">
        <v>2384</v>
      </c>
    </row>
    <row r="160" ht="15">
      <c r="A160" s="2" t="s">
        <v>2384</v>
      </c>
    </row>
    <row r="161" ht="15">
      <c r="A161" s="2" t="s">
        <v>1667</v>
      </c>
    </row>
    <row r="162" ht="15">
      <c r="A162" s="2" t="s">
        <v>2384</v>
      </c>
    </row>
    <row r="163" ht="15">
      <c r="A163" s="2" t="s">
        <v>1668</v>
      </c>
    </row>
    <row r="164" ht="15">
      <c r="A164" s="2" t="s">
        <v>1669</v>
      </c>
    </row>
    <row r="165" ht="15">
      <c r="A165" s="2" t="s">
        <v>203</v>
      </c>
    </row>
    <row r="166" ht="15">
      <c r="A166" s="2" t="s">
        <v>2384</v>
      </c>
    </row>
    <row r="167" ht="15">
      <c r="A167" s="2" t="s">
        <v>2384</v>
      </c>
    </row>
    <row r="168" ht="15">
      <c r="A168" s="2" t="s">
        <v>2520</v>
      </c>
    </row>
    <row r="169" ht="15">
      <c r="A169" s="2" t="s">
        <v>2384</v>
      </c>
    </row>
    <row r="170" ht="15">
      <c r="A170" s="2" t="s">
        <v>1730</v>
      </c>
    </row>
    <row r="171" ht="15">
      <c r="A171" s="2" t="s">
        <v>1731</v>
      </c>
    </row>
    <row r="172" ht="15">
      <c r="A172" s="2" t="s">
        <v>2384</v>
      </c>
    </row>
    <row r="173" ht="15">
      <c r="A173" s="2" t="s">
        <v>2384</v>
      </c>
    </row>
    <row r="174" ht="15">
      <c r="A174" s="2" t="s">
        <v>1732</v>
      </c>
    </row>
    <row r="175" ht="15">
      <c r="A175" s="2" t="s">
        <v>2384</v>
      </c>
    </row>
    <row r="176" ht="15">
      <c r="A176" s="2" t="s">
        <v>1733</v>
      </c>
    </row>
    <row r="177" ht="15">
      <c r="A177" s="2" t="s">
        <v>1734</v>
      </c>
    </row>
    <row r="178" ht="15">
      <c r="A178" s="2" t="s">
        <v>2384</v>
      </c>
    </row>
    <row r="179" ht="15">
      <c r="A179" s="2" t="s">
        <v>204</v>
      </c>
    </row>
    <row r="180" ht="15">
      <c r="A180" s="2" t="s">
        <v>1735</v>
      </c>
    </row>
    <row r="181" ht="15">
      <c r="A181" s="2" t="s">
        <v>1736</v>
      </c>
    </row>
    <row r="182" ht="15">
      <c r="A182" s="2" t="s">
        <v>1737</v>
      </c>
    </row>
    <row r="183" ht="15">
      <c r="A183" s="2" t="s">
        <v>1738</v>
      </c>
    </row>
    <row r="184" ht="15">
      <c r="A184" s="2" t="s">
        <v>1739</v>
      </c>
    </row>
    <row r="185" ht="15">
      <c r="A185" s="2" t="s">
        <v>2384</v>
      </c>
    </row>
    <row r="186" ht="15">
      <c r="A186" s="2" t="s">
        <v>2384</v>
      </c>
    </row>
    <row r="187" ht="15">
      <c r="A187" s="2" t="s">
        <v>1740</v>
      </c>
    </row>
    <row r="188" ht="15">
      <c r="A188" s="2" t="s">
        <v>2384</v>
      </c>
    </row>
    <row r="189" ht="15">
      <c r="A189" s="2" t="s">
        <v>1741</v>
      </c>
    </row>
    <row r="190" ht="15">
      <c r="A190" s="2" t="s">
        <v>1742</v>
      </c>
    </row>
    <row r="191" ht="15">
      <c r="A191" s="2" t="s">
        <v>203</v>
      </c>
    </row>
    <row r="192" ht="15">
      <c r="A192" s="2" t="s">
        <v>2384</v>
      </c>
    </row>
    <row r="193" ht="15">
      <c r="A193" s="2" t="s">
        <v>2384</v>
      </c>
    </row>
    <row r="194" ht="15">
      <c r="A194" s="2" t="s">
        <v>1743</v>
      </c>
    </row>
    <row r="195" ht="15">
      <c r="A195" s="2" t="s">
        <v>2384</v>
      </c>
    </row>
    <row r="196" ht="15">
      <c r="A196" s="2" t="s">
        <v>1744</v>
      </c>
    </row>
    <row r="197" ht="15">
      <c r="A197" s="2" t="s">
        <v>203</v>
      </c>
    </row>
    <row r="198" ht="15">
      <c r="A198" s="2" t="s">
        <v>2384</v>
      </c>
    </row>
    <row r="199" ht="15">
      <c r="A199" s="2" t="s">
        <v>204</v>
      </c>
    </row>
    <row r="200" ht="15">
      <c r="A200" s="2" t="s">
        <v>1745</v>
      </c>
    </row>
    <row r="201" ht="15">
      <c r="A201" s="2" t="s">
        <v>1746</v>
      </c>
    </row>
    <row r="202" ht="15">
      <c r="A202" s="2" t="s">
        <v>1747</v>
      </c>
    </row>
    <row r="203" ht="15">
      <c r="A203" s="2" t="s">
        <v>2384</v>
      </c>
    </row>
    <row r="204" ht="15">
      <c r="A204" s="2" t="s">
        <v>2384</v>
      </c>
    </row>
    <row r="205" ht="15">
      <c r="A205" s="2" t="s">
        <v>1748</v>
      </c>
    </row>
    <row r="206" ht="15">
      <c r="A206" s="2" t="s">
        <v>2384</v>
      </c>
    </row>
    <row r="207" ht="15">
      <c r="A207" s="2" t="s">
        <v>1749</v>
      </c>
    </row>
    <row r="208" ht="15">
      <c r="A208" s="2" t="s">
        <v>1750</v>
      </c>
    </row>
    <row r="209" ht="15">
      <c r="A209" s="2" t="s">
        <v>1751</v>
      </c>
    </row>
    <row r="210" ht="15">
      <c r="A210" s="2" t="s">
        <v>1752</v>
      </c>
    </row>
    <row r="211" ht="15">
      <c r="A211" s="2" t="s">
        <v>203</v>
      </c>
    </row>
    <row r="212" ht="15">
      <c r="A212" s="2" t="s">
        <v>2384</v>
      </c>
    </row>
    <row r="213" ht="15">
      <c r="A213" s="2" t="s">
        <v>2384</v>
      </c>
    </row>
    <row r="214" ht="15">
      <c r="A214" s="2" t="s">
        <v>1753</v>
      </c>
    </row>
    <row r="215" ht="15">
      <c r="A215" s="2" t="s">
        <v>1754</v>
      </c>
    </row>
    <row r="216" ht="15">
      <c r="A216" s="2" t="s">
        <v>2384</v>
      </c>
    </row>
    <row r="217" ht="15">
      <c r="A217" s="2" t="s">
        <v>1755</v>
      </c>
    </row>
    <row r="218" ht="15">
      <c r="A218" s="2" t="s">
        <v>203</v>
      </c>
    </row>
    <row r="219" ht="15">
      <c r="A219" s="2" t="s">
        <v>2384</v>
      </c>
    </row>
    <row r="220" ht="15">
      <c r="A220" s="2" t="s">
        <v>1756</v>
      </c>
    </row>
    <row r="221" ht="15">
      <c r="A221" s="2" t="s">
        <v>1757</v>
      </c>
    </row>
    <row r="222" ht="15">
      <c r="A222" s="2" t="s">
        <v>1758</v>
      </c>
    </row>
    <row r="223" ht="15">
      <c r="A223" s="2" t="s">
        <v>1759</v>
      </c>
    </row>
    <row r="224" ht="15">
      <c r="A224" s="2" t="s">
        <v>1760</v>
      </c>
    </row>
    <row r="225" ht="15">
      <c r="A225" s="2" t="s">
        <v>1761</v>
      </c>
    </row>
    <row r="226" ht="15">
      <c r="A226" s="2" t="s">
        <v>1762</v>
      </c>
    </row>
    <row r="227" ht="15">
      <c r="A227" s="2" t="s">
        <v>1763</v>
      </c>
    </row>
    <row r="228" ht="15">
      <c r="A228" s="2" t="s">
        <v>1764</v>
      </c>
    </row>
    <row r="229" ht="15">
      <c r="A229" s="2" t="s">
        <v>1765</v>
      </c>
    </row>
    <row r="230" ht="15">
      <c r="A230" s="2" t="s">
        <v>1766</v>
      </c>
    </row>
    <row r="231" ht="15">
      <c r="A231" s="2" t="s">
        <v>1767</v>
      </c>
    </row>
    <row r="232" ht="15">
      <c r="A232" s="2" t="s">
        <v>1768</v>
      </c>
    </row>
    <row r="233" ht="15">
      <c r="A233" s="2" t="s">
        <v>1769</v>
      </c>
    </row>
    <row r="234" ht="15">
      <c r="A234" s="2" t="s">
        <v>1770</v>
      </c>
    </row>
    <row r="235" ht="15">
      <c r="A235" s="2" t="s">
        <v>1771</v>
      </c>
    </row>
    <row r="236" ht="15">
      <c r="A236" s="2" t="s">
        <v>2384</v>
      </c>
    </row>
    <row r="237" ht="15">
      <c r="A237" s="2" t="s">
        <v>2384</v>
      </c>
    </row>
    <row r="238" ht="15">
      <c r="A238" s="2" t="s">
        <v>1772</v>
      </c>
    </row>
    <row r="239" ht="15">
      <c r="A239" s="2" t="s">
        <v>1754</v>
      </c>
    </row>
    <row r="240" ht="15">
      <c r="A240" s="2" t="s">
        <v>2384</v>
      </c>
    </row>
    <row r="241" ht="15">
      <c r="A241" s="2" t="s">
        <v>1773</v>
      </c>
    </row>
    <row r="242" ht="15">
      <c r="A242" s="2" t="s">
        <v>203</v>
      </c>
    </row>
    <row r="243" ht="15">
      <c r="A243" s="2" t="s">
        <v>2384</v>
      </c>
    </row>
    <row r="244" ht="15">
      <c r="A244" s="2" t="s">
        <v>431</v>
      </c>
    </row>
    <row r="245" ht="15">
      <c r="A245" s="2" t="s">
        <v>432</v>
      </c>
    </row>
    <row r="246" ht="15">
      <c r="A246" s="2" t="s">
        <v>433</v>
      </c>
    </row>
    <row r="247" ht="15">
      <c r="A247" s="2" t="s">
        <v>434</v>
      </c>
    </row>
    <row r="248" ht="15">
      <c r="A248" s="2" t="s">
        <v>435</v>
      </c>
    </row>
    <row r="249" ht="15">
      <c r="A249" s="2" t="s">
        <v>436</v>
      </c>
    </row>
    <row r="250" ht="15">
      <c r="A250" s="2" t="s">
        <v>437</v>
      </c>
    </row>
    <row r="251" ht="15">
      <c r="A251" s="2" t="s">
        <v>438</v>
      </c>
    </row>
    <row r="252" ht="15">
      <c r="A252" s="2" t="s">
        <v>439</v>
      </c>
    </row>
    <row r="253" ht="15">
      <c r="A253" s="2" t="s">
        <v>440</v>
      </c>
    </row>
    <row r="254" ht="15">
      <c r="A254" s="2" t="s">
        <v>441</v>
      </c>
    </row>
    <row r="255" ht="15">
      <c r="A255" s="2" t="s">
        <v>442</v>
      </c>
    </row>
    <row r="256" ht="15">
      <c r="A256" s="2" t="s">
        <v>443</v>
      </c>
    </row>
    <row r="257" ht="15">
      <c r="A257" s="2" t="s">
        <v>444</v>
      </c>
    </row>
    <row r="258" ht="15">
      <c r="A258" s="2" t="s">
        <v>445</v>
      </c>
    </row>
    <row r="259" ht="15">
      <c r="A259" s="2" t="s">
        <v>446</v>
      </c>
    </row>
    <row r="260" ht="15">
      <c r="A260" s="2" t="s">
        <v>447</v>
      </c>
    </row>
    <row r="261" ht="15">
      <c r="A261" s="2" t="s">
        <v>448</v>
      </c>
    </row>
    <row r="262" ht="15">
      <c r="A262" s="2" t="s">
        <v>604</v>
      </c>
    </row>
    <row r="263" ht="15">
      <c r="A263" s="2" t="s">
        <v>605</v>
      </c>
    </row>
    <row r="264" ht="15">
      <c r="A264" s="2" t="s">
        <v>606</v>
      </c>
    </row>
    <row r="265" ht="15">
      <c r="A265" s="2" t="s">
        <v>607</v>
      </c>
    </row>
    <row r="266" ht="15">
      <c r="A266" s="2" t="s">
        <v>608</v>
      </c>
    </row>
    <row r="267" ht="15">
      <c r="A267" s="2" t="s">
        <v>609</v>
      </c>
    </row>
    <row r="268" ht="15">
      <c r="A268" s="2" t="s">
        <v>610</v>
      </c>
    </row>
    <row r="269" ht="15">
      <c r="A269" s="2" t="s">
        <v>611</v>
      </c>
    </row>
    <row r="270" ht="15">
      <c r="A270" s="2" t="s">
        <v>2007</v>
      </c>
    </row>
    <row r="271" ht="15">
      <c r="A271" s="2" t="s">
        <v>2008</v>
      </c>
    </row>
    <row r="272" ht="15">
      <c r="A272" s="2" t="s">
        <v>2009</v>
      </c>
    </row>
    <row r="273" ht="15">
      <c r="A273" s="2" t="s">
        <v>631</v>
      </c>
    </row>
    <row r="274" ht="15">
      <c r="A274" s="2" t="s">
        <v>632</v>
      </c>
    </row>
    <row r="275" ht="15">
      <c r="A275" s="2" t="s">
        <v>633</v>
      </c>
    </row>
    <row r="276" ht="15">
      <c r="A276" s="2" t="s">
        <v>634</v>
      </c>
    </row>
    <row r="277" ht="15">
      <c r="A277" s="2" t="s">
        <v>634</v>
      </c>
    </row>
    <row r="278" ht="15">
      <c r="A278" s="2" t="s">
        <v>635</v>
      </c>
    </row>
    <row r="279" ht="15">
      <c r="A279" s="2" t="s">
        <v>636</v>
      </c>
    </row>
    <row r="281" ht="15">
      <c r="A281" s="3" t="s">
        <v>872</v>
      </c>
    </row>
    <row r="283" ht="12.75">
      <c r="A283" s="4" t="s">
        <v>1633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3.00390625" style="0" customWidth="1"/>
    <col min="2" max="2" width="10.140625" style="0" customWidth="1"/>
  </cols>
  <sheetData>
    <row r="1" spans="1:8" ht="12.75">
      <c r="A1" s="23"/>
      <c r="B1" s="58" t="s">
        <v>665</v>
      </c>
      <c r="C1" s="59"/>
      <c r="D1" s="59"/>
      <c r="E1" s="60"/>
      <c r="H1" s="8" t="s">
        <v>1014</v>
      </c>
    </row>
    <row r="2" spans="1:5" ht="12.75">
      <c r="A2" s="24"/>
      <c r="B2" s="61"/>
      <c r="C2" s="62"/>
      <c r="D2" s="62"/>
      <c r="E2" s="63"/>
    </row>
    <row r="3" spans="1:5" ht="12.75">
      <c r="A3" s="25" t="s">
        <v>666</v>
      </c>
      <c r="B3" s="26" t="s">
        <v>660</v>
      </c>
      <c r="C3" s="27" t="s">
        <v>657</v>
      </c>
      <c r="D3" s="27" t="s">
        <v>654</v>
      </c>
      <c r="E3" s="27" t="s">
        <v>650</v>
      </c>
    </row>
    <row r="4" spans="1:5" ht="12.75">
      <c r="A4" s="9" t="s">
        <v>1012</v>
      </c>
      <c r="B4" s="9">
        <v>53.5</v>
      </c>
      <c r="C4" s="9">
        <v>11.9</v>
      </c>
      <c r="D4" s="9">
        <v>28.7</v>
      </c>
      <c r="E4" s="9">
        <v>5.9</v>
      </c>
    </row>
    <row r="5" spans="1:5" ht="12.75">
      <c r="A5" s="9" t="s">
        <v>1013</v>
      </c>
      <c r="B5" s="9">
        <v>42.6</v>
      </c>
      <c r="C5" s="9">
        <v>13.7</v>
      </c>
      <c r="D5" s="9">
        <v>26.1</v>
      </c>
      <c r="E5" s="9">
        <v>17.6</v>
      </c>
    </row>
    <row r="6" spans="2:5" ht="12.75">
      <c r="B6" s="7"/>
      <c r="C6" s="7"/>
      <c r="D6" s="7"/>
      <c r="E6" s="7"/>
    </row>
    <row r="39" spans="1:5" ht="12.75">
      <c r="A39" s="38"/>
      <c r="B39" s="38"/>
      <c r="C39" s="38"/>
      <c r="D39" s="38"/>
      <c r="E39" s="38"/>
    </row>
    <row r="40" spans="1:5" ht="12.75" customHeight="1">
      <c r="A40" s="39"/>
      <c r="B40" s="38"/>
      <c r="C40" s="38"/>
      <c r="D40" s="38"/>
      <c r="E40" s="38"/>
    </row>
    <row r="41" spans="1:5" ht="12.75">
      <c r="A41" s="38"/>
      <c r="B41" s="64"/>
      <c r="C41" s="64"/>
      <c r="D41" s="64"/>
      <c r="E41" s="64"/>
    </row>
    <row r="42" spans="1:5" ht="12.75">
      <c r="A42" s="38"/>
      <c r="B42" s="64"/>
      <c r="C42" s="64"/>
      <c r="D42" s="64"/>
      <c r="E42" s="64"/>
    </row>
    <row r="43" spans="1:5" ht="12.75">
      <c r="A43" s="46"/>
      <c r="B43" s="39"/>
      <c r="C43" s="46"/>
      <c r="D43" s="46"/>
      <c r="E43" s="46"/>
    </row>
    <row r="44" spans="1:5" ht="12.75">
      <c r="A44" s="41"/>
      <c r="B44" s="41"/>
      <c r="C44" s="41"/>
      <c r="D44" s="41"/>
      <c r="E44" s="41"/>
    </row>
    <row r="45" spans="1:5" ht="12.75">
      <c r="A45" s="41"/>
      <c r="B45" s="41"/>
      <c r="C45" s="41"/>
      <c r="D45" s="41"/>
      <c r="E45" s="41"/>
    </row>
    <row r="46" spans="1:5" ht="12.75">
      <c r="A46" s="38"/>
      <c r="B46" s="41"/>
      <c r="C46" s="41"/>
      <c r="D46" s="41"/>
      <c r="E46" s="41"/>
    </row>
    <row r="47" spans="1:5" ht="12.75">
      <c r="A47" s="38"/>
      <c r="B47" s="38"/>
      <c r="C47" s="38"/>
      <c r="D47" s="38"/>
      <c r="E47" s="38"/>
    </row>
    <row r="48" spans="1:5" ht="12.75">
      <c r="A48" s="38"/>
      <c r="B48" s="38"/>
      <c r="C48" s="38"/>
      <c r="D48" s="38"/>
      <c r="E48" s="38"/>
    </row>
    <row r="49" spans="1:5" ht="12.75">
      <c r="A49" s="38"/>
      <c r="B49" s="38"/>
      <c r="C49" s="38"/>
      <c r="D49" s="38"/>
      <c r="E49" s="38"/>
    </row>
    <row r="50" spans="1:5" ht="12.75">
      <c r="A50" s="38"/>
      <c r="B50" s="38"/>
      <c r="C50" s="38"/>
      <c r="D50" s="38"/>
      <c r="E50" s="38"/>
    </row>
    <row r="51" spans="1:5" ht="12.75">
      <c r="A51" s="38"/>
      <c r="B51" s="38"/>
      <c r="C51" s="38"/>
      <c r="D51" s="38"/>
      <c r="E51" s="38"/>
    </row>
    <row r="52" spans="1:5" ht="12.75">
      <c r="A52" s="38"/>
      <c r="B52" s="38"/>
      <c r="C52" s="38"/>
      <c r="D52" s="38"/>
      <c r="E52" s="38"/>
    </row>
    <row r="53" spans="1:5" ht="12.75">
      <c r="A53" s="38"/>
      <c r="B53" s="38"/>
      <c r="C53" s="38"/>
      <c r="D53" s="38"/>
      <c r="E53" s="38"/>
    </row>
    <row r="54" spans="1:5" ht="12.75">
      <c r="A54" s="38"/>
      <c r="B54" s="38"/>
      <c r="C54" s="38"/>
      <c r="D54" s="38"/>
      <c r="E54" s="38"/>
    </row>
    <row r="55" spans="1:5" ht="12.75">
      <c r="A55" s="38"/>
      <c r="B55" s="38"/>
      <c r="C55" s="38"/>
      <c r="D55" s="38"/>
      <c r="E55" s="38"/>
    </row>
    <row r="56" spans="1:5" ht="12.75">
      <c r="A56" s="38"/>
      <c r="B56" s="38"/>
      <c r="C56" s="38"/>
      <c r="D56" s="38"/>
      <c r="E56" s="38"/>
    </row>
    <row r="78" ht="12.75" customHeight="1"/>
    <row r="92" ht="12.75" customHeight="1"/>
  </sheetData>
  <sheetProtection/>
  <mergeCells count="2">
    <mergeCell ref="B1:E2"/>
    <mergeCell ref="B41:E4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816"/>
  <sheetViews>
    <sheetView zoomScale="85" zoomScaleNormal="85" zoomScalePageLayoutView="0" workbookViewId="0" topLeftCell="A687">
      <selection activeCell="A725" sqref="A725"/>
    </sheetView>
  </sheetViews>
  <sheetFormatPr defaultColWidth="9.140625" defaultRowHeight="12.75" zeroHeight="1"/>
  <cols>
    <col min="2" max="2" width="16.140625" style="0" customWidth="1"/>
    <col min="3" max="3" width="16.8515625" style="0" customWidth="1"/>
    <col min="4" max="4" width="11.7109375" style="7" customWidth="1"/>
    <col min="5" max="5" width="54.57421875" style="0" customWidth="1"/>
    <col min="6" max="6" width="12.421875" style="0" customWidth="1"/>
    <col min="7" max="7" width="15.8515625" style="0" customWidth="1"/>
    <col min="8" max="8" width="9.140625" style="7" customWidth="1"/>
    <col min="9" max="9" width="18.421875" style="0" customWidth="1"/>
    <col min="10" max="10" width="9.140625" style="7" customWidth="1"/>
    <col min="12" max="12" width="9.140625" style="7" customWidth="1"/>
    <col min="14" max="14" width="9.140625" style="18" customWidth="1"/>
    <col min="15" max="15" width="9.140625" style="31" customWidth="1"/>
    <col min="16" max="16" width="9.140625" style="7" customWidth="1"/>
    <col min="18" max="18" width="9.140625" style="7" customWidth="1"/>
    <col min="20" max="20" width="9.140625" style="7" customWidth="1"/>
    <col min="22" max="22" width="9.140625" style="7" customWidth="1"/>
    <col min="24" max="24" width="9.140625" style="7" customWidth="1"/>
    <col min="26" max="26" width="9.140625" style="7" customWidth="1"/>
    <col min="28" max="28" width="9.140625" style="7" customWidth="1"/>
    <col min="30" max="30" width="9.140625" style="7" customWidth="1"/>
    <col min="32" max="32" width="9.140625" style="7" customWidth="1"/>
    <col min="34" max="34" width="9.140625" style="7" customWidth="1"/>
    <col min="36" max="36" width="9.140625" style="7" customWidth="1"/>
    <col min="38" max="38" width="9.140625" style="7" customWidth="1"/>
    <col min="40" max="40" width="9.140625" style="7" customWidth="1"/>
    <col min="42" max="42" width="9.140625" style="7" customWidth="1"/>
    <col min="43" max="43" width="16.8515625" style="0" customWidth="1"/>
    <col min="44" max="44" width="9.140625" style="7" customWidth="1"/>
    <col min="45" max="45" width="10.28125" style="0" customWidth="1"/>
    <col min="46" max="46" width="9.140625" style="7" customWidth="1"/>
    <col min="48" max="48" width="9.140625" style="7" customWidth="1"/>
    <col min="50" max="50" width="9.140625" style="7" customWidth="1"/>
    <col min="52" max="52" width="9.140625" style="7" customWidth="1"/>
    <col min="54" max="54" width="9.140625" style="7" customWidth="1"/>
    <col min="56" max="56" width="9.140625" style="7" customWidth="1"/>
    <col min="58" max="58" width="9.140625" style="7" customWidth="1"/>
    <col min="60" max="60" width="9.140625" style="7" customWidth="1"/>
    <col min="62" max="62" width="9.140625" style="7" customWidth="1"/>
    <col min="64" max="64" width="9.140625" style="7" customWidth="1"/>
    <col min="65" max="65" width="14.00390625" style="0" customWidth="1"/>
    <col min="66" max="66" width="9.140625" style="7" customWidth="1"/>
    <col min="67" max="67" width="12.57421875" style="0" customWidth="1"/>
    <col min="69" max="69" width="12.7109375" style="0" customWidth="1"/>
    <col min="70" max="70" width="11.421875" style="0" customWidth="1"/>
  </cols>
  <sheetData>
    <row r="1" spans="10:72" ht="12.75">
      <c r="J1" s="54"/>
      <c r="K1" s="55" t="s">
        <v>1774</v>
      </c>
      <c r="M1" s="31" t="s">
        <v>1775</v>
      </c>
      <c r="O1" s="31" t="s">
        <v>644</v>
      </c>
      <c r="P1" s="18"/>
      <c r="Q1" s="31" t="s">
        <v>1776</v>
      </c>
      <c r="R1" s="18"/>
      <c r="S1" s="31" t="s">
        <v>1777</v>
      </c>
      <c r="T1" s="18"/>
      <c r="U1" s="31" t="s">
        <v>1778</v>
      </c>
      <c r="V1" s="18"/>
      <c r="W1" s="31" t="s">
        <v>1779</v>
      </c>
      <c r="X1" s="18"/>
      <c r="Y1" s="31" t="s">
        <v>1780</v>
      </c>
      <c r="Z1" s="18"/>
      <c r="AA1" s="31" t="s">
        <v>1781</v>
      </c>
      <c r="AC1" t="s">
        <v>1801</v>
      </c>
      <c r="AE1" t="s">
        <v>1802</v>
      </c>
      <c r="AG1" t="s">
        <v>1803</v>
      </c>
      <c r="AI1" t="s">
        <v>1804</v>
      </c>
      <c r="AK1" t="s">
        <v>1805</v>
      </c>
      <c r="AM1" t="s">
        <v>1806</v>
      </c>
      <c r="AO1" t="s">
        <v>1807</v>
      </c>
      <c r="AQ1" t="s">
        <v>1808</v>
      </c>
      <c r="AS1" t="s">
        <v>1809</v>
      </c>
      <c r="AU1" t="s">
        <v>1810</v>
      </c>
      <c r="AW1" t="s">
        <v>1811</v>
      </c>
      <c r="AY1" t="s">
        <v>1812</v>
      </c>
      <c r="BA1" t="s">
        <v>1813</v>
      </c>
      <c r="BC1" t="s">
        <v>1814</v>
      </c>
      <c r="BE1" t="s">
        <v>1815</v>
      </c>
      <c r="BG1" t="s">
        <v>1816</v>
      </c>
      <c r="BI1" t="s">
        <v>1817</v>
      </c>
      <c r="BK1" t="s">
        <v>1818</v>
      </c>
      <c r="BM1" t="s">
        <v>1819</v>
      </c>
      <c r="BO1" t="s">
        <v>1820</v>
      </c>
      <c r="BQ1" s="5" t="s">
        <v>637</v>
      </c>
      <c r="BR1" s="5" t="s">
        <v>637</v>
      </c>
      <c r="BS1" s="5" t="s">
        <v>637</v>
      </c>
      <c r="BT1" s="6" t="s">
        <v>637</v>
      </c>
    </row>
    <row r="2" spans="1:72" ht="12.75">
      <c r="A2" t="s">
        <v>1821</v>
      </c>
      <c r="B2" s="1" t="s">
        <v>1822</v>
      </c>
      <c r="C2" s="1" t="s">
        <v>1823</v>
      </c>
      <c r="D2" s="7" t="s">
        <v>1824</v>
      </c>
      <c r="E2" t="s">
        <v>1825</v>
      </c>
      <c r="F2" t="s">
        <v>1826</v>
      </c>
      <c r="G2" t="s">
        <v>1827</v>
      </c>
      <c r="H2" s="7" t="s">
        <v>1828</v>
      </c>
      <c r="I2" t="s">
        <v>1829</v>
      </c>
      <c r="J2" s="54" t="s">
        <v>1830</v>
      </c>
      <c r="K2" s="55" t="s">
        <v>1831</v>
      </c>
      <c r="L2" s="7" t="s">
        <v>1832</v>
      </c>
      <c r="M2" s="31" t="s">
        <v>1833</v>
      </c>
      <c r="N2" s="18" t="s">
        <v>642</v>
      </c>
      <c r="O2" s="31" t="s">
        <v>643</v>
      </c>
      <c r="P2" s="18" t="s">
        <v>1834</v>
      </c>
      <c r="Q2" s="31" t="s">
        <v>1835</v>
      </c>
      <c r="R2" s="18" t="s">
        <v>1836</v>
      </c>
      <c r="S2" s="31" t="s">
        <v>1837</v>
      </c>
      <c r="T2" s="18" t="s">
        <v>1838</v>
      </c>
      <c r="U2" s="31" t="s">
        <v>1839</v>
      </c>
      <c r="V2" s="18" t="s">
        <v>1840</v>
      </c>
      <c r="W2" s="31" t="s">
        <v>1841</v>
      </c>
      <c r="X2" s="18" t="s">
        <v>1842</v>
      </c>
      <c r="Y2" s="31" t="s">
        <v>1843</v>
      </c>
      <c r="Z2" s="18" t="s">
        <v>1844</v>
      </c>
      <c r="AA2" s="31" t="s">
        <v>1845</v>
      </c>
      <c r="AB2" s="7" t="s">
        <v>1846</v>
      </c>
      <c r="AC2" t="s">
        <v>1847</v>
      </c>
      <c r="AD2" s="7" t="s">
        <v>1848</v>
      </c>
      <c r="AE2" t="s">
        <v>1849</v>
      </c>
      <c r="AF2" s="7" t="s">
        <v>1850</v>
      </c>
      <c r="AG2" t="s">
        <v>1851</v>
      </c>
      <c r="AH2" s="7" t="s">
        <v>1852</v>
      </c>
      <c r="AI2" t="s">
        <v>1853</v>
      </c>
      <c r="AJ2" s="7" t="s">
        <v>1854</v>
      </c>
      <c r="AK2" t="s">
        <v>1855</v>
      </c>
      <c r="AL2" s="7" t="s">
        <v>1856</v>
      </c>
      <c r="AM2" t="s">
        <v>1857</v>
      </c>
      <c r="AN2" s="7" t="s">
        <v>1858</v>
      </c>
      <c r="AO2" t="s">
        <v>1859</v>
      </c>
      <c r="AP2" s="7" t="s">
        <v>1860</v>
      </c>
      <c r="AQ2" t="s">
        <v>1861</v>
      </c>
      <c r="AR2" s="7" t="s">
        <v>1862</v>
      </c>
      <c r="AS2" t="s">
        <v>1863</v>
      </c>
      <c r="AT2" s="7" t="s">
        <v>1864</v>
      </c>
      <c r="AU2" t="s">
        <v>1865</v>
      </c>
      <c r="AV2" s="7" t="s">
        <v>1866</v>
      </c>
      <c r="AW2" t="s">
        <v>1867</v>
      </c>
      <c r="AX2" s="7" t="s">
        <v>1868</v>
      </c>
      <c r="AY2" t="s">
        <v>1869</v>
      </c>
      <c r="AZ2" s="7" t="s">
        <v>1870</v>
      </c>
      <c r="BA2" t="s">
        <v>1871</v>
      </c>
      <c r="BB2" s="7" t="s">
        <v>1872</v>
      </c>
      <c r="BC2" t="s">
        <v>1873</v>
      </c>
      <c r="BD2" s="7" t="s">
        <v>1874</v>
      </c>
      <c r="BE2" t="s">
        <v>1875</v>
      </c>
      <c r="BF2" s="7" t="s">
        <v>1876</v>
      </c>
      <c r="BG2" t="s">
        <v>1877</v>
      </c>
      <c r="BH2" s="7" t="s">
        <v>1878</v>
      </c>
      <c r="BI2" t="s">
        <v>1879</v>
      </c>
      <c r="BJ2" s="7" t="s">
        <v>1880</v>
      </c>
      <c r="BK2" t="s">
        <v>1881</v>
      </c>
      <c r="BL2" s="7" t="s">
        <v>1882</v>
      </c>
      <c r="BM2" t="s">
        <v>1883</v>
      </c>
      <c r="BN2" s="7" t="s">
        <v>1884</v>
      </c>
      <c r="BO2" t="s">
        <v>1885</v>
      </c>
      <c r="BQ2" s="5" t="s">
        <v>638</v>
      </c>
      <c r="BR2" s="5" t="s">
        <v>639</v>
      </c>
      <c r="BS2" s="5" t="s">
        <v>640</v>
      </c>
      <c r="BT2" s="6" t="s">
        <v>641</v>
      </c>
    </row>
    <row r="3" spans="1:72" ht="12.75">
      <c r="A3" t="s">
        <v>1886</v>
      </c>
      <c r="B3" s="1" t="s">
        <v>1887</v>
      </c>
      <c r="C3" s="1" t="s">
        <v>1887</v>
      </c>
      <c r="D3" s="7">
        <v>1991</v>
      </c>
      <c r="E3" t="s">
        <v>520</v>
      </c>
      <c r="F3" t="s">
        <v>521</v>
      </c>
      <c r="G3" t="s">
        <v>522</v>
      </c>
      <c r="H3" s="7" t="s">
        <v>523</v>
      </c>
      <c r="I3" t="s">
        <v>524</v>
      </c>
      <c r="J3" s="7" t="s">
        <v>525</v>
      </c>
      <c r="K3">
        <v>1.6</v>
      </c>
      <c r="L3" s="7" t="s">
        <v>526</v>
      </c>
      <c r="M3">
        <v>5</v>
      </c>
      <c r="N3" s="32" t="s">
        <v>526</v>
      </c>
      <c r="O3" s="33">
        <v>50</v>
      </c>
      <c r="P3" s="7" t="s">
        <v>526</v>
      </c>
      <c r="Q3">
        <v>200</v>
      </c>
      <c r="R3" s="7" t="s">
        <v>526</v>
      </c>
      <c r="S3">
        <v>5</v>
      </c>
      <c r="T3" s="7" t="s">
        <v>526</v>
      </c>
      <c r="U3">
        <v>5</v>
      </c>
      <c r="V3" s="7" t="s">
        <v>526</v>
      </c>
      <c r="W3">
        <v>5</v>
      </c>
      <c r="X3" s="7" t="s">
        <v>526</v>
      </c>
      <c r="Y3">
        <v>5</v>
      </c>
      <c r="Z3" s="7" t="s">
        <v>526</v>
      </c>
      <c r="AA3">
        <v>5</v>
      </c>
      <c r="AB3" s="7" t="s">
        <v>526</v>
      </c>
      <c r="AC3">
        <v>5</v>
      </c>
      <c r="AD3" s="7" t="s">
        <v>526</v>
      </c>
      <c r="AE3">
        <v>5</v>
      </c>
      <c r="AF3" s="7" t="s">
        <v>526</v>
      </c>
      <c r="AG3">
        <v>5</v>
      </c>
      <c r="AH3" s="7" t="s">
        <v>526</v>
      </c>
      <c r="AI3">
        <v>5</v>
      </c>
      <c r="AJ3" s="7" t="s">
        <v>526</v>
      </c>
      <c r="AK3">
        <v>5</v>
      </c>
      <c r="AL3" s="7" t="s">
        <v>526</v>
      </c>
      <c r="AM3">
        <v>5</v>
      </c>
      <c r="AN3" s="7" t="s">
        <v>526</v>
      </c>
      <c r="AO3">
        <v>5</v>
      </c>
      <c r="AP3" s="7" t="s">
        <v>526</v>
      </c>
      <c r="AQ3">
        <v>5</v>
      </c>
      <c r="AR3" s="7" t="s">
        <v>526</v>
      </c>
      <c r="AS3">
        <v>5</v>
      </c>
      <c r="AT3" s="7" t="s">
        <v>526</v>
      </c>
      <c r="AU3">
        <v>5</v>
      </c>
      <c r="AV3" s="7" t="s">
        <v>526</v>
      </c>
      <c r="AW3">
        <v>5</v>
      </c>
      <c r="AX3" s="7" t="s">
        <v>526</v>
      </c>
      <c r="AY3">
        <v>5</v>
      </c>
      <c r="AZ3" s="7" t="s">
        <v>526</v>
      </c>
      <c r="BA3">
        <v>5</v>
      </c>
      <c r="BB3" s="7" t="s">
        <v>526</v>
      </c>
      <c r="BC3">
        <v>5</v>
      </c>
      <c r="BD3" s="7" t="s">
        <v>526</v>
      </c>
      <c r="BE3">
        <v>5</v>
      </c>
      <c r="BF3" s="7" t="s">
        <v>526</v>
      </c>
      <c r="BG3">
        <v>5</v>
      </c>
      <c r="BH3" s="7" t="s">
        <v>526</v>
      </c>
      <c r="BI3">
        <v>5</v>
      </c>
      <c r="BJ3" s="7" t="s">
        <v>526</v>
      </c>
      <c r="BK3">
        <v>5</v>
      </c>
      <c r="BL3" s="7" t="s">
        <v>526</v>
      </c>
      <c r="BM3">
        <v>5</v>
      </c>
      <c r="BN3" s="7" t="s">
        <v>526</v>
      </c>
      <c r="BO3">
        <v>5</v>
      </c>
      <c r="BQ3" s="5">
        <f>COUNTIF(L3:BN3,"=&lt;")</f>
        <v>28</v>
      </c>
      <c r="BR3" s="5">
        <f>COUNTIF(L3:BO3,".")</f>
        <v>0</v>
      </c>
      <c r="BS3" s="5">
        <f>28-(BR3/2)</f>
        <v>28</v>
      </c>
      <c r="BT3" s="6">
        <f>BS3-BQ3</f>
        <v>0</v>
      </c>
    </row>
    <row r="4" spans="1:72" ht="12.75">
      <c r="A4" t="s">
        <v>1886</v>
      </c>
      <c r="B4" s="1" t="s">
        <v>527</v>
      </c>
      <c r="C4" s="1" t="s">
        <v>528</v>
      </c>
      <c r="D4" s="7">
        <v>1991</v>
      </c>
      <c r="E4" t="s">
        <v>529</v>
      </c>
      <c r="F4" t="s">
        <v>521</v>
      </c>
      <c r="G4" t="s">
        <v>530</v>
      </c>
      <c r="H4" s="7" t="s">
        <v>523</v>
      </c>
      <c r="I4" t="s">
        <v>531</v>
      </c>
      <c r="J4" s="7" t="s">
        <v>525</v>
      </c>
      <c r="K4">
        <v>6.1</v>
      </c>
      <c r="L4" s="7" t="s">
        <v>526</v>
      </c>
      <c r="M4">
        <v>5</v>
      </c>
      <c r="N4" s="32" t="s">
        <v>525</v>
      </c>
      <c r="O4" s="33">
        <v>120</v>
      </c>
      <c r="P4" s="7" t="s">
        <v>526</v>
      </c>
      <c r="Q4">
        <v>200</v>
      </c>
      <c r="R4" s="7" t="s">
        <v>526</v>
      </c>
      <c r="S4">
        <v>5</v>
      </c>
      <c r="T4" s="7" t="s">
        <v>526</v>
      </c>
      <c r="U4">
        <v>5</v>
      </c>
      <c r="V4" s="7" t="s">
        <v>526</v>
      </c>
      <c r="W4">
        <v>5</v>
      </c>
      <c r="X4" s="7" t="s">
        <v>526</v>
      </c>
      <c r="Y4">
        <v>5</v>
      </c>
      <c r="Z4" s="7" t="s">
        <v>526</v>
      </c>
      <c r="AA4">
        <v>5</v>
      </c>
      <c r="AB4" s="7" t="s">
        <v>526</v>
      </c>
      <c r="AC4">
        <v>5</v>
      </c>
      <c r="AD4" s="7" t="s">
        <v>526</v>
      </c>
      <c r="AE4">
        <v>5</v>
      </c>
      <c r="AF4" s="7" t="s">
        <v>526</v>
      </c>
      <c r="AG4">
        <v>5</v>
      </c>
      <c r="AH4" s="7" t="s">
        <v>526</v>
      </c>
      <c r="AI4">
        <v>5</v>
      </c>
      <c r="AJ4" s="7" t="s">
        <v>526</v>
      </c>
      <c r="AK4">
        <v>5</v>
      </c>
      <c r="AL4" s="7" t="s">
        <v>526</v>
      </c>
      <c r="AM4">
        <v>5</v>
      </c>
      <c r="AN4" s="7" t="s">
        <v>526</v>
      </c>
      <c r="AO4">
        <v>5</v>
      </c>
      <c r="AP4" s="7" t="s">
        <v>526</v>
      </c>
      <c r="AQ4">
        <v>5</v>
      </c>
      <c r="AR4" s="7" t="s">
        <v>526</v>
      </c>
      <c r="AS4">
        <v>5</v>
      </c>
      <c r="AT4" s="7" t="s">
        <v>526</v>
      </c>
      <c r="AU4">
        <v>5</v>
      </c>
      <c r="AV4" s="7" t="s">
        <v>526</v>
      </c>
      <c r="AW4">
        <v>5</v>
      </c>
      <c r="AX4" s="7" t="s">
        <v>525</v>
      </c>
      <c r="AY4">
        <v>15</v>
      </c>
      <c r="AZ4" s="7" t="s">
        <v>526</v>
      </c>
      <c r="BA4">
        <v>5</v>
      </c>
      <c r="BB4" s="7" t="s">
        <v>526</v>
      </c>
      <c r="BC4">
        <v>5</v>
      </c>
      <c r="BD4" s="7" t="s">
        <v>526</v>
      </c>
      <c r="BE4">
        <v>5</v>
      </c>
      <c r="BF4" s="7" t="s">
        <v>526</v>
      </c>
      <c r="BG4">
        <v>5</v>
      </c>
      <c r="BH4" s="7" t="s">
        <v>526</v>
      </c>
      <c r="BI4">
        <v>5</v>
      </c>
      <c r="BJ4" s="7" t="s">
        <v>526</v>
      </c>
      <c r="BK4">
        <v>5</v>
      </c>
      <c r="BL4" s="7" t="s">
        <v>526</v>
      </c>
      <c r="BM4">
        <v>5</v>
      </c>
      <c r="BN4" s="7" t="s">
        <v>526</v>
      </c>
      <c r="BO4">
        <v>5</v>
      </c>
      <c r="BQ4" s="5">
        <f>COUNTIF(L4:BN4,"=&lt;")</f>
        <v>26</v>
      </c>
      <c r="BR4" s="5">
        <f>COUNTIF(L4:BO4,".")</f>
        <v>0</v>
      </c>
      <c r="BS4" s="5">
        <f>28-(BR4/2)</f>
        <v>28</v>
      </c>
      <c r="BT4" s="6">
        <f>BS4-BQ4</f>
        <v>2</v>
      </c>
    </row>
    <row r="5" spans="1:72" ht="12.75">
      <c r="A5" t="s">
        <v>532</v>
      </c>
      <c r="B5" s="1" t="s">
        <v>533</v>
      </c>
      <c r="C5" s="1" t="s">
        <v>533</v>
      </c>
      <c r="D5" s="7">
        <v>1997</v>
      </c>
      <c r="E5" t="s">
        <v>534</v>
      </c>
      <c r="F5" t="s">
        <v>521</v>
      </c>
      <c r="G5" t="s">
        <v>535</v>
      </c>
      <c r="H5" s="7" t="s">
        <v>523</v>
      </c>
      <c r="I5" t="s">
        <v>524</v>
      </c>
      <c r="J5" s="7" t="s">
        <v>525</v>
      </c>
      <c r="K5">
        <v>7.02</v>
      </c>
      <c r="L5" s="7" t="s">
        <v>526</v>
      </c>
      <c r="M5">
        <v>5</v>
      </c>
      <c r="N5" s="32" t="s">
        <v>526</v>
      </c>
      <c r="O5" s="33">
        <v>50</v>
      </c>
      <c r="P5" s="7" t="s">
        <v>526</v>
      </c>
      <c r="Q5">
        <v>200</v>
      </c>
      <c r="R5" s="7" t="s">
        <v>526</v>
      </c>
      <c r="S5">
        <v>5</v>
      </c>
      <c r="T5" s="7" t="s">
        <v>526</v>
      </c>
      <c r="U5">
        <v>5</v>
      </c>
      <c r="V5" s="7" t="s">
        <v>525</v>
      </c>
      <c r="W5">
        <v>5.3</v>
      </c>
      <c r="X5" s="7" t="s">
        <v>526</v>
      </c>
      <c r="Y5">
        <v>5</v>
      </c>
      <c r="Z5" s="7" t="s">
        <v>526</v>
      </c>
      <c r="AA5">
        <v>5</v>
      </c>
      <c r="AB5" s="7" t="s">
        <v>526</v>
      </c>
      <c r="AC5">
        <v>5</v>
      </c>
      <c r="AD5" s="7" t="s">
        <v>526</v>
      </c>
      <c r="AE5">
        <v>5</v>
      </c>
      <c r="AF5" s="7" t="s">
        <v>526</v>
      </c>
      <c r="AG5">
        <v>5</v>
      </c>
      <c r="AH5" s="7" t="s">
        <v>526</v>
      </c>
      <c r="AI5">
        <v>5</v>
      </c>
      <c r="AJ5" s="7" t="s">
        <v>526</v>
      </c>
      <c r="AK5">
        <v>5</v>
      </c>
      <c r="AL5" s="7" t="s">
        <v>526</v>
      </c>
      <c r="AM5">
        <v>5</v>
      </c>
      <c r="AN5" s="7" t="s">
        <v>526</v>
      </c>
      <c r="AO5">
        <v>5</v>
      </c>
      <c r="AP5" s="7" t="s">
        <v>526</v>
      </c>
      <c r="AQ5">
        <v>5</v>
      </c>
      <c r="AR5" s="7" t="s">
        <v>526</v>
      </c>
      <c r="AS5">
        <v>5</v>
      </c>
      <c r="AT5" s="7" t="s">
        <v>526</v>
      </c>
      <c r="AU5">
        <v>5</v>
      </c>
      <c r="AV5" s="7" t="s">
        <v>525</v>
      </c>
      <c r="AW5">
        <v>26</v>
      </c>
      <c r="AX5" s="7" t="s">
        <v>525</v>
      </c>
      <c r="AY5">
        <v>130</v>
      </c>
      <c r="AZ5" s="7" t="s">
        <v>526</v>
      </c>
      <c r="BA5">
        <v>5</v>
      </c>
      <c r="BB5" s="7" t="s">
        <v>526</v>
      </c>
      <c r="BC5">
        <v>5</v>
      </c>
      <c r="BD5" s="7" t="s">
        <v>525</v>
      </c>
      <c r="BE5">
        <v>6.9</v>
      </c>
      <c r="BF5" s="7" t="s">
        <v>525</v>
      </c>
      <c r="BG5">
        <v>14</v>
      </c>
      <c r="BH5" s="7" t="s">
        <v>526</v>
      </c>
      <c r="BI5">
        <v>5</v>
      </c>
      <c r="BJ5" s="7" t="s">
        <v>526</v>
      </c>
      <c r="BK5">
        <v>5</v>
      </c>
      <c r="BL5" s="7" t="s">
        <v>526</v>
      </c>
      <c r="BM5">
        <v>5</v>
      </c>
      <c r="BN5" s="7" t="s">
        <v>526</v>
      </c>
      <c r="BO5">
        <v>5</v>
      </c>
      <c r="BQ5" s="5">
        <f aca="true" t="shared" si="0" ref="BQ5:BQ68">COUNTIF(L5:BN5,"=&lt;")</f>
        <v>23</v>
      </c>
      <c r="BR5" s="5">
        <f aca="true" t="shared" si="1" ref="BR5:BR68">COUNTIF(L5:BO5,".")</f>
        <v>0</v>
      </c>
      <c r="BS5" s="5">
        <f aca="true" t="shared" si="2" ref="BS5:BS68">28-(BR5/2)</f>
        <v>28</v>
      </c>
      <c r="BT5" s="6">
        <f aca="true" t="shared" si="3" ref="BT5:BT68">BS5-BQ5</f>
        <v>5</v>
      </c>
    </row>
    <row r="6" spans="1:72" ht="12.75">
      <c r="A6" t="s">
        <v>532</v>
      </c>
      <c r="B6" s="1" t="s">
        <v>536</v>
      </c>
      <c r="C6" s="1" t="s">
        <v>536</v>
      </c>
      <c r="D6" s="7">
        <v>1997</v>
      </c>
      <c r="E6" t="s">
        <v>537</v>
      </c>
      <c r="F6" t="s">
        <v>521</v>
      </c>
      <c r="G6" t="s">
        <v>538</v>
      </c>
      <c r="H6" s="7" t="s">
        <v>523</v>
      </c>
      <c r="I6" t="s">
        <v>524</v>
      </c>
      <c r="J6" s="7" t="s">
        <v>525</v>
      </c>
      <c r="K6">
        <v>5.4</v>
      </c>
      <c r="L6" s="7" t="s">
        <v>526</v>
      </c>
      <c r="M6">
        <v>5</v>
      </c>
      <c r="N6" s="32" t="s">
        <v>525</v>
      </c>
      <c r="O6" s="33">
        <v>130</v>
      </c>
      <c r="P6" s="7" t="s">
        <v>526</v>
      </c>
      <c r="Q6">
        <v>200</v>
      </c>
      <c r="R6" s="7" t="s">
        <v>526</v>
      </c>
      <c r="S6">
        <v>5</v>
      </c>
      <c r="T6" s="7" t="s">
        <v>525</v>
      </c>
      <c r="U6">
        <v>7.8</v>
      </c>
      <c r="V6" s="7" t="s">
        <v>525</v>
      </c>
      <c r="W6">
        <v>24</v>
      </c>
      <c r="X6" s="7" t="s">
        <v>525</v>
      </c>
      <c r="Y6">
        <v>5.5</v>
      </c>
      <c r="Z6" s="7" t="s">
        <v>526</v>
      </c>
      <c r="AA6">
        <v>5</v>
      </c>
      <c r="AB6" s="7" t="s">
        <v>525</v>
      </c>
      <c r="AC6">
        <v>80</v>
      </c>
      <c r="AD6" s="7" t="s">
        <v>526</v>
      </c>
      <c r="AE6">
        <v>5</v>
      </c>
      <c r="AF6" s="7" t="s">
        <v>526</v>
      </c>
      <c r="AG6">
        <v>5</v>
      </c>
      <c r="AH6" s="7" t="s">
        <v>526</v>
      </c>
      <c r="AI6">
        <v>5</v>
      </c>
      <c r="AJ6" s="7" t="s">
        <v>526</v>
      </c>
      <c r="AK6">
        <v>5</v>
      </c>
      <c r="AL6" s="7" t="s">
        <v>526</v>
      </c>
      <c r="AM6">
        <v>5</v>
      </c>
      <c r="AN6" s="7" t="s">
        <v>526</v>
      </c>
      <c r="AO6">
        <v>5</v>
      </c>
      <c r="AP6" s="7" t="s">
        <v>526</v>
      </c>
      <c r="AQ6">
        <v>5</v>
      </c>
      <c r="AR6" s="7" t="s">
        <v>526</v>
      </c>
      <c r="AS6">
        <v>5</v>
      </c>
      <c r="AT6" s="7" t="s">
        <v>526</v>
      </c>
      <c r="AU6">
        <v>5</v>
      </c>
      <c r="AV6" s="7" t="s">
        <v>525</v>
      </c>
      <c r="AW6">
        <v>12</v>
      </c>
      <c r="AX6" s="7" t="s">
        <v>525</v>
      </c>
      <c r="AY6">
        <v>60</v>
      </c>
      <c r="AZ6" s="7" t="s">
        <v>526</v>
      </c>
      <c r="BA6">
        <v>5</v>
      </c>
      <c r="BB6" s="7" t="s">
        <v>526</v>
      </c>
      <c r="BC6">
        <v>5</v>
      </c>
      <c r="BD6" s="7" t="s">
        <v>525</v>
      </c>
      <c r="BE6">
        <v>8.2</v>
      </c>
      <c r="BF6" s="7" t="s">
        <v>525</v>
      </c>
      <c r="BG6">
        <v>6.7</v>
      </c>
      <c r="BH6" s="7" t="s">
        <v>526</v>
      </c>
      <c r="BI6">
        <v>5</v>
      </c>
      <c r="BJ6" s="7" t="s">
        <v>526</v>
      </c>
      <c r="BK6">
        <v>5</v>
      </c>
      <c r="BL6" s="7" t="s">
        <v>526</v>
      </c>
      <c r="BM6">
        <v>5</v>
      </c>
      <c r="BN6" s="7" t="s">
        <v>525</v>
      </c>
      <c r="BO6">
        <v>18</v>
      </c>
      <c r="BQ6" s="5">
        <f t="shared" si="0"/>
        <v>18</v>
      </c>
      <c r="BR6" s="5">
        <f t="shared" si="1"/>
        <v>0</v>
      </c>
      <c r="BS6" s="5">
        <f t="shared" si="2"/>
        <v>28</v>
      </c>
      <c r="BT6" s="6">
        <f t="shared" si="3"/>
        <v>10</v>
      </c>
    </row>
    <row r="7" spans="1:72" ht="12.75">
      <c r="A7" t="s">
        <v>539</v>
      </c>
      <c r="B7" s="1" t="s">
        <v>540</v>
      </c>
      <c r="C7" s="1" t="s">
        <v>540</v>
      </c>
      <c r="D7" s="7">
        <v>1991</v>
      </c>
      <c r="E7" t="s">
        <v>541</v>
      </c>
      <c r="F7" t="s">
        <v>521</v>
      </c>
      <c r="G7" t="s">
        <v>542</v>
      </c>
      <c r="H7" s="7" t="s">
        <v>523</v>
      </c>
      <c r="I7" t="s">
        <v>524</v>
      </c>
      <c r="J7" s="7" t="s">
        <v>525</v>
      </c>
      <c r="K7">
        <v>8.6</v>
      </c>
      <c r="L7" s="7" t="s">
        <v>526</v>
      </c>
      <c r="M7">
        <v>5</v>
      </c>
      <c r="N7" s="32" t="s">
        <v>526</v>
      </c>
      <c r="O7" s="33">
        <v>50</v>
      </c>
      <c r="P7" s="7" t="s">
        <v>526</v>
      </c>
      <c r="Q7">
        <v>200</v>
      </c>
      <c r="R7" s="7" t="s">
        <v>526</v>
      </c>
      <c r="S7">
        <v>5</v>
      </c>
      <c r="T7" s="7" t="s">
        <v>526</v>
      </c>
      <c r="U7">
        <v>5</v>
      </c>
      <c r="V7" s="7" t="s">
        <v>526</v>
      </c>
      <c r="W7">
        <v>11</v>
      </c>
      <c r="X7" s="7" t="s">
        <v>526</v>
      </c>
      <c r="Y7">
        <v>5</v>
      </c>
      <c r="Z7" s="7" t="s">
        <v>526</v>
      </c>
      <c r="AA7">
        <v>5</v>
      </c>
      <c r="AB7" s="7" t="s">
        <v>526</v>
      </c>
      <c r="AC7">
        <v>5</v>
      </c>
      <c r="AD7" s="7" t="s">
        <v>526</v>
      </c>
      <c r="AE7">
        <v>5</v>
      </c>
      <c r="AF7" s="7" t="s">
        <v>526</v>
      </c>
      <c r="AG7">
        <v>5</v>
      </c>
      <c r="AH7" s="7" t="s">
        <v>526</v>
      </c>
      <c r="AI7">
        <v>5</v>
      </c>
      <c r="AJ7" s="7" t="s">
        <v>526</v>
      </c>
      <c r="AK7">
        <v>5</v>
      </c>
      <c r="AL7" s="7" t="s">
        <v>526</v>
      </c>
      <c r="AM7">
        <v>8</v>
      </c>
      <c r="AN7" s="7" t="s">
        <v>526</v>
      </c>
      <c r="AO7">
        <v>5</v>
      </c>
      <c r="AP7" s="7" t="s">
        <v>526</v>
      </c>
      <c r="AQ7">
        <v>5</v>
      </c>
      <c r="AR7" s="7" t="s">
        <v>526</v>
      </c>
      <c r="AS7">
        <v>5</v>
      </c>
      <c r="AT7" s="7" t="s">
        <v>526</v>
      </c>
      <c r="AU7">
        <v>9</v>
      </c>
      <c r="AV7" s="7" t="s">
        <v>526</v>
      </c>
      <c r="AW7">
        <v>5</v>
      </c>
      <c r="AX7" s="7" t="s">
        <v>525</v>
      </c>
      <c r="AY7">
        <v>330</v>
      </c>
      <c r="AZ7" s="7" t="s">
        <v>526</v>
      </c>
      <c r="BA7">
        <v>5</v>
      </c>
      <c r="BB7" s="7" t="s">
        <v>526</v>
      </c>
      <c r="BC7">
        <v>5</v>
      </c>
      <c r="BD7" s="7" t="s">
        <v>543</v>
      </c>
      <c r="BE7">
        <v>30</v>
      </c>
      <c r="BF7" s="7" t="s">
        <v>543</v>
      </c>
      <c r="BG7">
        <v>59</v>
      </c>
      <c r="BH7" s="7" t="s">
        <v>526</v>
      </c>
      <c r="BI7">
        <v>7</v>
      </c>
      <c r="BJ7" s="7" t="s">
        <v>525</v>
      </c>
      <c r="BK7">
        <v>78</v>
      </c>
      <c r="BL7" s="7" t="s">
        <v>526</v>
      </c>
      <c r="BM7">
        <v>5</v>
      </c>
      <c r="BN7" s="7" t="s">
        <v>526</v>
      </c>
      <c r="BO7">
        <v>5</v>
      </c>
      <c r="BQ7" s="5">
        <f t="shared" si="0"/>
        <v>24</v>
      </c>
      <c r="BR7" s="5">
        <f t="shared" si="1"/>
        <v>0</v>
      </c>
      <c r="BS7" s="5">
        <f t="shared" si="2"/>
        <v>28</v>
      </c>
      <c r="BT7" s="6">
        <f t="shared" si="3"/>
        <v>4</v>
      </c>
    </row>
    <row r="8" spans="1:72" ht="12.75">
      <c r="A8" t="s">
        <v>539</v>
      </c>
      <c r="B8" s="1" t="s">
        <v>544</v>
      </c>
      <c r="C8" s="1" t="s">
        <v>544</v>
      </c>
      <c r="D8" s="7">
        <v>1991</v>
      </c>
      <c r="E8" t="s">
        <v>545</v>
      </c>
      <c r="F8" t="s">
        <v>521</v>
      </c>
      <c r="G8" t="s">
        <v>546</v>
      </c>
      <c r="H8" s="7" t="s">
        <v>523</v>
      </c>
      <c r="I8" t="s">
        <v>524</v>
      </c>
      <c r="J8" s="7" t="s">
        <v>525</v>
      </c>
      <c r="K8">
        <v>12</v>
      </c>
      <c r="L8" s="7" t="s">
        <v>526</v>
      </c>
      <c r="M8">
        <v>5</v>
      </c>
      <c r="N8" s="32" t="s">
        <v>525</v>
      </c>
      <c r="O8" s="33">
        <v>75</v>
      </c>
      <c r="P8" s="7" t="s">
        <v>526</v>
      </c>
      <c r="Q8">
        <v>200</v>
      </c>
      <c r="R8" s="7" t="s">
        <v>526</v>
      </c>
      <c r="S8">
        <v>5</v>
      </c>
      <c r="T8" s="7" t="s">
        <v>526</v>
      </c>
      <c r="U8">
        <v>5</v>
      </c>
      <c r="V8" s="7" t="s">
        <v>543</v>
      </c>
      <c r="W8">
        <v>20</v>
      </c>
      <c r="X8" s="7" t="s">
        <v>526</v>
      </c>
      <c r="Y8">
        <v>5</v>
      </c>
      <c r="Z8" s="7" t="s">
        <v>526</v>
      </c>
      <c r="AA8">
        <v>5</v>
      </c>
      <c r="AB8" s="7" t="s">
        <v>526</v>
      </c>
      <c r="AC8">
        <v>5</v>
      </c>
      <c r="AD8" s="7" t="s">
        <v>526</v>
      </c>
      <c r="AE8">
        <v>5</v>
      </c>
      <c r="AF8" s="7" t="s">
        <v>526</v>
      </c>
      <c r="AG8">
        <v>5</v>
      </c>
      <c r="AH8" s="7" t="s">
        <v>526</v>
      </c>
      <c r="AI8">
        <v>6</v>
      </c>
      <c r="AJ8" s="7" t="s">
        <v>526</v>
      </c>
      <c r="AK8">
        <v>7</v>
      </c>
      <c r="AL8" s="7" t="s">
        <v>526</v>
      </c>
      <c r="AM8">
        <v>13</v>
      </c>
      <c r="AN8" s="7" t="s">
        <v>526</v>
      </c>
      <c r="AO8">
        <v>5</v>
      </c>
      <c r="AP8" s="7" t="s">
        <v>526</v>
      </c>
      <c r="AQ8">
        <v>5</v>
      </c>
      <c r="AR8" s="7" t="s">
        <v>526</v>
      </c>
      <c r="AS8">
        <v>5</v>
      </c>
      <c r="AT8" s="7" t="s">
        <v>526</v>
      </c>
      <c r="AU8">
        <v>6</v>
      </c>
      <c r="AV8" s="7" t="s">
        <v>526</v>
      </c>
      <c r="AW8">
        <v>12</v>
      </c>
      <c r="AX8" s="7" t="s">
        <v>525</v>
      </c>
      <c r="AY8">
        <v>16</v>
      </c>
      <c r="AZ8" s="7" t="s">
        <v>526</v>
      </c>
      <c r="BA8">
        <v>5</v>
      </c>
      <c r="BB8" s="7" t="s">
        <v>526</v>
      </c>
      <c r="BC8">
        <v>5</v>
      </c>
      <c r="BD8" s="7" t="s">
        <v>526</v>
      </c>
      <c r="BE8">
        <v>5</v>
      </c>
      <c r="BF8" s="7" t="s">
        <v>526</v>
      </c>
      <c r="BG8">
        <v>5</v>
      </c>
      <c r="BH8" s="7" t="s">
        <v>526</v>
      </c>
      <c r="BI8">
        <v>5</v>
      </c>
      <c r="BJ8" s="7" t="s">
        <v>543</v>
      </c>
      <c r="BK8">
        <v>19</v>
      </c>
      <c r="BL8" s="7" t="s">
        <v>526</v>
      </c>
      <c r="BM8">
        <v>5</v>
      </c>
      <c r="BN8" s="7" t="s">
        <v>525</v>
      </c>
      <c r="BO8">
        <v>8.1</v>
      </c>
      <c r="BQ8" s="5">
        <f t="shared" si="0"/>
        <v>23</v>
      </c>
      <c r="BR8" s="5">
        <f t="shared" si="1"/>
        <v>0</v>
      </c>
      <c r="BS8" s="5">
        <f t="shared" si="2"/>
        <v>28</v>
      </c>
      <c r="BT8" s="6">
        <f t="shared" si="3"/>
        <v>5</v>
      </c>
    </row>
    <row r="9" spans="1:72" ht="12.75">
      <c r="A9" t="s">
        <v>539</v>
      </c>
      <c r="B9" s="1" t="s">
        <v>547</v>
      </c>
      <c r="C9" s="1" t="s">
        <v>547</v>
      </c>
      <c r="D9" s="7">
        <v>1991</v>
      </c>
      <c r="E9" t="s">
        <v>548</v>
      </c>
      <c r="F9" t="s">
        <v>521</v>
      </c>
      <c r="G9" t="s">
        <v>549</v>
      </c>
      <c r="H9" s="7" t="s">
        <v>523</v>
      </c>
      <c r="I9" t="s">
        <v>524</v>
      </c>
      <c r="J9" s="7" t="s">
        <v>525</v>
      </c>
      <c r="K9">
        <v>3.4</v>
      </c>
      <c r="L9" s="7" t="s">
        <v>526</v>
      </c>
      <c r="M9">
        <v>5</v>
      </c>
      <c r="N9" s="32" t="s">
        <v>525</v>
      </c>
      <c r="O9" s="33">
        <v>50</v>
      </c>
      <c r="P9" s="7" t="s">
        <v>526</v>
      </c>
      <c r="Q9">
        <v>200</v>
      </c>
      <c r="R9" s="7" t="s">
        <v>526</v>
      </c>
      <c r="S9">
        <v>5</v>
      </c>
      <c r="T9" s="7" t="s">
        <v>526</v>
      </c>
      <c r="U9">
        <v>5</v>
      </c>
      <c r="V9" s="7" t="s">
        <v>525</v>
      </c>
      <c r="W9">
        <v>5.3</v>
      </c>
      <c r="X9" s="7" t="s">
        <v>526</v>
      </c>
      <c r="Y9">
        <v>5</v>
      </c>
      <c r="Z9" s="7" t="s">
        <v>526</v>
      </c>
      <c r="AA9">
        <v>5</v>
      </c>
      <c r="AB9" s="7" t="s">
        <v>526</v>
      </c>
      <c r="AC9">
        <v>5</v>
      </c>
      <c r="AD9" s="7" t="s">
        <v>526</v>
      </c>
      <c r="AE9">
        <v>5</v>
      </c>
      <c r="AF9" s="7" t="s">
        <v>526</v>
      </c>
      <c r="AG9">
        <v>5</v>
      </c>
      <c r="AH9" s="7" t="s">
        <v>526</v>
      </c>
      <c r="AI9">
        <v>5</v>
      </c>
      <c r="AJ9" s="7" t="s">
        <v>526</v>
      </c>
      <c r="AK9">
        <v>5</v>
      </c>
      <c r="AL9" s="7" t="s">
        <v>526</v>
      </c>
      <c r="AM9">
        <v>5</v>
      </c>
      <c r="AN9" s="7" t="s">
        <v>526</v>
      </c>
      <c r="AO9">
        <v>5</v>
      </c>
      <c r="AP9" s="7" t="s">
        <v>526</v>
      </c>
      <c r="AQ9">
        <v>5</v>
      </c>
      <c r="AR9" s="7" t="s">
        <v>526</v>
      </c>
      <c r="AS9">
        <v>5</v>
      </c>
      <c r="AT9" s="7" t="s">
        <v>526</v>
      </c>
      <c r="AU9">
        <v>5</v>
      </c>
      <c r="AV9" s="7" t="s">
        <v>526</v>
      </c>
      <c r="AW9">
        <v>5</v>
      </c>
      <c r="AX9" s="7" t="s">
        <v>525</v>
      </c>
      <c r="AY9">
        <v>59</v>
      </c>
      <c r="AZ9" s="7" t="s">
        <v>526</v>
      </c>
      <c r="BA9">
        <v>5</v>
      </c>
      <c r="BB9" s="7" t="s">
        <v>526</v>
      </c>
      <c r="BC9">
        <v>5</v>
      </c>
      <c r="BD9" s="7" t="s">
        <v>543</v>
      </c>
      <c r="BE9">
        <v>7.4</v>
      </c>
      <c r="BF9" s="7" t="s">
        <v>525</v>
      </c>
      <c r="BG9">
        <v>9.8</v>
      </c>
      <c r="BH9" s="7" t="s">
        <v>526</v>
      </c>
      <c r="BI9">
        <v>5</v>
      </c>
      <c r="BJ9" s="7" t="s">
        <v>526</v>
      </c>
      <c r="BK9">
        <v>5</v>
      </c>
      <c r="BL9" s="7" t="s">
        <v>526</v>
      </c>
      <c r="BM9">
        <v>5</v>
      </c>
      <c r="BN9" s="7" t="s">
        <v>526</v>
      </c>
      <c r="BO9">
        <v>5</v>
      </c>
      <c r="BQ9" s="5">
        <f t="shared" si="0"/>
        <v>23</v>
      </c>
      <c r="BR9" s="5">
        <f t="shared" si="1"/>
        <v>0</v>
      </c>
      <c r="BS9" s="5">
        <f t="shared" si="2"/>
        <v>28</v>
      </c>
      <c r="BT9" s="6">
        <f t="shared" si="3"/>
        <v>5</v>
      </c>
    </row>
    <row r="10" spans="1:72" ht="12.75">
      <c r="A10" t="s">
        <v>539</v>
      </c>
      <c r="B10" s="1" t="s">
        <v>550</v>
      </c>
      <c r="C10" s="1" t="s">
        <v>550</v>
      </c>
      <c r="D10" s="7">
        <v>1991</v>
      </c>
      <c r="E10" t="s">
        <v>551</v>
      </c>
      <c r="F10" t="s">
        <v>521</v>
      </c>
      <c r="G10" t="s">
        <v>552</v>
      </c>
      <c r="H10" s="7" t="s">
        <v>523</v>
      </c>
      <c r="I10" t="s">
        <v>524</v>
      </c>
      <c r="J10" s="7" t="s">
        <v>525</v>
      </c>
      <c r="K10">
        <v>5.9</v>
      </c>
      <c r="L10" s="7" t="s">
        <v>526</v>
      </c>
      <c r="M10">
        <v>5</v>
      </c>
      <c r="N10" s="32" t="s">
        <v>526</v>
      </c>
      <c r="O10" s="33">
        <v>50</v>
      </c>
      <c r="P10" s="7" t="s">
        <v>526</v>
      </c>
      <c r="Q10">
        <v>200</v>
      </c>
      <c r="R10" s="7" t="s">
        <v>526</v>
      </c>
      <c r="S10">
        <v>5</v>
      </c>
      <c r="T10" s="7" t="s">
        <v>526</v>
      </c>
      <c r="U10">
        <v>5</v>
      </c>
      <c r="V10" s="7" t="s">
        <v>525</v>
      </c>
      <c r="W10">
        <v>6</v>
      </c>
      <c r="X10" s="7" t="s">
        <v>526</v>
      </c>
      <c r="Y10">
        <v>6</v>
      </c>
      <c r="Z10" s="7" t="s">
        <v>526</v>
      </c>
      <c r="AA10">
        <v>5</v>
      </c>
      <c r="AB10" s="7" t="s">
        <v>526</v>
      </c>
      <c r="AC10">
        <v>5</v>
      </c>
      <c r="AD10" s="7" t="s">
        <v>526</v>
      </c>
      <c r="AE10">
        <v>5</v>
      </c>
      <c r="AF10" s="7" t="s">
        <v>526</v>
      </c>
      <c r="AG10">
        <v>6</v>
      </c>
      <c r="AH10" s="7" t="s">
        <v>526</v>
      </c>
      <c r="AI10">
        <v>5</v>
      </c>
      <c r="AJ10" s="7" t="s">
        <v>526</v>
      </c>
      <c r="AK10">
        <v>5</v>
      </c>
      <c r="AL10" s="7" t="s">
        <v>526</v>
      </c>
      <c r="AM10">
        <v>6</v>
      </c>
      <c r="AN10" s="7" t="s">
        <v>526</v>
      </c>
      <c r="AO10">
        <v>5</v>
      </c>
      <c r="AP10" s="7" t="s">
        <v>526</v>
      </c>
      <c r="AQ10">
        <v>5</v>
      </c>
      <c r="AR10" s="7" t="s">
        <v>526</v>
      </c>
      <c r="AS10">
        <v>5</v>
      </c>
      <c r="AT10" s="7" t="s">
        <v>526</v>
      </c>
      <c r="AU10">
        <v>7</v>
      </c>
      <c r="AV10" s="7" t="s">
        <v>525</v>
      </c>
      <c r="AW10">
        <v>10</v>
      </c>
      <c r="AX10" s="7" t="s">
        <v>525</v>
      </c>
      <c r="AY10">
        <v>160</v>
      </c>
      <c r="AZ10" s="7" t="s">
        <v>526</v>
      </c>
      <c r="BA10">
        <v>5</v>
      </c>
      <c r="BB10" s="7" t="s">
        <v>526</v>
      </c>
      <c r="BC10">
        <v>10</v>
      </c>
      <c r="BD10" s="7" t="s">
        <v>543</v>
      </c>
      <c r="BE10">
        <v>14</v>
      </c>
      <c r="BF10" s="7" t="s">
        <v>525</v>
      </c>
      <c r="BG10">
        <v>29</v>
      </c>
      <c r="BH10" s="7" t="s">
        <v>526</v>
      </c>
      <c r="BI10">
        <v>5</v>
      </c>
      <c r="BJ10" s="7" t="s">
        <v>526</v>
      </c>
      <c r="BK10">
        <v>5</v>
      </c>
      <c r="BL10" s="7" t="s">
        <v>526</v>
      </c>
      <c r="BM10">
        <v>5</v>
      </c>
      <c r="BN10" s="7" t="s">
        <v>526</v>
      </c>
      <c r="BO10">
        <v>5</v>
      </c>
      <c r="BQ10" s="5">
        <f t="shared" si="0"/>
        <v>23</v>
      </c>
      <c r="BR10" s="5">
        <f t="shared" si="1"/>
        <v>0</v>
      </c>
      <c r="BS10" s="5">
        <f t="shared" si="2"/>
        <v>28</v>
      </c>
      <c r="BT10" s="6">
        <f t="shared" si="3"/>
        <v>5</v>
      </c>
    </row>
    <row r="11" spans="1:72" ht="12.75">
      <c r="A11" t="s">
        <v>553</v>
      </c>
      <c r="B11" s="1" t="s">
        <v>554</v>
      </c>
      <c r="C11" s="1" t="s">
        <v>554</v>
      </c>
      <c r="D11" s="7">
        <v>1991</v>
      </c>
      <c r="E11" t="s">
        <v>555</v>
      </c>
      <c r="F11" t="s">
        <v>521</v>
      </c>
      <c r="G11" t="s">
        <v>556</v>
      </c>
      <c r="H11" s="7" t="s">
        <v>523</v>
      </c>
      <c r="I11" t="s">
        <v>557</v>
      </c>
      <c r="J11" s="7" t="s">
        <v>525</v>
      </c>
      <c r="K11">
        <v>3.54</v>
      </c>
      <c r="L11" s="7" t="s">
        <v>526</v>
      </c>
      <c r="M11">
        <v>5</v>
      </c>
      <c r="N11" s="32" t="s">
        <v>525</v>
      </c>
      <c r="O11" s="33">
        <v>91</v>
      </c>
      <c r="P11" s="7" t="s">
        <v>558</v>
      </c>
      <c r="Q11" t="s">
        <v>558</v>
      </c>
      <c r="R11" s="7" t="s">
        <v>526</v>
      </c>
      <c r="S11">
        <v>5</v>
      </c>
      <c r="T11" s="7" t="s">
        <v>526</v>
      </c>
      <c r="U11">
        <v>5</v>
      </c>
      <c r="V11" s="7" t="s">
        <v>525</v>
      </c>
      <c r="W11">
        <v>9.58</v>
      </c>
      <c r="X11" s="7" t="s">
        <v>526</v>
      </c>
      <c r="Y11">
        <v>5</v>
      </c>
      <c r="Z11" s="7" t="s">
        <v>526</v>
      </c>
      <c r="AA11">
        <v>5</v>
      </c>
      <c r="AB11" s="7" t="s">
        <v>526</v>
      </c>
      <c r="AC11">
        <v>5</v>
      </c>
      <c r="AD11" s="7" t="s">
        <v>526</v>
      </c>
      <c r="AE11">
        <v>5</v>
      </c>
      <c r="AF11" s="7" t="s">
        <v>526</v>
      </c>
      <c r="AG11">
        <v>5</v>
      </c>
      <c r="AH11" s="7" t="s">
        <v>526</v>
      </c>
      <c r="AI11">
        <v>5</v>
      </c>
      <c r="AJ11" s="7" t="s">
        <v>526</v>
      </c>
      <c r="AK11">
        <v>5</v>
      </c>
      <c r="AL11" s="7" t="s">
        <v>526</v>
      </c>
      <c r="AM11">
        <v>5</v>
      </c>
      <c r="AN11" s="7" t="s">
        <v>526</v>
      </c>
      <c r="AO11">
        <v>5</v>
      </c>
      <c r="AP11" s="7" t="s">
        <v>526</v>
      </c>
      <c r="AQ11">
        <v>5</v>
      </c>
      <c r="AR11" s="7" t="s">
        <v>526</v>
      </c>
      <c r="AS11">
        <v>5</v>
      </c>
      <c r="AT11" s="7" t="s">
        <v>526</v>
      </c>
      <c r="AU11">
        <v>5</v>
      </c>
      <c r="AV11" s="7" t="s">
        <v>525</v>
      </c>
      <c r="AW11">
        <v>6.79</v>
      </c>
      <c r="AX11" s="7" t="s">
        <v>526</v>
      </c>
      <c r="AY11">
        <v>5</v>
      </c>
      <c r="AZ11" s="7" t="s">
        <v>526</v>
      </c>
      <c r="BA11">
        <v>5</v>
      </c>
      <c r="BB11" s="7" t="s">
        <v>526</v>
      </c>
      <c r="BC11">
        <v>5</v>
      </c>
      <c r="BD11" s="7" t="s">
        <v>526</v>
      </c>
      <c r="BE11">
        <v>5</v>
      </c>
      <c r="BF11" s="7" t="s">
        <v>526</v>
      </c>
      <c r="BG11">
        <v>5</v>
      </c>
      <c r="BH11" s="7" t="s">
        <v>526</v>
      </c>
      <c r="BI11">
        <v>5</v>
      </c>
      <c r="BJ11" s="7" t="s">
        <v>526</v>
      </c>
      <c r="BK11">
        <v>5</v>
      </c>
      <c r="BL11" s="7" t="s">
        <v>526</v>
      </c>
      <c r="BM11">
        <v>5</v>
      </c>
      <c r="BN11" s="7" t="s">
        <v>526</v>
      </c>
      <c r="BO11">
        <v>5</v>
      </c>
      <c r="BQ11" s="5">
        <f t="shared" si="0"/>
        <v>24</v>
      </c>
      <c r="BR11" s="5">
        <f t="shared" si="1"/>
        <v>2</v>
      </c>
      <c r="BS11" s="5">
        <f t="shared" si="2"/>
        <v>27</v>
      </c>
      <c r="BT11" s="6">
        <f t="shared" si="3"/>
        <v>3</v>
      </c>
    </row>
    <row r="12" spans="1:72" ht="12.75">
      <c r="A12" t="s">
        <v>553</v>
      </c>
      <c r="B12" s="1" t="s">
        <v>559</v>
      </c>
      <c r="C12" s="1" t="s">
        <v>559</v>
      </c>
      <c r="D12" s="7">
        <v>1991</v>
      </c>
      <c r="E12" t="s">
        <v>560</v>
      </c>
      <c r="F12" t="s">
        <v>521</v>
      </c>
      <c r="G12" t="s">
        <v>561</v>
      </c>
      <c r="H12" s="7" t="s">
        <v>523</v>
      </c>
      <c r="I12" t="s">
        <v>524</v>
      </c>
      <c r="J12" s="7" t="s">
        <v>525</v>
      </c>
      <c r="K12">
        <v>7.8</v>
      </c>
      <c r="L12" s="7" t="s">
        <v>526</v>
      </c>
      <c r="M12">
        <v>5</v>
      </c>
      <c r="N12" s="32" t="s">
        <v>526</v>
      </c>
      <c r="O12" s="33">
        <v>50</v>
      </c>
      <c r="P12" s="7" t="s">
        <v>526</v>
      </c>
      <c r="Q12">
        <v>200</v>
      </c>
      <c r="R12" s="7" t="s">
        <v>526</v>
      </c>
      <c r="S12">
        <v>5</v>
      </c>
      <c r="T12" s="7" t="s">
        <v>526</v>
      </c>
      <c r="U12">
        <v>5</v>
      </c>
      <c r="V12" s="7" t="s">
        <v>526</v>
      </c>
      <c r="W12">
        <v>5</v>
      </c>
      <c r="X12" s="7" t="s">
        <v>526</v>
      </c>
      <c r="Y12">
        <v>5</v>
      </c>
      <c r="Z12" s="7" t="s">
        <v>526</v>
      </c>
      <c r="AA12">
        <v>5</v>
      </c>
      <c r="AB12" s="7" t="s">
        <v>526</v>
      </c>
      <c r="AC12">
        <v>5</v>
      </c>
      <c r="AD12" s="7" t="s">
        <v>526</v>
      </c>
      <c r="AE12">
        <v>5</v>
      </c>
      <c r="AF12" s="7" t="s">
        <v>526</v>
      </c>
      <c r="AG12">
        <v>5</v>
      </c>
      <c r="AH12" s="7" t="s">
        <v>526</v>
      </c>
      <c r="AI12">
        <v>6.7</v>
      </c>
      <c r="AJ12" s="7" t="s">
        <v>526</v>
      </c>
      <c r="AK12">
        <v>5</v>
      </c>
      <c r="AL12" s="7" t="s">
        <v>526</v>
      </c>
      <c r="AM12">
        <v>5</v>
      </c>
      <c r="AN12" s="7" t="s">
        <v>526</v>
      </c>
      <c r="AO12">
        <v>5</v>
      </c>
      <c r="AP12" s="7" t="s">
        <v>526</v>
      </c>
      <c r="AQ12">
        <v>5</v>
      </c>
      <c r="AR12" s="7" t="s">
        <v>526</v>
      </c>
      <c r="AS12">
        <v>5</v>
      </c>
      <c r="AT12" s="7" t="s">
        <v>526</v>
      </c>
      <c r="AU12">
        <v>5</v>
      </c>
      <c r="AV12" s="7" t="s">
        <v>526</v>
      </c>
      <c r="AW12">
        <v>5</v>
      </c>
      <c r="AX12" s="7" t="s">
        <v>525</v>
      </c>
      <c r="AY12">
        <v>12</v>
      </c>
      <c r="AZ12" s="7" t="s">
        <v>526</v>
      </c>
      <c r="BA12">
        <v>5</v>
      </c>
      <c r="BB12" s="7" t="s">
        <v>526</v>
      </c>
      <c r="BC12">
        <v>5</v>
      </c>
      <c r="BD12" s="7" t="s">
        <v>526</v>
      </c>
      <c r="BE12">
        <v>5</v>
      </c>
      <c r="BF12" s="7" t="s">
        <v>526</v>
      </c>
      <c r="BG12">
        <v>5</v>
      </c>
      <c r="BH12" s="7" t="s">
        <v>526</v>
      </c>
      <c r="BI12">
        <v>5</v>
      </c>
      <c r="BJ12" s="7" t="s">
        <v>526</v>
      </c>
      <c r="BK12">
        <v>5</v>
      </c>
      <c r="BL12" s="7" t="s">
        <v>526</v>
      </c>
      <c r="BM12">
        <v>5</v>
      </c>
      <c r="BN12" s="7" t="s">
        <v>526</v>
      </c>
      <c r="BO12">
        <v>5</v>
      </c>
      <c r="BQ12" s="5">
        <f t="shared" si="0"/>
        <v>27</v>
      </c>
      <c r="BR12" s="5">
        <f t="shared" si="1"/>
        <v>0</v>
      </c>
      <c r="BS12" s="5">
        <f t="shared" si="2"/>
        <v>28</v>
      </c>
      <c r="BT12" s="6">
        <f t="shared" si="3"/>
        <v>1</v>
      </c>
    </row>
    <row r="13" spans="1:72" ht="12.75">
      <c r="A13" t="s">
        <v>553</v>
      </c>
      <c r="B13" s="1" t="s">
        <v>562</v>
      </c>
      <c r="C13" s="1" t="s">
        <v>562</v>
      </c>
      <c r="D13" s="7">
        <v>1991</v>
      </c>
      <c r="E13" t="s">
        <v>563</v>
      </c>
      <c r="F13" t="s">
        <v>521</v>
      </c>
      <c r="G13" t="s">
        <v>564</v>
      </c>
      <c r="H13" s="7" t="s">
        <v>523</v>
      </c>
      <c r="I13" t="s">
        <v>557</v>
      </c>
      <c r="J13" s="7" t="s">
        <v>525</v>
      </c>
      <c r="K13">
        <v>1.58</v>
      </c>
      <c r="L13" s="7" t="s">
        <v>526</v>
      </c>
      <c r="M13">
        <v>5</v>
      </c>
      <c r="N13" s="32" t="s">
        <v>526</v>
      </c>
      <c r="O13" s="33">
        <v>50</v>
      </c>
      <c r="P13" s="7" t="s">
        <v>558</v>
      </c>
      <c r="Q13" t="s">
        <v>558</v>
      </c>
      <c r="R13" s="7" t="s">
        <v>526</v>
      </c>
      <c r="S13">
        <v>5</v>
      </c>
      <c r="T13" s="7" t="s">
        <v>526</v>
      </c>
      <c r="U13">
        <v>5</v>
      </c>
      <c r="V13" s="7" t="s">
        <v>526</v>
      </c>
      <c r="W13">
        <v>5</v>
      </c>
      <c r="X13" s="7" t="s">
        <v>526</v>
      </c>
      <c r="Y13">
        <v>5</v>
      </c>
      <c r="Z13" s="7" t="s">
        <v>526</v>
      </c>
      <c r="AA13">
        <v>5</v>
      </c>
      <c r="AB13" s="7" t="s">
        <v>526</v>
      </c>
      <c r="AC13">
        <v>5</v>
      </c>
      <c r="AD13" s="7" t="s">
        <v>526</v>
      </c>
      <c r="AE13">
        <v>5</v>
      </c>
      <c r="AF13" s="7" t="s">
        <v>526</v>
      </c>
      <c r="AG13">
        <v>5</v>
      </c>
      <c r="AH13" s="7" t="s">
        <v>526</v>
      </c>
      <c r="AI13">
        <v>5</v>
      </c>
      <c r="AJ13" s="7" t="s">
        <v>526</v>
      </c>
      <c r="AK13">
        <v>5</v>
      </c>
      <c r="AL13" s="7" t="s">
        <v>526</v>
      </c>
      <c r="AM13">
        <v>5</v>
      </c>
      <c r="AN13" s="7" t="s">
        <v>526</v>
      </c>
      <c r="AO13">
        <v>5</v>
      </c>
      <c r="AP13" s="7" t="s">
        <v>526</v>
      </c>
      <c r="AQ13">
        <v>5</v>
      </c>
      <c r="AR13" s="7" t="s">
        <v>526</v>
      </c>
      <c r="AS13">
        <v>5</v>
      </c>
      <c r="AT13" s="7" t="s">
        <v>526</v>
      </c>
      <c r="AU13">
        <v>5</v>
      </c>
      <c r="AV13" s="7" t="s">
        <v>526</v>
      </c>
      <c r="AW13">
        <v>5</v>
      </c>
      <c r="AX13" s="7" t="s">
        <v>525</v>
      </c>
      <c r="AY13">
        <v>6.94</v>
      </c>
      <c r="AZ13" s="7" t="s">
        <v>526</v>
      </c>
      <c r="BA13">
        <v>5</v>
      </c>
      <c r="BB13" s="7" t="s">
        <v>526</v>
      </c>
      <c r="BC13">
        <v>5</v>
      </c>
      <c r="BD13" s="7" t="s">
        <v>526</v>
      </c>
      <c r="BE13">
        <v>5</v>
      </c>
      <c r="BF13" s="7" t="s">
        <v>526</v>
      </c>
      <c r="BG13">
        <v>5</v>
      </c>
      <c r="BH13" s="7" t="s">
        <v>526</v>
      </c>
      <c r="BI13">
        <v>5</v>
      </c>
      <c r="BJ13" s="7" t="s">
        <v>526</v>
      </c>
      <c r="BK13">
        <v>5</v>
      </c>
      <c r="BL13" s="7" t="s">
        <v>526</v>
      </c>
      <c r="BM13">
        <v>5</v>
      </c>
      <c r="BN13" s="7" t="s">
        <v>526</v>
      </c>
      <c r="BO13">
        <v>5</v>
      </c>
      <c r="BQ13" s="5">
        <f t="shared" si="0"/>
        <v>26</v>
      </c>
      <c r="BR13" s="5">
        <f t="shared" si="1"/>
        <v>2</v>
      </c>
      <c r="BS13" s="5">
        <f t="shared" si="2"/>
        <v>27</v>
      </c>
      <c r="BT13" s="6">
        <f t="shared" si="3"/>
        <v>1</v>
      </c>
    </row>
    <row r="14" spans="1:72" ht="12.75">
      <c r="A14" t="s">
        <v>553</v>
      </c>
      <c r="B14" s="1" t="s">
        <v>565</v>
      </c>
      <c r="C14" s="1" t="s">
        <v>565</v>
      </c>
      <c r="D14" s="7">
        <v>1991</v>
      </c>
      <c r="E14" t="s">
        <v>566</v>
      </c>
      <c r="F14" t="s">
        <v>521</v>
      </c>
      <c r="G14" t="s">
        <v>567</v>
      </c>
      <c r="H14" s="7" t="s">
        <v>523</v>
      </c>
      <c r="I14" t="s">
        <v>568</v>
      </c>
      <c r="J14" s="7" t="s">
        <v>525</v>
      </c>
      <c r="K14">
        <v>16.8</v>
      </c>
      <c r="L14" s="7" t="s">
        <v>526</v>
      </c>
      <c r="M14">
        <v>5</v>
      </c>
      <c r="N14" s="32" t="s">
        <v>525</v>
      </c>
      <c r="O14" s="33">
        <v>390</v>
      </c>
      <c r="P14" s="7" t="s">
        <v>526</v>
      </c>
      <c r="Q14">
        <v>330</v>
      </c>
      <c r="R14" s="7" t="s">
        <v>525</v>
      </c>
      <c r="S14">
        <v>13</v>
      </c>
      <c r="T14" s="7" t="s">
        <v>525</v>
      </c>
      <c r="U14">
        <v>26</v>
      </c>
      <c r="V14" s="7" t="s">
        <v>525</v>
      </c>
      <c r="W14">
        <v>34</v>
      </c>
      <c r="X14" s="7" t="s">
        <v>525</v>
      </c>
      <c r="Y14">
        <v>7.5</v>
      </c>
      <c r="Z14" s="7" t="s">
        <v>526</v>
      </c>
      <c r="AA14">
        <v>5</v>
      </c>
      <c r="AB14" s="7" t="s">
        <v>526</v>
      </c>
      <c r="AC14">
        <v>10</v>
      </c>
      <c r="AD14" s="7" t="s">
        <v>526</v>
      </c>
      <c r="AE14">
        <v>10</v>
      </c>
      <c r="AF14" s="7" t="s">
        <v>526</v>
      </c>
      <c r="AG14">
        <v>5</v>
      </c>
      <c r="AH14" s="7" t="s">
        <v>526</v>
      </c>
      <c r="AI14">
        <v>12</v>
      </c>
      <c r="AJ14" s="7" t="s">
        <v>526</v>
      </c>
      <c r="AK14">
        <v>6.8</v>
      </c>
      <c r="AL14" s="7" t="s">
        <v>526</v>
      </c>
      <c r="AM14">
        <v>60</v>
      </c>
      <c r="AN14" s="7" t="s">
        <v>526</v>
      </c>
      <c r="AO14">
        <v>5</v>
      </c>
      <c r="AP14" s="7" t="s">
        <v>525</v>
      </c>
      <c r="AQ14">
        <v>7.7</v>
      </c>
      <c r="AR14" s="7" t="s">
        <v>525</v>
      </c>
      <c r="AS14">
        <v>12</v>
      </c>
      <c r="AT14" s="7" t="s">
        <v>526</v>
      </c>
      <c r="AU14">
        <v>5</v>
      </c>
      <c r="AV14" s="7" t="s">
        <v>525</v>
      </c>
      <c r="AW14">
        <v>24</v>
      </c>
      <c r="AX14" s="7" t="s">
        <v>525</v>
      </c>
      <c r="AY14">
        <v>200</v>
      </c>
      <c r="AZ14" s="7" t="s">
        <v>525</v>
      </c>
      <c r="BA14">
        <v>6.9</v>
      </c>
      <c r="BB14" s="7" t="s">
        <v>526</v>
      </c>
      <c r="BC14">
        <v>5</v>
      </c>
      <c r="BD14" s="7" t="s">
        <v>543</v>
      </c>
      <c r="BE14">
        <v>18</v>
      </c>
      <c r="BF14" s="7" t="s">
        <v>543</v>
      </c>
      <c r="BG14">
        <v>30</v>
      </c>
      <c r="BH14" s="7" t="s">
        <v>526</v>
      </c>
      <c r="BI14">
        <v>10</v>
      </c>
      <c r="BJ14" s="7" t="s">
        <v>526</v>
      </c>
      <c r="BK14">
        <v>5</v>
      </c>
      <c r="BL14" s="7" t="s">
        <v>525</v>
      </c>
      <c r="BM14">
        <v>13</v>
      </c>
      <c r="BN14" s="7" t="s">
        <v>525</v>
      </c>
      <c r="BO14">
        <v>28</v>
      </c>
      <c r="BQ14" s="5">
        <f t="shared" si="0"/>
        <v>14</v>
      </c>
      <c r="BR14" s="5">
        <f t="shared" si="1"/>
        <v>0</v>
      </c>
      <c r="BS14" s="5">
        <f t="shared" si="2"/>
        <v>28</v>
      </c>
      <c r="BT14" s="6">
        <f t="shared" si="3"/>
        <v>14</v>
      </c>
    </row>
    <row r="15" spans="1:72" ht="12.75">
      <c r="A15" t="s">
        <v>569</v>
      </c>
      <c r="B15" s="1" t="s">
        <v>570</v>
      </c>
      <c r="C15" s="1" t="s">
        <v>570</v>
      </c>
      <c r="D15" s="7">
        <v>1991</v>
      </c>
      <c r="E15" t="s">
        <v>571</v>
      </c>
      <c r="F15" t="s">
        <v>521</v>
      </c>
      <c r="G15" t="s">
        <v>572</v>
      </c>
      <c r="H15" s="7" t="s">
        <v>523</v>
      </c>
      <c r="I15" t="s">
        <v>573</v>
      </c>
      <c r="J15" s="7" t="s">
        <v>525</v>
      </c>
      <c r="K15">
        <v>5.6</v>
      </c>
      <c r="L15" s="7" t="s">
        <v>526</v>
      </c>
      <c r="M15">
        <v>5</v>
      </c>
      <c r="N15" s="32" t="s">
        <v>526</v>
      </c>
      <c r="O15" s="33">
        <v>50</v>
      </c>
      <c r="P15" s="7" t="s">
        <v>525</v>
      </c>
      <c r="Q15">
        <v>210</v>
      </c>
      <c r="R15" s="7" t="s">
        <v>526</v>
      </c>
      <c r="S15">
        <v>5</v>
      </c>
      <c r="T15" s="7" t="s">
        <v>526</v>
      </c>
      <c r="U15">
        <v>5</v>
      </c>
      <c r="V15" s="7" t="s">
        <v>526</v>
      </c>
      <c r="W15">
        <v>5</v>
      </c>
      <c r="X15" s="7" t="s">
        <v>526</v>
      </c>
      <c r="Y15">
        <v>5</v>
      </c>
      <c r="Z15" s="7" t="s">
        <v>526</v>
      </c>
      <c r="AA15">
        <v>5</v>
      </c>
      <c r="AB15" s="7" t="s">
        <v>526</v>
      </c>
      <c r="AC15">
        <v>5</v>
      </c>
      <c r="AD15" s="7" t="s">
        <v>526</v>
      </c>
      <c r="AE15">
        <v>5</v>
      </c>
      <c r="AF15" s="7" t="s">
        <v>526</v>
      </c>
      <c r="AG15">
        <v>5</v>
      </c>
      <c r="AH15" s="7" t="s">
        <v>526</v>
      </c>
      <c r="AI15">
        <v>5</v>
      </c>
      <c r="AJ15" s="7" t="s">
        <v>526</v>
      </c>
      <c r="AK15">
        <v>5</v>
      </c>
      <c r="AL15" s="7" t="s">
        <v>526</v>
      </c>
      <c r="AM15">
        <v>5</v>
      </c>
      <c r="AN15" s="7" t="s">
        <v>526</v>
      </c>
      <c r="AO15">
        <v>5</v>
      </c>
      <c r="AP15" s="7" t="s">
        <v>526</v>
      </c>
      <c r="AQ15">
        <v>5</v>
      </c>
      <c r="AR15" s="7" t="s">
        <v>526</v>
      </c>
      <c r="AS15">
        <v>5</v>
      </c>
      <c r="AT15" s="7" t="s">
        <v>526</v>
      </c>
      <c r="AU15">
        <v>5</v>
      </c>
      <c r="AV15" s="7" t="s">
        <v>525</v>
      </c>
      <c r="AW15">
        <v>22</v>
      </c>
      <c r="AX15" s="7" t="s">
        <v>525</v>
      </c>
      <c r="AY15">
        <v>130</v>
      </c>
      <c r="AZ15" s="7" t="s">
        <v>526</v>
      </c>
      <c r="BA15">
        <v>5</v>
      </c>
      <c r="BB15" s="7" t="s">
        <v>526</v>
      </c>
      <c r="BC15">
        <v>5</v>
      </c>
      <c r="BD15" s="7" t="s">
        <v>558</v>
      </c>
      <c r="BE15" t="s">
        <v>558</v>
      </c>
      <c r="BF15" s="7" t="s">
        <v>525</v>
      </c>
      <c r="BG15">
        <v>44</v>
      </c>
      <c r="BH15" s="7" t="s">
        <v>526</v>
      </c>
      <c r="BI15">
        <v>5</v>
      </c>
      <c r="BJ15" s="7" t="s">
        <v>526</v>
      </c>
      <c r="BK15">
        <v>5</v>
      </c>
      <c r="BL15" s="7" t="s">
        <v>526</v>
      </c>
      <c r="BM15">
        <v>5</v>
      </c>
      <c r="BN15" s="7" t="s">
        <v>526</v>
      </c>
      <c r="BO15">
        <v>5</v>
      </c>
      <c r="BQ15" s="5">
        <f t="shared" si="0"/>
        <v>23</v>
      </c>
      <c r="BR15" s="5">
        <f t="shared" si="1"/>
        <v>2</v>
      </c>
      <c r="BS15" s="5">
        <f t="shared" si="2"/>
        <v>27</v>
      </c>
      <c r="BT15" s="6">
        <f t="shared" si="3"/>
        <v>4</v>
      </c>
    </row>
    <row r="16" spans="1:72" ht="12.75">
      <c r="A16" t="s">
        <v>574</v>
      </c>
      <c r="B16" s="1" t="s">
        <v>575</v>
      </c>
      <c r="C16" s="1" t="s">
        <v>575</v>
      </c>
      <c r="D16" s="7">
        <v>1994</v>
      </c>
      <c r="E16" t="s">
        <v>576</v>
      </c>
      <c r="F16" t="s">
        <v>521</v>
      </c>
      <c r="G16" t="s">
        <v>577</v>
      </c>
      <c r="H16" s="7" t="s">
        <v>523</v>
      </c>
      <c r="I16" t="s">
        <v>578</v>
      </c>
      <c r="J16" s="7" t="s">
        <v>525</v>
      </c>
      <c r="K16">
        <v>20</v>
      </c>
      <c r="L16" s="7" t="s">
        <v>526</v>
      </c>
      <c r="M16">
        <v>5</v>
      </c>
      <c r="N16" s="32" t="s">
        <v>526</v>
      </c>
      <c r="O16" s="33">
        <v>50</v>
      </c>
      <c r="P16" s="7" t="s">
        <v>526</v>
      </c>
      <c r="Q16">
        <v>200</v>
      </c>
      <c r="R16" s="7" t="s">
        <v>526</v>
      </c>
      <c r="S16">
        <v>5</v>
      </c>
      <c r="T16" s="7" t="s">
        <v>526</v>
      </c>
      <c r="U16">
        <v>5</v>
      </c>
      <c r="V16" s="7" t="s">
        <v>526</v>
      </c>
      <c r="W16">
        <v>5</v>
      </c>
      <c r="X16" s="7" t="s">
        <v>526</v>
      </c>
      <c r="Y16">
        <v>5</v>
      </c>
      <c r="Z16" s="7" t="s">
        <v>526</v>
      </c>
      <c r="AA16">
        <v>5</v>
      </c>
      <c r="AB16" s="7" t="s">
        <v>526</v>
      </c>
      <c r="AC16">
        <v>5</v>
      </c>
      <c r="AD16" s="7" t="s">
        <v>526</v>
      </c>
      <c r="AE16">
        <v>5</v>
      </c>
      <c r="AF16" s="7" t="s">
        <v>526</v>
      </c>
      <c r="AG16">
        <v>5</v>
      </c>
      <c r="AH16" s="7" t="s">
        <v>526</v>
      </c>
      <c r="AI16">
        <v>5</v>
      </c>
      <c r="AJ16" s="7" t="s">
        <v>526</v>
      </c>
      <c r="AK16">
        <v>5</v>
      </c>
      <c r="AL16" s="7" t="s">
        <v>526</v>
      </c>
      <c r="AM16">
        <v>5</v>
      </c>
      <c r="AN16" s="7" t="s">
        <v>526</v>
      </c>
      <c r="AO16">
        <v>5</v>
      </c>
      <c r="AP16" s="7" t="s">
        <v>526</v>
      </c>
      <c r="AQ16">
        <v>5</v>
      </c>
      <c r="AR16" s="7" t="s">
        <v>526</v>
      </c>
      <c r="AS16">
        <v>5</v>
      </c>
      <c r="AT16" s="7" t="s">
        <v>526</v>
      </c>
      <c r="AU16">
        <v>5</v>
      </c>
      <c r="AV16" s="7" t="s">
        <v>526</v>
      </c>
      <c r="AW16">
        <v>5</v>
      </c>
      <c r="AX16" s="7" t="s">
        <v>526</v>
      </c>
      <c r="AY16">
        <v>5</v>
      </c>
      <c r="AZ16" s="7" t="s">
        <v>526</v>
      </c>
      <c r="BA16">
        <v>5</v>
      </c>
      <c r="BB16" s="7" t="s">
        <v>526</v>
      </c>
      <c r="BC16">
        <v>5</v>
      </c>
      <c r="BD16" s="7" t="s">
        <v>526</v>
      </c>
      <c r="BE16">
        <v>5</v>
      </c>
      <c r="BF16" s="7" t="s">
        <v>526</v>
      </c>
      <c r="BG16">
        <v>5</v>
      </c>
      <c r="BH16" s="7" t="s">
        <v>526</v>
      </c>
      <c r="BI16">
        <v>5</v>
      </c>
      <c r="BJ16" s="7" t="s">
        <v>526</v>
      </c>
      <c r="BK16">
        <v>5</v>
      </c>
      <c r="BL16" s="7" t="s">
        <v>526</v>
      </c>
      <c r="BM16">
        <v>5</v>
      </c>
      <c r="BN16" s="7" t="s">
        <v>526</v>
      </c>
      <c r="BO16">
        <v>5</v>
      </c>
      <c r="BQ16" s="5">
        <f t="shared" si="0"/>
        <v>28</v>
      </c>
      <c r="BR16" s="5">
        <f t="shared" si="1"/>
        <v>0</v>
      </c>
      <c r="BS16" s="5">
        <f t="shared" si="2"/>
        <v>28</v>
      </c>
      <c r="BT16" s="6">
        <f t="shared" si="3"/>
        <v>0</v>
      </c>
    </row>
    <row r="17" spans="1:72" ht="12.75">
      <c r="A17" t="s">
        <v>579</v>
      </c>
      <c r="B17" s="1" t="s">
        <v>580</v>
      </c>
      <c r="C17" s="1" t="s">
        <v>580</v>
      </c>
      <c r="D17" s="7">
        <v>1997</v>
      </c>
      <c r="E17" t="s">
        <v>581</v>
      </c>
      <c r="F17" t="s">
        <v>521</v>
      </c>
      <c r="G17" t="s">
        <v>582</v>
      </c>
      <c r="H17" s="7" t="s">
        <v>523</v>
      </c>
      <c r="I17" t="s">
        <v>583</v>
      </c>
      <c r="J17" s="7" t="s">
        <v>525</v>
      </c>
      <c r="K17">
        <v>2.4</v>
      </c>
      <c r="L17" s="7" t="s">
        <v>526</v>
      </c>
      <c r="M17">
        <v>5</v>
      </c>
      <c r="N17" s="32" t="s">
        <v>525</v>
      </c>
      <c r="O17" s="33">
        <v>50</v>
      </c>
      <c r="P17" s="7" t="s">
        <v>526</v>
      </c>
      <c r="Q17">
        <v>200</v>
      </c>
      <c r="R17" s="7" t="s">
        <v>526</v>
      </c>
      <c r="S17">
        <v>5</v>
      </c>
      <c r="T17" s="7" t="s">
        <v>526</v>
      </c>
      <c r="U17">
        <v>5</v>
      </c>
      <c r="V17" s="7" t="s">
        <v>525</v>
      </c>
      <c r="W17">
        <v>5.7</v>
      </c>
      <c r="X17" s="7" t="s">
        <v>526</v>
      </c>
      <c r="Y17">
        <v>5</v>
      </c>
      <c r="Z17" s="7" t="s">
        <v>525</v>
      </c>
      <c r="AA17">
        <v>8.6</v>
      </c>
      <c r="AB17" s="7" t="s">
        <v>526</v>
      </c>
      <c r="AC17">
        <v>5</v>
      </c>
      <c r="AD17" s="7" t="s">
        <v>526</v>
      </c>
      <c r="AE17">
        <v>5</v>
      </c>
      <c r="AF17" s="7" t="s">
        <v>526</v>
      </c>
      <c r="AG17">
        <v>5</v>
      </c>
      <c r="AH17" s="7" t="s">
        <v>526</v>
      </c>
      <c r="AI17">
        <v>5</v>
      </c>
      <c r="AJ17" s="7" t="s">
        <v>526</v>
      </c>
      <c r="AK17">
        <v>5</v>
      </c>
      <c r="AL17" s="7" t="s">
        <v>526</v>
      </c>
      <c r="AM17">
        <v>5</v>
      </c>
      <c r="AN17" s="7" t="s">
        <v>526</v>
      </c>
      <c r="AO17">
        <v>5</v>
      </c>
      <c r="AP17" s="7" t="s">
        <v>526</v>
      </c>
      <c r="AQ17">
        <v>5</v>
      </c>
      <c r="AR17" s="7" t="s">
        <v>526</v>
      </c>
      <c r="AS17">
        <v>5</v>
      </c>
      <c r="AT17" s="7" t="s">
        <v>526</v>
      </c>
      <c r="AU17">
        <v>5</v>
      </c>
      <c r="AV17" s="7" t="s">
        <v>526</v>
      </c>
      <c r="AW17">
        <v>5</v>
      </c>
      <c r="AX17" s="7" t="s">
        <v>525</v>
      </c>
      <c r="AY17">
        <v>210</v>
      </c>
      <c r="AZ17" s="7" t="s">
        <v>526</v>
      </c>
      <c r="BA17">
        <v>5</v>
      </c>
      <c r="BB17" s="7" t="s">
        <v>526</v>
      </c>
      <c r="BC17">
        <v>5</v>
      </c>
      <c r="BD17" s="7" t="s">
        <v>525</v>
      </c>
      <c r="BE17">
        <v>22</v>
      </c>
      <c r="BF17" s="7" t="s">
        <v>525</v>
      </c>
      <c r="BG17">
        <v>16</v>
      </c>
      <c r="BH17" s="7" t="s">
        <v>526</v>
      </c>
      <c r="BI17">
        <v>5</v>
      </c>
      <c r="BJ17" s="7" t="s">
        <v>526</v>
      </c>
      <c r="BK17">
        <v>5</v>
      </c>
      <c r="BL17" s="7" t="s">
        <v>526</v>
      </c>
      <c r="BM17">
        <v>5</v>
      </c>
      <c r="BN17" s="7" t="s">
        <v>526</v>
      </c>
      <c r="BO17">
        <v>5</v>
      </c>
      <c r="BQ17" s="5">
        <f t="shared" si="0"/>
        <v>22</v>
      </c>
      <c r="BR17" s="5">
        <f t="shared" si="1"/>
        <v>0</v>
      </c>
      <c r="BS17" s="5">
        <f t="shared" si="2"/>
        <v>28</v>
      </c>
      <c r="BT17" s="6">
        <f t="shared" si="3"/>
        <v>6</v>
      </c>
    </row>
    <row r="18" spans="1:72" ht="12.75">
      <c r="A18" t="s">
        <v>584</v>
      </c>
      <c r="B18" s="1" t="s">
        <v>585</v>
      </c>
      <c r="C18" s="1" t="s">
        <v>585</v>
      </c>
      <c r="D18" s="7">
        <v>1997</v>
      </c>
      <c r="E18" t="s">
        <v>586</v>
      </c>
      <c r="F18" t="s">
        <v>521</v>
      </c>
      <c r="G18" t="s">
        <v>587</v>
      </c>
      <c r="H18" s="7" t="s">
        <v>523</v>
      </c>
      <c r="I18" t="s">
        <v>531</v>
      </c>
      <c r="J18" s="7" t="s">
        <v>525</v>
      </c>
      <c r="K18">
        <v>3.9</v>
      </c>
      <c r="L18" s="7" t="s">
        <v>526</v>
      </c>
      <c r="M18">
        <v>5</v>
      </c>
      <c r="N18" s="32" t="s">
        <v>525</v>
      </c>
      <c r="O18" s="33">
        <v>190</v>
      </c>
      <c r="P18" s="7" t="s">
        <v>526</v>
      </c>
      <c r="Q18">
        <v>200</v>
      </c>
      <c r="R18" s="7" t="s">
        <v>526</v>
      </c>
      <c r="S18">
        <v>5</v>
      </c>
      <c r="T18" s="7" t="s">
        <v>526</v>
      </c>
      <c r="U18">
        <v>5</v>
      </c>
      <c r="V18" s="7" t="s">
        <v>525</v>
      </c>
      <c r="W18">
        <v>9.1</v>
      </c>
      <c r="X18" s="7" t="s">
        <v>526</v>
      </c>
      <c r="Y18">
        <v>5</v>
      </c>
      <c r="Z18" s="7" t="s">
        <v>526</v>
      </c>
      <c r="AA18">
        <v>5</v>
      </c>
      <c r="AB18" s="7" t="s">
        <v>526</v>
      </c>
      <c r="AC18">
        <v>5</v>
      </c>
      <c r="AD18" s="7" t="s">
        <v>526</v>
      </c>
      <c r="AE18">
        <v>5</v>
      </c>
      <c r="AF18" s="7" t="s">
        <v>526</v>
      </c>
      <c r="AG18">
        <v>5</v>
      </c>
      <c r="AH18" s="7" t="s">
        <v>526</v>
      </c>
      <c r="AI18">
        <v>5</v>
      </c>
      <c r="AJ18" s="7" t="s">
        <v>526</v>
      </c>
      <c r="AK18">
        <v>5</v>
      </c>
      <c r="AL18" s="7" t="s">
        <v>526</v>
      </c>
      <c r="AM18">
        <v>5</v>
      </c>
      <c r="AN18" s="7" t="s">
        <v>526</v>
      </c>
      <c r="AO18">
        <v>5</v>
      </c>
      <c r="AP18" s="7" t="s">
        <v>526</v>
      </c>
      <c r="AQ18">
        <v>5</v>
      </c>
      <c r="AR18" s="7" t="s">
        <v>526</v>
      </c>
      <c r="AS18">
        <v>5</v>
      </c>
      <c r="AT18" s="7" t="s">
        <v>526</v>
      </c>
      <c r="AU18">
        <v>5</v>
      </c>
      <c r="AV18" s="7" t="s">
        <v>525</v>
      </c>
      <c r="AW18">
        <v>14</v>
      </c>
      <c r="AX18" s="7" t="s">
        <v>525</v>
      </c>
      <c r="AY18">
        <v>7.2</v>
      </c>
      <c r="AZ18" s="7" t="s">
        <v>526</v>
      </c>
      <c r="BA18">
        <v>5</v>
      </c>
      <c r="BB18" s="7" t="s">
        <v>526</v>
      </c>
      <c r="BC18">
        <v>5</v>
      </c>
      <c r="BD18" s="7" t="s">
        <v>526</v>
      </c>
      <c r="BE18">
        <v>5</v>
      </c>
      <c r="BF18" s="7" t="s">
        <v>526</v>
      </c>
      <c r="BG18">
        <v>5</v>
      </c>
      <c r="BH18" s="7" t="s">
        <v>526</v>
      </c>
      <c r="BI18">
        <v>5</v>
      </c>
      <c r="BJ18" s="7" t="s">
        <v>526</v>
      </c>
      <c r="BK18">
        <v>5</v>
      </c>
      <c r="BL18" s="7" t="s">
        <v>526</v>
      </c>
      <c r="BM18">
        <v>5</v>
      </c>
      <c r="BN18" s="7" t="s">
        <v>525</v>
      </c>
      <c r="BO18">
        <v>5.1</v>
      </c>
      <c r="BQ18" s="5">
        <f t="shared" si="0"/>
        <v>23</v>
      </c>
      <c r="BR18" s="5">
        <f t="shared" si="1"/>
        <v>0</v>
      </c>
      <c r="BS18" s="5">
        <f t="shared" si="2"/>
        <v>28</v>
      </c>
      <c r="BT18" s="6">
        <f t="shared" si="3"/>
        <v>5</v>
      </c>
    </row>
    <row r="19" spans="1:72" ht="12.75">
      <c r="A19" t="s">
        <v>588</v>
      </c>
      <c r="B19" s="1" t="s">
        <v>589</v>
      </c>
      <c r="C19" s="1" t="s">
        <v>589</v>
      </c>
      <c r="D19" s="7">
        <v>1997</v>
      </c>
      <c r="E19" t="s">
        <v>590</v>
      </c>
      <c r="F19" t="s">
        <v>521</v>
      </c>
      <c r="G19" t="s">
        <v>591</v>
      </c>
      <c r="H19" s="7" t="s">
        <v>523</v>
      </c>
      <c r="I19" t="s">
        <v>592</v>
      </c>
      <c r="J19" s="7" t="s">
        <v>525</v>
      </c>
      <c r="K19">
        <v>5.4</v>
      </c>
      <c r="L19" s="7" t="s">
        <v>526</v>
      </c>
      <c r="M19">
        <v>5</v>
      </c>
      <c r="N19" s="32" t="s">
        <v>526</v>
      </c>
      <c r="O19" s="33">
        <v>50</v>
      </c>
      <c r="P19" s="7" t="s">
        <v>526</v>
      </c>
      <c r="Q19">
        <v>200</v>
      </c>
      <c r="R19" s="7" t="s">
        <v>526</v>
      </c>
      <c r="S19">
        <v>5</v>
      </c>
      <c r="T19" s="7" t="s">
        <v>526</v>
      </c>
      <c r="U19">
        <v>5</v>
      </c>
      <c r="V19" s="7" t="s">
        <v>543</v>
      </c>
      <c r="W19">
        <v>17</v>
      </c>
      <c r="X19" s="7" t="s">
        <v>526</v>
      </c>
      <c r="Y19">
        <v>5</v>
      </c>
      <c r="Z19" s="7" t="s">
        <v>526</v>
      </c>
      <c r="AA19">
        <v>5</v>
      </c>
      <c r="AB19" s="7" t="s">
        <v>526</v>
      </c>
      <c r="AC19">
        <v>5</v>
      </c>
      <c r="AD19" s="7" t="s">
        <v>526</v>
      </c>
      <c r="AE19">
        <v>5</v>
      </c>
      <c r="AF19" s="7" t="s">
        <v>526</v>
      </c>
      <c r="AG19">
        <v>5</v>
      </c>
      <c r="AH19" s="7" t="s">
        <v>526</v>
      </c>
      <c r="AI19">
        <v>5</v>
      </c>
      <c r="AJ19" s="7" t="s">
        <v>526</v>
      </c>
      <c r="AK19">
        <v>5</v>
      </c>
      <c r="AL19" s="7" t="s">
        <v>526</v>
      </c>
      <c r="AM19">
        <v>5</v>
      </c>
      <c r="AN19" s="7" t="s">
        <v>526</v>
      </c>
      <c r="AO19">
        <v>5</v>
      </c>
      <c r="AP19" s="7" t="s">
        <v>526</v>
      </c>
      <c r="AQ19">
        <v>5</v>
      </c>
      <c r="AR19" s="7" t="s">
        <v>526</v>
      </c>
      <c r="AS19">
        <v>5</v>
      </c>
      <c r="AT19" s="7" t="s">
        <v>526</v>
      </c>
      <c r="AU19">
        <v>5</v>
      </c>
      <c r="AV19" s="7" t="s">
        <v>525</v>
      </c>
      <c r="AW19">
        <v>11</v>
      </c>
      <c r="AX19" s="7" t="s">
        <v>525</v>
      </c>
      <c r="AY19">
        <v>430</v>
      </c>
      <c r="AZ19" s="7" t="s">
        <v>526</v>
      </c>
      <c r="BA19">
        <v>5</v>
      </c>
      <c r="BB19" s="7" t="s">
        <v>526</v>
      </c>
      <c r="BC19">
        <v>5</v>
      </c>
      <c r="BD19" s="7" t="s">
        <v>525</v>
      </c>
      <c r="BE19">
        <v>14</v>
      </c>
      <c r="BF19" s="7" t="s">
        <v>525</v>
      </c>
      <c r="BG19">
        <v>16</v>
      </c>
      <c r="BH19" s="7" t="s">
        <v>526</v>
      </c>
      <c r="BI19">
        <v>5</v>
      </c>
      <c r="BJ19" s="7" t="s">
        <v>526</v>
      </c>
      <c r="BK19">
        <v>5</v>
      </c>
      <c r="BL19" s="7" t="s">
        <v>526</v>
      </c>
      <c r="BM19">
        <v>5</v>
      </c>
      <c r="BN19" s="7" t="s">
        <v>526</v>
      </c>
      <c r="BO19">
        <v>5</v>
      </c>
      <c r="BQ19" s="5">
        <f t="shared" si="0"/>
        <v>23</v>
      </c>
      <c r="BR19" s="5">
        <f t="shared" si="1"/>
        <v>0</v>
      </c>
      <c r="BS19" s="5">
        <f t="shared" si="2"/>
        <v>28</v>
      </c>
      <c r="BT19" s="6">
        <f t="shared" si="3"/>
        <v>5</v>
      </c>
    </row>
    <row r="20" spans="1:72" ht="12.75">
      <c r="A20" t="s">
        <v>588</v>
      </c>
      <c r="B20" s="1" t="s">
        <v>593</v>
      </c>
      <c r="C20" s="1" t="s">
        <v>593</v>
      </c>
      <c r="D20" s="7">
        <v>1997</v>
      </c>
      <c r="E20" t="s">
        <v>594</v>
      </c>
      <c r="F20" t="s">
        <v>521</v>
      </c>
      <c r="G20" t="s">
        <v>595</v>
      </c>
      <c r="H20" s="7" t="s">
        <v>523</v>
      </c>
      <c r="I20" t="s">
        <v>578</v>
      </c>
      <c r="J20" s="7" t="s">
        <v>525</v>
      </c>
      <c r="K20">
        <v>7.2</v>
      </c>
      <c r="L20" s="7" t="s">
        <v>526</v>
      </c>
      <c r="M20">
        <v>5</v>
      </c>
      <c r="N20" s="32" t="s">
        <v>526</v>
      </c>
      <c r="O20" s="33">
        <v>50</v>
      </c>
      <c r="P20" s="7" t="s">
        <v>526</v>
      </c>
      <c r="Q20">
        <v>200</v>
      </c>
      <c r="R20" s="7" t="s">
        <v>526</v>
      </c>
      <c r="S20">
        <v>5</v>
      </c>
      <c r="T20" s="7" t="s">
        <v>526</v>
      </c>
      <c r="U20">
        <v>5</v>
      </c>
      <c r="V20" s="7" t="s">
        <v>543</v>
      </c>
      <c r="W20">
        <v>5.6</v>
      </c>
      <c r="X20" s="7" t="s">
        <v>526</v>
      </c>
      <c r="Y20">
        <v>5</v>
      </c>
      <c r="Z20" s="7" t="s">
        <v>526</v>
      </c>
      <c r="AA20">
        <v>5</v>
      </c>
      <c r="AB20" s="7" t="s">
        <v>526</v>
      </c>
      <c r="AC20">
        <v>5</v>
      </c>
      <c r="AD20" s="7" t="s">
        <v>526</v>
      </c>
      <c r="AE20">
        <v>5</v>
      </c>
      <c r="AF20" s="7" t="s">
        <v>526</v>
      </c>
      <c r="AG20">
        <v>5</v>
      </c>
      <c r="AH20" s="7" t="s">
        <v>526</v>
      </c>
      <c r="AI20">
        <v>5</v>
      </c>
      <c r="AJ20" s="7" t="s">
        <v>526</v>
      </c>
      <c r="AK20">
        <v>5</v>
      </c>
      <c r="AL20" s="7" t="s">
        <v>526</v>
      </c>
      <c r="AM20">
        <v>5</v>
      </c>
      <c r="AN20" s="7" t="s">
        <v>526</v>
      </c>
      <c r="AO20">
        <v>5</v>
      </c>
      <c r="AP20" s="7" t="s">
        <v>526</v>
      </c>
      <c r="AQ20">
        <v>5</v>
      </c>
      <c r="AR20" s="7" t="s">
        <v>526</v>
      </c>
      <c r="AS20">
        <v>5</v>
      </c>
      <c r="AT20" s="7" t="s">
        <v>526</v>
      </c>
      <c r="AU20">
        <v>7.2</v>
      </c>
      <c r="AV20" s="7" t="s">
        <v>525</v>
      </c>
      <c r="AW20">
        <v>5.7</v>
      </c>
      <c r="AX20" s="7" t="s">
        <v>525</v>
      </c>
      <c r="AY20">
        <v>240</v>
      </c>
      <c r="AZ20" s="7" t="s">
        <v>526</v>
      </c>
      <c r="BA20">
        <v>5</v>
      </c>
      <c r="BB20" s="7" t="s">
        <v>526</v>
      </c>
      <c r="BC20">
        <v>5</v>
      </c>
      <c r="BD20" s="7" t="s">
        <v>525</v>
      </c>
      <c r="BE20">
        <v>25</v>
      </c>
      <c r="BF20" s="7" t="s">
        <v>525</v>
      </c>
      <c r="BG20">
        <v>23</v>
      </c>
      <c r="BH20" s="7" t="s">
        <v>526</v>
      </c>
      <c r="BI20">
        <v>5.5</v>
      </c>
      <c r="BJ20" s="7" t="s">
        <v>526</v>
      </c>
      <c r="BK20">
        <v>5</v>
      </c>
      <c r="BL20" s="7" t="s">
        <v>526</v>
      </c>
      <c r="BM20">
        <v>5</v>
      </c>
      <c r="BN20" s="7" t="s">
        <v>526</v>
      </c>
      <c r="BO20">
        <v>5</v>
      </c>
      <c r="BQ20" s="5">
        <f t="shared" si="0"/>
        <v>23</v>
      </c>
      <c r="BR20" s="5">
        <f t="shared" si="1"/>
        <v>0</v>
      </c>
      <c r="BS20" s="5">
        <f t="shared" si="2"/>
        <v>28</v>
      </c>
      <c r="BT20" s="6">
        <f t="shared" si="3"/>
        <v>5</v>
      </c>
    </row>
    <row r="21" spans="1:72" ht="12.75">
      <c r="A21" t="s">
        <v>588</v>
      </c>
      <c r="B21" s="1" t="s">
        <v>596</v>
      </c>
      <c r="C21" s="1" t="s">
        <v>596</v>
      </c>
      <c r="D21" s="7">
        <v>1997</v>
      </c>
      <c r="E21" t="s">
        <v>597</v>
      </c>
      <c r="F21" t="s">
        <v>521</v>
      </c>
      <c r="G21" t="s">
        <v>598</v>
      </c>
      <c r="H21" s="7" t="s">
        <v>523</v>
      </c>
      <c r="I21" t="s">
        <v>599</v>
      </c>
      <c r="J21" s="7" t="s">
        <v>525</v>
      </c>
      <c r="K21">
        <v>1.7</v>
      </c>
      <c r="L21" s="7" t="s">
        <v>526</v>
      </c>
      <c r="M21">
        <v>5</v>
      </c>
      <c r="N21" s="32" t="s">
        <v>526</v>
      </c>
      <c r="O21" s="33">
        <v>50</v>
      </c>
      <c r="P21" s="7" t="s">
        <v>526</v>
      </c>
      <c r="Q21">
        <v>200</v>
      </c>
      <c r="R21" s="7" t="s">
        <v>526</v>
      </c>
      <c r="S21">
        <v>5</v>
      </c>
      <c r="T21" s="7" t="s">
        <v>526</v>
      </c>
      <c r="U21">
        <v>5</v>
      </c>
      <c r="V21" s="7" t="s">
        <v>526</v>
      </c>
      <c r="W21">
        <v>5</v>
      </c>
      <c r="X21" s="7" t="s">
        <v>526</v>
      </c>
      <c r="Y21">
        <v>5</v>
      </c>
      <c r="Z21" s="7" t="s">
        <v>526</v>
      </c>
      <c r="AA21">
        <v>5</v>
      </c>
      <c r="AB21" s="7" t="s">
        <v>526</v>
      </c>
      <c r="AC21">
        <v>5</v>
      </c>
      <c r="AD21" s="7" t="s">
        <v>526</v>
      </c>
      <c r="AE21">
        <v>5</v>
      </c>
      <c r="AF21" s="7" t="s">
        <v>526</v>
      </c>
      <c r="AG21">
        <v>5</v>
      </c>
      <c r="AH21" s="7" t="s">
        <v>526</v>
      </c>
      <c r="AI21">
        <v>5</v>
      </c>
      <c r="AJ21" s="7" t="s">
        <v>526</v>
      </c>
      <c r="AK21">
        <v>5</v>
      </c>
      <c r="AL21" s="7" t="s">
        <v>526</v>
      </c>
      <c r="AM21">
        <v>5</v>
      </c>
      <c r="AN21" s="7" t="s">
        <v>526</v>
      </c>
      <c r="AO21">
        <v>5</v>
      </c>
      <c r="AP21" s="7" t="s">
        <v>526</v>
      </c>
      <c r="AQ21">
        <v>5</v>
      </c>
      <c r="AR21" s="7" t="s">
        <v>526</v>
      </c>
      <c r="AS21">
        <v>5</v>
      </c>
      <c r="AT21" s="7" t="s">
        <v>526</v>
      </c>
      <c r="AU21">
        <v>5</v>
      </c>
      <c r="AV21" s="7" t="s">
        <v>525</v>
      </c>
      <c r="AW21">
        <v>55</v>
      </c>
      <c r="AX21" s="7" t="s">
        <v>525</v>
      </c>
      <c r="AY21">
        <v>130</v>
      </c>
      <c r="AZ21" s="7" t="s">
        <v>526</v>
      </c>
      <c r="BA21">
        <v>5</v>
      </c>
      <c r="BB21" s="7" t="s">
        <v>526</v>
      </c>
      <c r="BC21">
        <v>5</v>
      </c>
      <c r="BD21" s="7" t="s">
        <v>525</v>
      </c>
      <c r="BE21">
        <v>14</v>
      </c>
      <c r="BF21" s="7" t="s">
        <v>525</v>
      </c>
      <c r="BG21">
        <v>27</v>
      </c>
      <c r="BH21" s="7" t="s">
        <v>526</v>
      </c>
      <c r="BI21">
        <v>5</v>
      </c>
      <c r="BJ21" s="7" t="s">
        <v>526</v>
      </c>
      <c r="BK21">
        <v>5</v>
      </c>
      <c r="BL21" s="7" t="s">
        <v>526</v>
      </c>
      <c r="BM21">
        <v>5</v>
      </c>
      <c r="BN21" s="7" t="s">
        <v>526</v>
      </c>
      <c r="BO21">
        <v>5</v>
      </c>
      <c r="BQ21" s="5">
        <f t="shared" si="0"/>
        <v>24</v>
      </c>
      <c r="BR21" s="5">
        <f t="shared" si="1"/>
        <v>0</v>
      </c>
      <c r="BS21" s="5">
        <f t="shared" si="2"/>
        <v>28</v>
      </c>
      <c r="BT21" s="6">
        <f t="shared" si="3"/>
        <v>4</v>
      </c>
    </row>
    <row r="22" spans="1:72" ht="12.75">
      <c r="A22" t="s">
        <v>588</v>
      </c>
      <c r="B22" s="1" t="s">
        <v>600</v>
      </c>
      <c r="C22" s="1" t="s">
        <v>600</v>
      </c>
      <c r="D22" s="7">
        <v>1997</v>
      </c>
      <c r="E22" t="s">
        <v>601</v>
      </c>
      <c r="F22" t="s">
        <v>521</v>
      </c>
      <c r="G22" t="s">
        <v>602</v>
      </c>
      <c r="H22" s="7" t="s">
        <v>523</v>
      </c>
      <c r="I22" t="s">
        <v>578</v>
      </c>
      <c r="J22" s="7" t="s">
        <v>525</v>
      </c>
      <c r="K22">
        <v>4.8</v>
      </c>
      <c r="L22" s="7" t="s">
        <v>526</v>
      </c>
      <c r="M22">
        <v>5</v>
      </c>
      <c r="N22" s="32" t="s">
        <v>525</v>
      </c>
      <c r="O22" s="33">
        <v>300</v>
      </c>
      <c r="P22" s="7" t="s">
        <v>526</v>
      </c>
      <c r="Q22">
        <v>200</v>
      </c>
      <c r="R22" s="7" t="s">
        <v>526</v>
      </c>
      <c r="S22">
        <v>5</v>
      </c>
      <c r="T22" s="7" t="s">
        <v>525</v>
      </c>
      <c r="U22">
        <v>17</v>
      </c>
      <c r="V22" s="7" t="s">
        <v>525</v>
      </c>
      <c r="W22">
        <v>59</v>
      </c>
      <c r="X22" s="7" t="s">
        <v>525</v>
      </c>
      <c r="Y22">
        <v>24</v>
      </c>
      <c r="Z22" s="7" t="s">
        <v>526</v>
      </c>
      <c r="AA22">
        <v>5</v>
      </c>
      <c r="AB22" s="7" t="s">
        <v>526</v>
      </c>
      <c r="AC22">
        <v>5</v>
      </c>
      <c r="AD22" s="7" t="s">
        <v>525</v>
      </c>
      <c r="AE22">
        <v>22</v>
      </c>
      <c r="AF22" s="7" t="s">
        <v>526</v>
      </c>
      <c r="AG22">
        <v>5</v>
      </c>
      <c r="AH22" s="7" t="s">
        <v>526</v>
      </c>
      <c r="AI22">
        <v>5</v>
      </c>
      <c r="AJ22" s="7" t="s">
        <v>526</v>
      </c>
      <c r="AK22">
        <v>5</v>
      </c>
      <c r="AL22" s="7" t="s">
        <v>526</v>
      </c>
      <c r="AM22">
        <v>5</v>
      </c>
      <c r="AN22" s="7" t="s">
        <v>526</v>
      </c>
      <c r="AO22">
        <v>5</v>
      </c>
      <c r="AP22" s="7" t="s">
        <v>525</v>
      </c>
      <c r="AQ22">
        <v>17</v>
      </c>
      <c r="AR22" s="7" t="s">
        <v>526</v>
      </c>
      <c r="AS22">
        <v>5</v>
      </c>
      <c r="AT22" s="7" t="s">
        <v>525</v>
      </c>
      <c r="AU22">
        <v>27</v>
      </c>
      <c r="AV22" s="7" t="s">
        <v>525</v>
      </c>
      <c r="AW22">
        <v>32</v>
      </c>
      <c r="AX22" s="7" t="s">
        <v>525</v>
      </c>
      <c r="AY22">
        <v>1200</v>
      </c>
      <c r="AZ22" s="7" t="s">
        <v>525</v>
      </c>
      <c r="BA22">
        <v>5.8</v>
      </c>
      <c r="BB22" s="7" t="s">
        <v>525</v>
      </c>
      <c r="BC22">
        <v>22</v>
      </c>
      <c r="BD22" s="7" t="s">
        <v>525</v>
      </c>
      <c r="BE22">
        <v>150</v>
      </c>
      <c r="BF22" s="7" t="s">
        <v>525</v>
      </c>
      <c r="BG22">
        <v>140</v>
      </c>
      <c r="BH22" s="7" t="s">
        <v>525</v>
      </c>
      <c r="BI22">
        <v>19</v>
      </c>
      <c r="BJ22" s="7" t="s">
        <v>526</v>
      </c>
      <c r="BK22">
        <v>5</v>
      </c>
      <c r="BL22" s="7" t="s">
        <v>525</v>
      </c>
      <c r="BM22">
        <v>18</v>
      </c>
      <c r="BN22" s="7" t="s">
        <v>525</v>
      </c>
      <c r="BO22">
        <v>31</v>
      </c>
      <c r="BQ22" s="5">
        <f t="shared" si="0"/>
        <v>12</v>
      </c>
      <c r="BR22" s="5">
        <f t="shared" si="1"/>
        <v>0</v>
      </c>
      <c r="BS22" s="5">
        <f t="shared" si="2"/>
        <v>28</v>
      </c>
      <c r="BT22" s="6">
        <f t="shared" si="3"/>
        <v>16</v>
      </c>
    </row>
    <row r="23" spans="1:72" ht="12.75">
      <c r="A23" t="s">
        <v>588</v>
      </c>
      <c r="B23" s="1" t="s">
        <v>603</v>
      </c>
      <c r="C23" s="1" t="s">
        <v>603</v>
      </c>
      <c r="D23" s="7">
        <v>1997</v>
      </c>
      <c r="E23" t="s">
        <v>1890</v>
      </c>
      <c r="F23" t="s">
        <v>521</v>
      </c>
      <c r="G23" t="s">
        <v>1891</v>
      </c>
      <c r="H23" s="7" t="s">
        <v>523</v>
      </c>
      <c r="I23" t="s">
        <v>578</v>
      </c>
      <c r="J23" s="7" t="s">
        <v>525</v>
      </c>
      <c r="K23">
        <v>3.05</v>
      </c>
      <c r="L23" s="7" t="s">
        <v>526</v>
      </c>
      <c r="M23">
        <v>5</v>
      </c>
      <c r="N23" s="32" t="s">
        <v>525</v>
      </c>
      <c r="O23" s="33">
        <v>56</v>
      </c>
      <c r="P23" s="7" t="s">
        <v>526</v>
      </c>
      <c r="Q23">
        <v>200</v>
      </c>
      <c r="R23" s="7" t="s">
        <v>526</v>
      </c>
      <c r="S23">
        <v>5</v>
      </c>
      <c r="T23" s="7" t="s">
        <v>526</v>
      </c>
      <c r="U23">
        <v>5</v>
      </c>
      <c r="V23" s="7" t="s">
        <v>526</v>
      </c>
      <c r="W23">
        <v>5</v>
      </c>
      <c r="X23" s="7" t="s">
        <v>526</v>
      </c>
      <c r="Y23">
        <v>5</v>
      </c>
      <c r="Z23" s="7" t="s">
        <v>526</v>
      </c>
      <c r="AA23">
        <v>5</v>
      </c>
      <c r="AB23" s="7" t="s">
        <v>526</v>
      </c>
      <c r="AC23">
        <v>5</v>
      </c>
      <c r="AD23" s="7" t="s">
        <v>526</v>
      </c>
      <c r="AE23">
        <v>5</v>
      </c>
      <c r="AF23" s="7" t="s">
        <v>526</v>
      </c>
      <c r="AG23">
        <v>5</v>
      </c>
      <c r="AH23" s="7" t="s">
        <v>526</v>
      </c>
      <c r="AI23">
        <v>5</v>
      </c>
      <c r="AJ23" s="7" t="s">
        <v>526</v>
      </c>
      <c r="AK23">
        <v>5</v>
      </c>
      <c r="AL23" s="7" t="s">
        <v>526</v>
      </c>
      <c r="AM23">
        <v>5</v>
      </c>
      <c r="AN23" s="7" t="s">
        <v>526</v>
      </c>
      <c r="AO23">
        <v>5</v>
      </c>
      <c r="AP23" s="7" t="s">
        <v>526</v>
      </c>
      <c r="AQ23">
        <v>5</v>
      </c>
      <c r="AR23" s="7" t="s">
        <v>526</v>
      </c>
      <c r="AS23">
        <v>5</v>
      </c>
      <c r="AT23" s="7" t="s">
        <v>526</v>
      </c>
      <c r="AU23">
        <v>5</v>
      </c>
      <c r="AV23" s="7" t="s">
        <v>526</v>
      </c>
      <c r="AW23">
        <v>5</v>
      </c>
      <c r="AX23" s="7" t="s">
        <v>525</v>
      </c>
      <c r="AY23">
        <v>630</v>
      </c>
      <c r="AZ23" s="7" t="s">
        <v>526</v>
      </c>
      <c r="BA23">
        <v>5</v>
      </c>
      <c r="BB23" s="7" t="s">
        <v>526</v>
      </c>
      <c r="BC23">
        <v>5</v>
      </c>
      <c r="BD23" s="7" t="s">
        <v>525</v>
      </c>
      <c r="BE23">
        <v>43</v>
      </c>
      <c r="BF23" s="7" t="s">
        <v>525</v>
      </c>
      <c r="BG23">
        <v>61</v>
      </c>
      <c r="BH23" s="7" t="s">
        <v>526</v>
      </c>
      <c r="BI23">
        <v>5</v>
      </c>
      <c r="BJ23" s="7" t="s">
        <v>526</v>
      </c>
      <c r="BK23">
        <v>5</v>
      </c>
      <c r="BL23" s="7" t="s">
        <v>526</v>
      </c>
      <c r="BM23">
        <v>5</v>
      </c>
      <c r="BN23" s="7" t="s">
        <v>526</v>
      </c>
      <c r="BO23">
        <v>5</v>
      </c>
      <c r="BQ23" s="5">
        <f t="shared" si="0"/>
        <v>24</v>
      </c>
      <c r="BR23" s="5">
        <f t="shared" si="1"/>
        <v>0</v>
      </c>
      <c r="BS23" s="5">
        <f t="shared" si="2"/>
        <v>28</v>
      </c>
      <c r="BT23" s="6">
        <f t="shared" si="3"/>
        <v>4</v>
      </c>
    </row>
    <row r="24" spans="1:72" ht="12.75">
      <c r="A24" t="s">
        <v>588</v>
      </c>
      <c r="B24" s="1" t="s">
        <v>1892</v>
      </c>
      <c r="C24" s="1" t="s">
        <v>1892</v>
      </c>
      <c r="D24" s="7">
        <v>1997</v>
      </c>
      <c r="E24" t="s">
        <v>1894</v>
      </c>
      <c r="F24" t="s">
        <v>521</v>
      </c>
      <c r="G24" t="s">
        <v>1895</v>
      </c>
      <c r="H24" s="7" t="s">
        <v>523</v>
      </c>
      <c r="I24" t="s">
        <v>1896</v>
      </c>
      <c r="J24" s="7" t="s">
        <v>525</v>
      </c>
      <c r="K24">
        <v>5</v>
      </c>
      <c r="L24" s="7" t="s">
        <v>526</v>
      </c>
      <c r="M24">
        <v>5</v>
      </c>
      <c r="N24" s="32" t="s">
        <v>526</v>
      </c>
      <c r="O24" s="33">
        <v>50</v>
      </c>
      <c r="P24" s="7" t="s">
        <v>526</v>
      </c>
      <c r="Q24">
        <v>200</v>
      </c>
      <c r="R24" s="7" t="s">
        <v>526</v>
      </c>
      <c r="S24">
        <v>5</v>
      </c>
      <c r="T24" s="7" t="s">
        <v>526</v>
      </c>
      <c r="U24">
        <v>5</v>
      </c>
      <c r="V24" s="7" t="s">
        <v>526</v>
      </c>
      <c r="W24">
        <v>5</v>
      </c>
      <c r="X24" s="7" t="s">
        <v>526</v>
      </c>
      <c r="Y24">
        <v>5</v>
      </c>
      <c r="Z24" s="7" t="s">
        <v>526</v>
      </c>
      <c r="AA24">
        <v>5</v>
      </c>
      <c r="AB24" s="7" t="s">
        <v>526</v>
      </c>
      <c r="AC24">
        <v>5</v>
      </c>
      <c r="AD24" s="7" t="s">
        <v>526</v>
      </c>
      <c r="AE24">
        <v>5</v>
      </c>
      <c r="AF24" s="7" t="s">
        <v>526</v>
      </c>
      <c r="AG24">
        <v>5</v>
      </c>
      <c r="AH24" s="7" t="s">
        <v>526</v>
      </c>
      <c r="AI24">
        <v>5</v>
      </c>
      <c r="AJ24" s="7" t="s">
        <v>526</v>
      </c>
      <c r="AK24">
        <v>5</v>
      </c>
      <c r="AL24" s="7" t="s">
        <v>526</v>
      </c>
      <c r="AM24">
        <v>5</v>
      </c>
      <c r="AN24" s="7" t="s">
        <v>526</v>
      </c>
      <c r="AO24">
        <v>5</v>
      </c>
      <c r="AP24" s="7" t="s">
        <v>526</v>
      </c>
      <c r="AQ24">
        <v>5</v>
      </c>
      <c r="AR24" s="7" t="s">
        <v>526</v>
      </c>
      <c r="AS24">
        <v>5</v>
      </c>
      <c r="AT24" s="7" t="s">
        <v>526</v>
      </c>
      <c r="AU24">
        <v>5</v>
      </c>
      <c r="AV24" s="7" t="s">
        <v>526</v>
      </c>
      <c r="AW24">
        <v>5</v>
      </c>
      <c r="AX24" s="7" t="s">
        <v>526</v>
      </c>
      <c r="AY24">
        <v>5</v>
      </c>
      <c r="AZ24" s="7" t="s">
        <v>526</v>
      </c>
      <c r="BA24">
        <v>5</v>
      </c>
      <c r="BB24" s="7" t="s">
        <v>526</v>
      </c>
      <c r="BC24">
        <v>5</v>
      </c>
      <c r="BD24" s="7" t="s">
        <v>526</v>
      </c>
      <c r="BE24">
        <v>5</v>
      </c>
      <c r="BF24" s="7" t="s">
        <v>526</v>
      </c>
      <c r="BG24">
        <v>5</v>
      </c>
      <c r="BH24" s="7" t="s">
        <v>526</v>
      </c>
      <c r="BI24">
        <v>5</v>
      </c>
      <c r="BJ24" s="7" t="s">
        <v>526</v>
      </c>
      <c r="BK24">
        <v>5</v>
      </c>
      <c r="BL24" s="7" t="s">
        <v>526</v>
      </c>
      <c r="BM24">
        <v>5</v>
      </c>
      <c r="BN24" s="7" t="s">
        <v>526</v>
      </c>
      <c r="BO24">
        <v>5</v>
      </c>
      <c r="BQ24" s="5">
        <f t="shared" si="0"/>
        <v>28</v>
      </c>
      <c r="BR24" s="5">
        <f t="shared" si="1"/>
        <v>0</v>
      </c>
      <c r="BS24" s="5">
        <f t="shared" si="2"/>
        <v>28</v>
      </c>
      <c r="BT24" s="6">
        <f t="shared" si="3"/>
        <v>0</v>
      </c>
    </row>
    <row r="25" spans="1:72" ht="12.75">
      <c r="A25" t="s">
        <v>1897</v>
      </c>
      <c r="B25" s="1" t="s">
        <v>1898</v>
      </c>
      <c r="C25" s="1" t="s">
        <v>1898</v>
      </c>
      <c r="D25" s="7">
        <v>1991</v>
      </c>
      <c r="E25" t="s">
        <v>1899</v>
      </c>
      <c r="F25" t="s">
        <v>521</v>
      </c>
      <c r="G25" t="s">
        <v>1900</v>
      </c>
      <c r="H25" s="7" t="s">
        <v>523</v>
      </c>
      <c r="I25" t="s">
        <v>524</v>
      </c>
      <c r="J25" s="7" t="s">
        <v>525</v>
      </c>
      <c r="K25">
        <v>0.6</v>
      </c>
      <c r="L25" s="7" t="s">
        <v>526</v>
      </c>
      <c r="M25">
        <v>5</v>
      </c>
      <c r="N25" s="32" t="s">
        <v>526</v>
      </c>
      <c r="O25" s="33">
        <v>50</v>
      </c>
      <c r="P25" s="7" t="s">
        <v>526</v>
      </c>
      <c r="Q25">
        <v>200</v>
      </c>
      <c r="R25" s="7" t="s">
        <v>526</v>
      </c>
      <c r="S25">
        <v>5</v>
      </c>
      <c r="T25" s="7" t="s">
        <v>526</v>
      </c>
      <c r="U25">
        <v>5</v>
      </c>
      <c r="V25" s="7" t="s">
        <v>526</v>
      </c>
      <c r="W25">
        <v>5</v>
      </c>
      <c r="X25" s="7" t="s">
        <v>526</v>
      </c>
      <c r="Y25">
        <v>5</v>
      </c>
      <c r="Z25" s="7" t="s">
        <v>526</v>
      </c>
      <c r="AA25">
        <v>5</v>
      </c>
      <c r="AB25" s="7" t="s">
        <v>526</v>
      </c>
      <c r="AC25">
        <v>5</v>
      </c>
      <c r="AD25" s="7" t="s">
        <v>526</v>
      </c>
      <c r="AE25">
        <v>5</v>
      </c>
      <c r="AF25" s="7" t="s">
        <v>526</v>
      </c>
      <c r="AG25">
        <v>5</v>
      </c>
      <c r="AH25" s="7" t="s">
        <v>526</v>
      </c>
      <c r="AI25">
        <v>5</v>
      </c>
      <c r="AJ25" s="7" t="s">
        <v>526</v>
      </c>
      <c r="AK25">
        <v>5</v>
      </c>
      <c r="AL25" s="7" t="s">
        <v>526</v>
      </c>
      <c r="AM25">
        <v>5</v>
      </c>
      <c r="AN25" s="7" t="s">
        <v>526</v>
      </c>
      <c r="AO25">
        <v>5</v>
      </c>
      <c r="AP25" s="7" t="s">
        <v>526</v>
      </c>
      <c r="AQ25">
        <v>5</v>
      </c>
      <c r="AR25" s="7" t="s">
        <v>526</v>
      </c>
      <c r="AS25">
        <v>5</v>
      </c>
      <c r="AT25" s="7" t="s">
        <v>526</v>
      </c>
      <c r="AU25">
        <v>5</v>
      </c>
      <c r="AV25" s="7" t="s">
        <v>526</v>
      </c>
      <c r="AW25">
        <v>5</v>
      </c>
      <c r="AX25" s="7" t="s">
        <v>526</v>
      </c>
      <c r="AY25">
        <v>5</v>
      </c>
      <c r="AZ25" s="7" t="s">
        <v>526</v>
      </c>
      <c r="BA25">
        <v>5</v>
      </c>
      <c r="BB25" s="7" t="s">
        <v>526</v>
      </c>
      <c r="BC25">
        <v>5</v>
      </c>
      <c r="BD25" s="7" t="s">
        <v>526</v>
      </c>
      <c r="BE25">
        <v>5</v>
      </c>
      <c r="BF25" s="7" t="s">
        <v>526</v>
      </c>
      <c r="BG25">
        <v>5</v>
      </c>
      <c r="BH25" s="7" t="s">
        <v>526</v>
      </c>
      <c r="BI25">
        <v>5</v>
      </c>
      <c r="BJ25" s="7" t="s">
        <v>526</v>
      </c>
      <c r="BK25">
        <v>5</v>
      </c>
      <c r="BL25" s="7" t="s">
        <v>526</v>
      </c>
      <c r="BM25">
        <v>5</v>
      </c>
      <c r="BN25" s="7" t="s">
        <v>526</v>
      </c>
      <c r="BO25">
        <v>5</v>
      </c>
      <c r="BQ25" s="5">
        <f t="shared" si="0"/>
        <v>28</v>
      </c>
      <c r="BR25" s="5">
        <f t="shared" si="1"/>
        <v>0</v>
      </c>
      <c r="BS25" s="5">
        <f t="shared" si="2"/>
        <v>28</v>
      </c>
      <c r="BT25" s="6">
        <f t="shared" si="3"/>
        <v>0</v>
      </c>
    </row>
    <row r="26" spans="1:72" ht="12.75">
      <c r="A26" t="s">
        <v>1897</v>
      </c>
      <c r="B26" s="1" t="s">
        <v>1901</v>
      </c>
      <c r="C26" s="1" t="s">
        <v>1901</v>
      </c>
      <c r="D26" s="7">
        <v>1991</v>
      </c>
      <c r="E26" t="s">
        <v>1902</v>
      </c>
      <c r="F26" t="s">
        <v>521</v>
      </c>
      <c r="G26" t="s">
        <v>1903</v>
      </c>
      <c r="H26" s="7" t="s">
        <v>523</v>
      </c>
      <c r="I26" t="s">
        <v>524</v>
      </c>
      <c r="J26" s="7" t="s">
        <v>525</v>
      </c>
      <c r="K26">
        <v>3</v>
      </c>
      <c r="L26" s="7" t="s">
        <v>526</v>
      </c>
      <c r="M26">
        <v>5</v>
      </c>
      <c r="N26" s="32" t="s">
        <v>526</v>
      </c>
      <c r="O26" s="33">
        <v>50</v>
      </c>
      <c r="P26" s="7" t="s">
        <v>526</v>
      </c>
      <c r="Q26">
        <v>200</v>
      </c>
      <c r="R26" s="7" t="s">
        <v>526</v>
      </c>
      <c r="S26">
        <v>5</v>
      </c>
      <c r="T26" s="7" t="s">
        <v>526</v>
      </c>
      <c r="U26">
        <v>5</v>
      </c>
      <c r="V26" s="7" t="s">
        <v>526</v>
      </c>
      <c r="W26">
        <v>5</v>
      </c>
      <c r="X26" s="7" t="s">
        <v>526</v>
      </c>
      <c r="Y26">
        <v>5</v>
      </c>
      <c r="Z26" s="7" t="s">
        <v>526</v>
      </c>
      <c r="AA26">
        <v>5</v>
      </c>
      <c r="AB26" s="7" t="s">
        <v>526</v>
      </c>
      <c r="AC26">
        <v>5</v>
      </c>
      <c r="AD26" s="7" t="s">
        <v>526</v>
      </c>
      <c r="AE26">
        <v>5</v>
      </c>
      <c r="AF26" s="7" t="s">
        <v>526</v>
      </c>
      <c r="AG26">
        <v>5</v>
      </c>
      <c r="AH26" s="7" t="s">
        <v>526</v>
      </c>
      <c r="AI26">
        <v>5</v>
      </c>
      <c r="AJ26" s="7" t="s">
        <v>526</v>
      </c>
      <c r="AK26">
        <v>5</v>
      </c>
      <c r="AL26" s="7" t="s">
        <v>526</v>
      </c>
      <c r="AM26">
        <v>5</v>
      </c>
      <c r="AN26" s="7" t="s">
        <v>526</v>
      </c>
      <c r="AO26">
        <v>5</v>
      </c>
      <c r="AP26" s="7" t="s">
        <v>526</v>
      </c>
      <c r="AQ26">
        <v>5</v>
      </c>
      <c r="AR26" s="7" t="s">
        <v>526</v>
      </c>
      <c r="AS26">
        <v>5</v>
      </c>
      <c r="AT26" s="7" t="s">
        <v>526</v>
      </c>
      <c r="AU26">
        <v>5</v>
      </c>
      <c r="AV26" s="7" t="s">
        <v>526</v>
      </c>
      <c r="AW26">
        <v>5</v>
      </c>
      <c r="AX26" s="7" t="s">
        <v>525</v>
      </c>
      <c r="AY26">
        <v>29</v>
      </c>
      <c r="AZ26" s="7" t="s">
        <v>526</v>
      </c>
      <c r="BA26">
        <v>5</v>
      </c>
      <c r="BB26" s="7" t="s">
        <v>526</v>
      </c>
      <c r="BC26">
        <v>5</v>
      </c>
      <c r="BD26" s="7" t="s">
        <v>526</v>
      </c>
      <c r="BE26">
        <v>5</v>
      </c>
      <c r="BF26" s="7" t="s">
        <v>526</v>
      </c>
      <c r="BG26">
        <v>5</v>
      </c>
      <c r="BH26" s="7" t="s">
        <v>526</v>
      </c>
      <c r="BI26">
        <v>5</v>
      </c>
      <c r="BJ26" s="7" t="s">
        <v>526</v>
      </c>
      <c r="BK26">
        <v>5</v>
      </c>
      <c r="BL26" s="7" t="s">
        <v>526</v>
      </c>
      <c r="BM26">
        <v>5</v>
      </c>
      <c r="BN26" s="7" t="s">
        <v>526</v>
      </c>
      <c r="BO26">
        <v>5</v>
      </c>
      <c r="BQ26" s="5">
        <f t="shared" si="0"/>
        <v>27</v>
      </c>
      <c r="BR26" s="5">
        <f t="shared" si="1"/>
        <v>0</v>
      </c>
      <c r="BS26" s="5">
        <f t="shared" si="2"/>
        <v>28</v>
      </c>
      <c r="BT26" s="6">
        <f t="shared" si="3"/>
        <v>1</v>
      </c>
    </row>
    <row r="27" spans="1:72" ht="12.75">
      <c r="A27" t="s">
        <v>1897</v>
      </c>
      <c r="B27" s="1" t="s">
        <v>1904</v>
      </c>
      <c r="C27" s="1" t="s">
        <v>1905</v>
      </c>
      <c r="D27" s="7">
        <v>1991</v>
      </c>
      <c r="E27" t="s">
        <v>1906</v>
      </c>
      <c r="F27" t="s">
        <v>521</v>
      </c>
      <c r="G27" t="s">
        <v>1907</v>
      </c>
      <c r="H27" s="7" t="s">
        <v>523</v>
      </c>
      <c r="I27" t="s">
        <v>524</v>
      </c>
      <c r="J27" s="7" t="s">
        <v>525</v>
      </c>
      <c r="K27">
        <v>0.7</v>
      </c>
      <c r="L27" s="7" t="s">
        <v>526</v>
      </c>
      <c r="M27">
        <v>5</v>
      </c>
      <c r="N27" s="32" t="s">
        <v>526</v>
      </c>
      <c r="O27" s="33">
        <v>50</v>
      </c>
      <c r="P27" s="7" t="s">
        <v>526</v>
      </c>
      <c r="Q27">
        <v>200</v>
      </c>
      <c r="R27" s="7" t="s">
        <v>526</v>
      </c>
      <c r="S27">
        <v>5</v>
      </c>
      <c r="T27" s="7" t="s">
        <v>526</v>
      </c>
      <c r="U27">
        <v>5</v>
      </c>
      <c r="V27" s="7" t="s">
        <v>526</v>
      </c>
      <c r="W27">
        <v>5</v>
      </c>
      <c r="X27" s="7" t="s">
        <v>526</v>
      </c>
      <c r="Y27">
        <v>5</v>
      </c>
      <c r="Z27" s="7" t="s">
        <v>526</v>
      </c>
      <c r="AA27">
        <v>5</v>
      </c>
      <c r="AB27" s="7" t="s">
        <v>526</v>
      </c>
      <c r="AC27">
        <v>5</v>
      </c>
      <c r="AD27" s="7" t="s">
        <v>526</v>
      </c>
      <c r="AE27">
        <v>5</v>
      </c>
      <c r="AF27" s="7" t="s">
        <v>526</v>
      </c>
      <c r="AG27">
        <v>5</v>
      </c>
      <c r="AH27" s="7" t="s">
        <v>526</v>
      </c>
      <c r="AI27">
        <v>5</v>
      </c>
      <c r="AJ27" s="7" t="s">
        <v>526</v>
      </c>
      <c r="AK27">
        <v>5</v>
      </c>
      <c r="AL27" s="7" t="s">
        <v>526</v>
      </c>
      <c r="AM27">
        <v>5</v>
      </c>
      <c r="AN27" s="7" t="s">
        <v>526</v>
      </c>
      <c r="AO27">
        <v>5</v>
      </c>
      <c r="AP27" s="7" t="s">
        <v>526</v>
      </c>
      <c r="AQ27">
        <v>5</v>
      </c>
      <c r="AR27" s="7" t="s">
        <v>526</v>
      </c>
      <c r="AS27">
        <v>5</v>
      </c>
      <c r="AT27" s="7" t="s">
        <v>526</v>
      </c>
      <c r="AU27">
        <v>5</v>
      </c>
      <c r="AV27" s="7" t="s">
        <v>526</v>
      </c>
      <c r="AW27">
        <v>5</v>
      </c>
      <c r="AX27" s="7" t="s">
        <v>526</v>
      </c>
      <c r="AY27">
        <v>5</v>
      </c>
      <c r="AZ27" s="7" t="s">
        <v>526</v>
      </c>
      <c r="BA27">
        <v>5</v>
      </c>
      <c r="BB27" s="7" t="s">
        <v>526</v>
      </c>
      <c r="BC27">
        <v>5</v>
      </c>
      <c r="BD27" s="7" t="s">
        <v>526</v>
      </c>
      <c r="BE27">
        <v>5</v>
      </c>
      <c r="BF27" s="7" t="s">
        <v>526</v>
      </c>
      <c r="BG27">
        <v>5</v>
      </c>
      <c r="BH27" s="7" t="s">
        <v>526</v>
      </c>
      <c r="BI27">
        <v>5</v>
      </c>
      <c r="BJ27" s="7" t="s">
        <v>526</v>
      </c>
      <c r="BK27">
        <v>5</v>
      </c>
      <c r="BL27" s="7" t="s">
        <v>526</v>
      </c>
      <c r="BM27">
        <v>5</v>
      </c>
      <c r="BN27" s="7" t="s">
        <v>526</v>
      </c>
      <c r="BO27">
        <v>5</v>
      </c>
      <c r="BQ27" s="5">
        <f t="shared" si="0"/>
        <v>28</v>
      </c>
      <c r="BR27" s="5">
        <f t="shared" si="1"/>
        <v>0</v>
      </c>
      <c r="BS27" s="5">
        <f t="shared" si="2"/>
        <v>28</v>
      </c>
      <c r="BT27" s="6">
        <f t="shared" si="3"/>
        <v>0</v>
      </c>
    </row>
    <row r="28" spans="1:72" ht="12.75">
      <c r="A28" t="s">
        <v>1897</v>
      </c>
      <c r="B28" s="1" t="s">
        <v>1908</v>
      </c>
      <c r="C28" s="1" t="s">
        <v>1908</v>
      </c>
      <c r="D28" s="7">
        <v>1991</v>
      </c>
      <c r="E28" t="s">
        <v>1909</v>
      </c>
      <c r="F28" t="s">
        <v>521</v>
      </c>
      <c r="G28" t="s">
        <v>1910</v>
      </c>
      <c r="H28" s="7" t="s">
        <v>523</v>
      </c>
      <c r="I28" t="s">
        <v>524</v>
      </c>
      <c r="J28" s="7" t="s">
        <v>525</v>
      </c>
      <c r="K28">
        <v>2.9</v>
      </c>
      <c r="L28" s="7" t="s">
        <v>526</v>
      </c>
      <c r="M28">
        <v>5</v>
      </c>
      <c r="N28" s="32" t="s">
        <v>525</v>
      </c>
      <c r="O28" s="33">
        <v>3000</v>
      </c>
      <c r="P28" s="7" t="s">
        <v>526</v>
      </c>
      <c r="Q28">
        <v>200</v>
      </c>
      <c r="R28" s="7" t="s">
        <v>526</v>
      </c>
      <c r="S28">
        <v>5</v>
      </c>
      <c r="T28" s="7" t="s">
        <v>526</v>
      </c>
      <c r="U28">
        <v>5</v>
      </c>
      <c r="V28" s="7" t="s">
        <v>526</v>
      </c>
      <c r="W28">
        <v>5</v>
      </c>
      <c r="X28" s="7" t="s">
        <v>526</v>
      </c>
      <c r="Y28">
        <v>5</v>
      </c>
      <c r="Z28" s="7" t="s">
        <v>526</v>
      </c>
      <c r="AA28">
        <v>5</v>
      </c>
      <c r="AB28" s="7" t="s">
        <v>526</v>
      </c>
      <c r="AC28">
        <v>5</v>
      </c>
      <c r="AD28" s="7" t="s">
        <v>526</v>
      </c>
      <c r="AE28">
        <v>5</v>
      </c>
      <c r="AF28" s="7" t="s">
        <v>526</v>
      </c>
      <c r="AG28">
        <v>5</v>
      </c>
      <c r="AH28" s="7" t="s">
        <v>526</v>
      </c>
      <c r="AI28">
        <v>5</v>
      </c>
      <c r="AJ28" s="7" t="s">
        <v>526</v>
      </c>
      <c r="AK28">
        <v>5</v>
      </c>
      <c r="AL28" s="7" t="s">
        <v>526</v>
      </c>
      <c r="AM28">
        <v>5</v>
      </c>
      <c r="AN28" s="7" t="s">
        <v>526</v>
      </c>
      <c r="AO28">
        <v>5</v>
      </c>
      <c r="AP28" s="7" t="s">
        <v>526</v>
      </c>
      <c r="AQ28">
        <v>5</v>
      </c>
      <c r="AR28" s="7" t="s">
        <v>526</v>
      </c>
      <c r="AS28">
        <v>5</v>
      </c>
      <c r="AT28" s="7" t="s">
        <v>526</v>
      </c>
      <c r="AU28">
        <v>5</v>
      </c>
      <c r="AV28" s="7" t="s">
        <v>526</v>
      </c>
      <c r="AW28">
        <v>5</v>
      </c>
      <c r="AX28" s="7" t="s">
        <v>525</v>
      </c>
      <c r="AY28">
        <v>68</v>
      </c>
      <c r="AZ28" s="7" t="s">
        <v>526</v>
      </c>
      <c r="BA28">
        <v>5</v>
      </c>
      <c r="BB28" s="7" t="s">
        <v>526</v>
      </c>
      <c r="BC28">
        <v>5</v>
      </c>
      <c r="BD28" s="7" t="s">
        <v>525</v>
      </c>
      <c r="BE28">
        <v>6.9</v>
      </c>
      <c r="BF28" s="7" t="s">
        <v>526</v>
      </c>
      <c r="BG28">
        <v>5</v>
      </c>
      <c r="BH28" s="7" t="s">
        <v>526</v>
      </c>
      <c r="BI28">
        <v>5</v>
      </c>
      <c r="BJ28" s="7" t="s">
        <v>526</v>
      </c>
      <c r="BK28">
        <v>5</v>
      </c>
      <c r="BL28" s="7" t="s">
        <v>526</v>
      </c>
      <c r="BM28">
        <v>5</v>
      </c>
      <c r="BN28" s="7" t="s">
        <v>526</v>
      </c>
      <c r="BO28">
        <v>5</v>
      </c>
      <c r="BQ28" s="5">
        <f t="shared" si="0"/>
        <v>25</v>
      </c>
      <c r="BR28" s="5">
        <f t="shared" si="1"/>
        <v>0</v>
      </c>
      <c r="BS28" s="5">
        <f t="shared" si="2"/>
        <v>28</v>
      </c>
      <c r="BT28" s="6">
        <f t="shared" si="3"/>
        <v>3</v>
      </c>
    </row>
    <row r="29" spans="1:72" ht="12.75">
      <c r="A29" t="s">
        <v>1897</v>
      </c>
      <c r="B29" s="1" t="s">
        <v>1911</v>
      </c>
      <c r="C29" s="1" t="s">
        <v>1911</v>
      </c>
      <c r="D29" s="7">
        <v>1991</v>
      </c>
      <c r="E29" t="s">
        <v>1912</v>
      </c>
      <c r="F29" t="s">
        <v>521</v>
      </c>
      <c r="G29" t="s">
        <v>1913</v>
      </c>
      <c r="H29" s="7" t="s">
        <v>523</v>
      </c>
      <c r="I29" t="s">
        <v>524</v>
      </c>
      <c r="J29" s="7" t="s">
        <v>525</v>
      </c>
      <c r="K29">
        <v>1.2</v>
      </c>
      <c r="L29" s="7" t="s">
        <v>526</v>
      </c>
      <c r="M29">
        <v>5</v>
      </c>
      <c r="N29" s="34" t="s">
        <v>526</v>
      </c>
      <c r="O29" s="35">
        <v>50</v>
      </c>
      <c r="P29" s="7" t="s">
        <v>526</v>
      </c>
      <c r="Q29">
        <v>200</v>
      </c>
      <c r="R29" s="7" t="s">
        <v>526</v>
      </c>
      <c r="S29">
        <v>5</v>
      </c>
      <c r="T29" s="7" t="s">
        <v>526</v>
      </c>
      <c r="U29">
        <v>5</v>
      </c>
      <c r="V29" s="7" t="s">
        <v>526</v>
      </c>
      <c r="W29">
        <v>5</v>
      </c>
      <c r="X29" s="7" t="s">
        <v>526</v>
      </c>
      <c r="Y29">
        <v>5</v>
      </c>
      <c r="Z29" s="7" t="s">
        <v>526</v>
      </c>
      <c r="AA29">
        <v>5</v>
      </c>
      <c r="AB29" s="7" t="s">
        <v>526</v>
      </c>
      <c r="AC29">
        <v>5</v>
      </c>
      <c r="AD29" s="7" t="s">
        <v>526</v>
      </c>
      <c r="AE29">
        <v>5</v>
      </c>
      <c r="AF29" s="7" t="s">
        <v>526</v>
      </c>
      <c r="AG29">
        <v>5</v>
      </c>
      <c r="AH29" s="7" t="s">
        <v>526</v>
      </c>
      <c r="AI29">
        <v>5</v>
      </c>
      <c r="AJ29" s="7" t="s">
        <v>526</v>
      </c>
      <c r="AK29">
        <v>5</v>
      </c>
      <c r="AL29" s="7" t="s">
        <v>526</v>
      </c>
      <c r="AM29">
        <v>5</v>
      </c>
      <c r="AN29" s="7" t="s">
        <v>526</v>
      </c>
      <c r="AO29">
        <v>5</v>
      </c>
      <c r="AP29" s="7" t="s">
        <v>526</v>
      </c>
      <c r="AQ29">
        <v>5</v>
      </c>
      <c r="AR29" s="7" t="s">
        <v>526</v>
      </c>
      <c r="AS29">
        <v>5</v>
      </c>
      <c r="AT29" s="7" t="s">
        <v>526</v>
      </c>
      <c r="AU29">
        <v>5</v>
      </c>
      <c r="AV29" s="7" t="s">
        <v>526</v>
      </c>
      <c r="AW29">
        <v>5</v>
      </c>
      <c r="AX29" s="7" t="s">
        <v>525</v>
      </c>
      <c r="AY29">
        <v>5.5</v>
      </c>
      <c r="AZ29" s="7" t="s">
        <v>526</v>
      </c>
      <c r="BA29">
        <v>5</v>
      </c>
      <c r="BB29" s="7" t="s">
        <v>526</v>
      </c>
      <c r="BC29">
        <v>5</v>
      </c>
      <c r="BD29" s="7" t="s">
        <v>526</v>
      </c>
      <c r="BE29">
        <v>5</v>
      </c>
      <c r="BF29" s="7" t="s">
        <v>526</v>
      </c>
      <c r="BG29">
        <v>5</v>
      </c>
      <c r="BH29" s="7" t="s">
        <v>526</v>
      </c>
      <c r="BI29">
        <v>5</v>
      </c>
      <c r="BJ29" s="7" t="s">
        <v>526</v>
      </c>
      <c r="BK29">
        <v>5</v>
      </c>
      <c r="BL29" s="7" t="s">
        <v>526</v>
      </c>
      <c r="BM29">
        <v>5</v>
      </c>
      <c r="BN29" s="7" t="s">
        <v>526</v>
      </c>
      <c r="BO29">
        <v>5</v>
      </c>
      <c r="BQ29" s="5">
        <f t="shared" si="0"/>
        <v>27</v>
      </c>
      <c r="BR29" s="5">
        <f t="shared" si="1"/>
        <v>0</v>
      </c>
      <c r="BS29" s="5">
        <f t="shared" si="2"/>
        <v>28</v>
      </c>
      <c r="BT29" s="6">
        <f t="shared" si="3"/>
        <v>1</v>
      </c>
    </row>
    <row r="30" spans="1:72" ht="12.75">
      <c r="A30" t="s">
        <v>1914</v>
      </c>
      <c r="B30" s="1" t="s">
        <v>1915</v>
      </c>
      <c r="C30" s="1" t="s">
        <v>1915</v>
      </c>
      <c r="D30" s="7">
        <v>1994</v>
      </c>
      <c r="E30" t="s">
        <v>1916</v>
      </c>
      <c r="F30" t="s">
        <v>521</v>
      </c>
      <c r="G30" t="s">
        <v>1917</v>
      </c>
      <c r="H30" s="7" t="s">
        <v>523</v>
      </c>
      <c r="I30" t="s">
        <v>531</v>
      </c>
      <c r="J30" s="7" t="s">
        <v>525</v>
      </c>
      <c r="K30">
        <v>6.1</v>
      </c>
      <c r="L30" s="7" t="s">
        <v>526</v>
      </c>
      <c r="M30">
        <v>5</v>
      </c>
      <c r="N30" s="32" t="s">
        <v>526</v>
      </c>
      <c r="O30" s="33">
        <v>50</v>
      </c>
      <c r="P30" s="7" t="s">
        <v>526</v>
      </c>
      <c r="Q30">
        <v>200</v>
      </c>
      <c r="R30" s="7" t="s">
        <v>526</v>
      </c>
      <c r="S30">
        <v>5</v>
      </c>
      <c r="T30" s="7" t="s">
        <v>526</v>
      </c>
      <c r="U30">
        <v>5</v>
      </c>
      <c r="V30" s="7" t="s">
        <v>526</v>
      </c>
      <c r="W30">
        <v>5</v>
      </c>
      <c r="X30" s="7" t="s">
        <v>526</v>
      </c>
      <c r="Y30">
        <v>5</v>
      </c>
      <c r="Z30" s="7" t="s">
        <v>526</v>
      </c>
      <c r="AA30">
        <v>5</v>
      </c>
      <c r="AB30" s="7" t="s">
        <v>526</v>
      </c>
      <c r="AC30">
        <v>5</v>
      </c>
      <c r="AD30" s="7" t="s">
        <v>526</v>
      </c>
      <c r="AE30">
        <v>5</v>
      </c>
      <c r="AF30" s="7" t="s">
        <v>526</v>
      </c>
      <c r="AG30">
        <v>5</v>
      </c>
      <c r="AH30" s="7" t="s">
        <v>526</v>
      </c>
      <c r="AI30">
        <v>5</v>
      </c>
      <c r="AJ30" s="7" t="s">
        <v>526</v>
      </c>
      <c r="AK30">
        <v>5</v>
      </c>
      <c r="AL30" s="7" t="s">
        <v>526</v>
      </c>
      <c r="AM30">
        <v>5</v>
      </c>
      <c r="AN30" s="7" t="s">
        <v>526</v>
      </c>
      <c r="AO30">
        <v>5</v>
      </c>
      <c r="AP30" s="7" t="s">
        <v>526</v>
      </c>
      <c r="AQ30">
        <v>5</v>
      </c>
      <c r="AR30" s="7" t="s">
        <v>526</v>
      </c>
      <c r="AS30">
        <v>5</v>
      </c>
      <c r="AT30" s="7" t="s">
        <v>526</v>
      </c>
      <c r="AU30">
        <v>5</v>
      </c>
      <c r="AV30" s="7" t="s">
        <v>526</v>
      </c>
      <c r="AW30">
        <v>5</v>
      </c>
      <c r="AX30" s="7" t="s">
        <v>525</v>
      </c>
      <c r="AY30">
        <v>6.8</v>
      </c>
      <c r="AZ30" s="7" t="s">
        <v>526</v>
      </c>
      <c r="BA30">
        <v>5</v>
      </c>
      <c r="BB30" s="7" t="s">
        <v>526</v>
      </c>
      <c r="BC30">
        <v>5</v>
      </c>
      <c r="BD30" s="7" t="s">
        <v>526</v>
      </c>
      <c r="BE30">
        <v>5</v>
      </c>
      <c r="BF30" s="7" t="s">
        <v>526</v>
      </c>
      <c r="BG30">
        <v>5</v>
      </c>
      <c r="BH30" s="7" t="s">
        <v>526</v>
      </c>
      <c r="BI30">
        <v>5</v>
      </c>
      <c r="BJ30" s="7" t="s">
        <v>526</v>
      </c>
      <c r="BK30">
        <v>5</v>
      </c>
      <c r="BL30" s="7" t="s">
        <v>526</v>
      </c>
      <c r="BM30">
        <v>5</v>
      </c>
      <c r="BN30" s="7" t="s">
        <v>526</v>
      </c>
      <c r="BO30">
        <v>5</v>
      </c>
      <c r="BQ30" s="5">
        <f t="shared" si="0"/>
        <v>27</v>
      </c>
      <c r="BR30" s="5">
        <f t="shared" si="1"/>
        <v>0</v>
      </c>
      <c r="BS30" s="5">
        <f t="shared" si="2"/>
        <v>28</v>
      </c>
      <c r="BT30" s="6">
        <f t="shared" si="3"/>
        <v>1</v>
      </c>
    </row>
    <row r="31" spans="1:72" ht="12.75">
      <c r="A31" t="s">
        <v>1914</v>
      </c>
      <c r="B31" s="1" t="s">
        <v>1918</v>
      </c>
      <c r="C31" s="1" t="s">
        <v>1918</v>
      </c>
      <c r="D31" s="7">
        <v>1994</v>
      </c>
      <c r="E31" t="s">
        <v>1919</v>
      </c>
      <c r="F31" t="s">
        <v>521</v>
      </c>
      <c r="G31" t="s">
        <v>1920</v>
      </c>
      <c r="H31" s="7" t="s">
        <v>523</v>
      </c>
      <c r="I31" t="s">
        <v>599</v>
      </c>
      <c r="J31" s="7" t="s">
        <v>525</v>
      </c>
      <c r="K31">
        <v>2.6</v>
      </c>
      <c r="L31" s="7" t="s">
        <v>526</v>
      </c>
      <c r="M31">
        <v>5</v>
      </c>
      <c r="N31" s="32" t="s">
        <v>526</v>
      </c>
      <c r="O31" s="33">
        <v>50</v>
      </c>
      <c r="P31" s="7" t="s">
        <v>526</v>
      </c>
      <c r="Q31">
        <v>200</v>
      </c>
      <c r="R31" s="7" t="s">
        <v>526</v>
      </c>
      <c r="S31">
        <v>5</v>
      </c>
      <c r="T31" s="7" t="s">
        <v>526</v>
      </c>
      <c r="U31">
        <v>5</v>
      </c>
      <c r="V31" s="7" t="s">
        <v>526</v>
      </c>
      <c r="W31">
        <v>5</v>
      </c>
      <c r="X31" s="7" t="s">
        <v>526</v>
      </c>
      <c r="Y31">
        <v>5</v>
      </c>
      <c r="Z31" s="7" t="s">
        <v>526</v>
      </c>
      <c r="AA31">
        <v>5</v>
      </c>
      <c r="AB31" s="7" t="s">
        <v>526</v>
      </c>
      <c r="AC31">
        <v>5</v>
      </c>
      <c r="AD31" s="7" t="s">
        <v>526</v>
      </c>
      <c r="AE31">
        <v>5</v>
      </c>
      <c r="AF31" s="7" t="s">
        <v>526</v>
      </c>
      <c r="AG31">
        <v>5</v>
      </c>
      <c r="AH31" s="7" t="s">
        <v>526</v>
      </c>
      <c r="AI31">
        <v>5</v>
      </c>
      <c r="AJ31" s="7" t="s">
        <v>526</v>
      </c>
      <c r="AK31">
        <v>5</v>
      </c>
      <c r="AL31" s="7" t="s">
        <v>526</v>
      </c>
      <c r="AM31">
        <v>5</v>
      </c>
      <c r="AN31" s="7" t="s">
        <v>526</v>
      </c>
      <c r="AO31">
        <v>5</v>
      </c>
      <c r="AP31" s="7" t="s">
        <v>526</v>
      </c>
      <c r="AQ31">
        <v>5</v>
      </c>
      <c r="AR31" s="7" t="s">
        <v>526</v>
      </c>
      <c r="AS31">
        <v>5</v>
      </c>
      <c r="AT31" s="7" t="s">
        <v>526</v>
      </c>
      <c r="AU31">
        <v>5</v>
      </c>
      <c r="AV31" s="7" t="s">
        <v>526</v>
      </c>
      <c r="AW31">
        <v>5</v>
      </c>
      <c r="AX31" s="7" t="s">
        <v>526</v>
      </c>
      <c r="AY31">
        <v>5</v>
      </c>
      <c r="AZ31" s="7" t="s">
        <v>526</v>
      </c>
      <c r="BA31">
        <v>5</v>
      </c>
      <c r="BB31" s="7" t="s">
        <v>526</v>
      </c>
      <c r="BC31">
        <v>5</v>
      </c>
      <c r="BD31" s="7" t="s">
        <v>526</v>
      </c>
      <c r="BE31">
        <v>5</v>
      </c>
      <c r="BF31" s="7" t="s">
        <v>526</v>
      </c>
      <c r="BG31">
        <v>5</v>
      </c>
      <c r="BH31" s="7" t="s">
        <v>526</v>
      </c>
      <c r="BI31">
        <v>5</v>
      </c>
      <c r="BJ31" s="7" t="s">
        <v>526</v>
      </c>
      <c r="BK31">
        <v>5</v>
      </c>
      <c r="BL31" s="7" t="s">
        <v>526</v>
      </c>
      <c r="BM31">
        <v>5</v>
      </c>
      <c r="BN31" s="7" t="s">
        <v>526</v>
      </c>
      <c r="BO31">
        <v>5</v>
      </c>
      <c r="BQ31" s="5">
        <f t="shared" si="0"/>
        <v>28</v>
      </c>
      <c r="BR31" s="5">
        <f t="shared" si="1"/>
        <v>0</v>
      </c>
      <c r="BS31" s="5">
        <f t="shared" si="2"/>
        <v>28</v>
      </c>
      <c r="BT31" s="6">
        <f t="shared" si="3"/>
        <v>0</v>
      </c>
    </row>
    <row r="32" spans="1:72" ht="12.75">
      <c r="A32" t="s">
        <v>1914</v>
      </c>
      <c r="B32" s="1" t="s">
        <v>1921</v>
      </c>
      <c r="C32" s="1" t="s">
        <v>1921</v>
      </c>
      <c r="D32" s="7">
        <v>1994</v>
      </c>
      <c r="E32" t="s">
        <v>1922</v>
      </c>
      <c r="F32" t="s">
        <v>521</v>
      </c>
      <c r="G32" t="s">
        <v>1923</v>
      </c>
      <c r="H32" s="7" t="s">
        <v>523</v>
      </c>
      <c r="I32" t="s">
        <v>531</v>
      </c>
      <c r="J32" s="7" t="s">
        <v>525</v>
      </c>
      <c r="K32">
        <v>20</v>
      </c>
      <c r="L32" s="7" t="s">
        <v>526</v>
      </c>
      <c r="M32">
        <v>5</v>
      </c>
      <c r="N32" s="32" t="s">
        <v>525</v>
      </c>
      <c r="O32" s="33">
        <v>67</v>
      </c>
      <c r="P32" s="7" t="s">
        <v>526</v>
      </c>
      <c r="Q32">
        <v>200</v>
      </c>
      <c r="R32" s="7" t="s">
        <v>526</v>
      </c>
      <c r="S32">
        <v>5</v>
      </c>
      <c r="T32" s="7" t="s">
        <v>526</v>
      </c>
      <c r="U32">
        <v>5</v>
      </c>
      <c r="V32" s="7" t="s">
        <v>526</v>
      </c>
      <c r="W32">
        <v>5</v>
      </c>
      <c r="X32" s="7" t="s">
        <v>526</v>
      </c>
      <c r="Y32">
        <v>5</v>
      </c>
      <c r="Z32" s="7" t="s">
        <v>526</v>
      </c>
      <c r="AA32">
        <v>5</v>
      </c>
      <c r="AB32" s="7" t="s">
        <v>526</v>
      </c>
      <c r="AC32">
        <v>5</v>
      </c>
      <c r="AD32" s="7" t="s">
        <v>526</v>
      </c>
      <c r="AE32">
        <v>5</v>
      </c>
      <c r="AF32" s="7" t="s">
        <v>526</v>
      </c>
      <c r="AG32">
        <v>5</v>
      </c>
      <c r="AH32" s="7" t="s">
        <v>526</v>
      </c>
      <c r="AI32">
        <v>5</v>
      </c>
      <c r="AJ32" s="7" t="s">
        <v>526</v>
      </c>
      <c r="AK32">
        <v>5</v>
      </c>
      <c r="AL32" s="7" t="s">
        <v>526</v>
      </c>
      <c r="AM32">
        <v>5</v>
      </c>
      <c r="AN32" s="7" t="s">
        <v>526</v>
      </c>
      <c r="AO32">
        <v>5</v>
      </c>
      <c r="AP32" s="7" t="s">
        <v>526</v>
      </c>
      <c r="AQ32">
        <v>5</v>
      </c>
      <c r="AR32" s="7" t="s">
        <v>526</v>
      </c>
      <c r="AS32">
        <v>5</v>
      </c>
      <c r="AT32" s="7" t="s">
        <v>526</v>
      </c>
      <c r="AU32">
        <v>5</v>
      </c>
      <c r="AV32" s="7" t="s">
        <v>558</v>
      </c>
      <c r="AW32" t="s">
        <v>558</v>
      </c>
      <c r="AX32" s="7" t="s">
        <v>525</v>
      </c>
      <c r="AY32">
        <v>9.8</v>
      </c>
      <c r="AZ32" s="7" t="s">
        <v>526</v>
      </c>
      <c r="BA32">
        <v>5</v>
      </c>
      <c r="BB32" s="7" t="s">
        <v>526</v>
      </c>
      <c r="BC32">
        <v>5</v>
      </c>
      <c r="BD32" s="7" t="s">
        <v>526</v>
      </c>
      <c r="BE32">
        <v>5</v>
      </c>
      <c r="BF32" s="7" t="s">
        <v>526</v>
      </c>
      <c r="BG32">
        <v>5</v>
      </c>
      <c r="BH32" s="7" t="s">
        <v>526</v>
      </c>
      <c r="BI32">
        <v>5</v>
      </c>
      <c r="BJ32" s="7" t="s">
        <v>526</v>
      </c>
      <c r="BK32">
        <v>5</v>
      </c>
      <c r="BL32" s="7" t="s">
        <v>526</v>
      </c>
      <c r="BM32">
        <v>5</v>
      </c>
      <c r="BN32" s="7" t="s">
        <v>526</v>
      </c>
      <c r="BO32">
        <v>5</v>
      </c>
      <c r="BQ32" s="5">
        <f t="shared" si="0"/>
        <v>25</v>
      </c>
      <c r="BR32" s="5">
        <f t="shared" si="1"/>
        <v>2</v>
      </c>
      <c r="BS32" s="5">
        <f t="shared" si="2"/>
        <v>27</v>
      </c>
      <c r="BT32" s="6">
        <f t="shared" si="3"/>
        <v>2</v>
      </c>
    </row>
    <row r="33" spans="1:72" ht="12.75">
      <c r="A33" t="s">
        <v>1914</v>
      </c>
      <c r="B33" s="1" t="s">
        <v>1924</v>
      </c>
      <c r="C33" s="1" t="s">
        <v>1924</v>
      </c>
      <c r="D33" s="7">
        <v>1994</v>
      </c>
      <c r="E33" t="s">
        <v>1925</v>
      </c>
      <c r="F33" t="s">
        <v>521</v>
      </c>
      <c r="G33" t="s">
        <v>1926</v>
      </c>
      <c r="H33" s="7" t="s">
        <v>523</v>
      </c>
      <c r="I33" t="s">
        <v>531</v>
      </c>
      <c r="J33" s="7" t="s">
        <v>525</v>
      </c>
      <c r="K33">
        <v>2.6</v>
      </c>
      <c r="L33" s="7" t="s">
        <v>526</v>
      </c>
      <c r="M33">
        <v>5</v>
      </c>
      <c r="N33" s="32" t="s">
        <v>525</v>
      </c>
      <c r="O33" s="33">
        <v>270</v>
      </c>
      <c r="P33" s="7" t="s">
        <v>526</v>
      </c>
      <c r="Q33">
        <v>200</v>
      </c>
      <c r="R33" s="7" t="s">
        <v>526</v>
      </c>
      <c r="S33">
        <v>5</v>
      </c>
      <c r="T33" s="7" t="s">
        <v>526</v>
      </c>
      <c r="U33">
        <v>5</v>
      </c>
      <c r="V33" s="7" t="s">
        <v>526</v>
      </c>
      <c r="W33">
        <v>5</v>
      </c>
      <c r="X33" s="7" t="s">
        <v>526</v>
      </c>
      <c r="Y33">
        <v>5</v>
      </c>
      <c r="Z33" s="7" t="s">
        <v>526</v>
      </c>
      <c r="AA33">
        <v>5</v>
      </c>
      <c r="AB33" s="7" t="s">
        <v>526</v>
      </c>
      <c r="AC33">
        <v>5</v>
      </c>
      <c r="AD33" s="7" t="s">
        <v>526</v>
      </c>
      <c r="AE33">
        <v>5</v>
      </c>
      <c r="AF33" s="7" t="s">
        <v>526</v>
      </c>
      <c r="AG33">
        <v>5</v>
      </c>
      <c r="AH33" s="7" t="s">
        <v>526</v>
      </c>
      <c r="AI33">
        <v>5</v>
      </c>
      <c r="AJ33" s="7" t="s">
        <v>526</v>
      </c>
      <c r="AK33">
        <v>5</v>
      </c>
      <c r="AL33" s="7" t="s">
        <v>526</v>
      </c>
      <c r="AM33">
        <v>5</v>
      </c>
      <c r="AN33" s="7" t="s">
        <v>526</v>
      </c>
      <c r="AO33">
        <v>5</v>
      </c>
      <c r="AP33" s="7" t="s">
        <v>526</v>
      </c>
      <c r="AQ33">
        <v>5</v>
      </c>
      <c r="AR33" s="7" t="s">
        <v>526</v>
      </c>
      <c r="AS33">
        <v>5</v>
      </c>
      <c r="AT33" s="7" t="s">
        <v>526</v>
      </c>
      <c r="AU33">
        <v>5</v>
      </c>
      <c r="AV33" s="7" t="s">
        <v>526</v>
      </c>
      <c r="AW33">
        <v>5</v>
      </c>
      <c r="AX33" s="7" t="s">
        <v>525</v>
      </c>
      <c r="AY33">
        <v>20</v>
      </c>
      <c r="AZ33" s="7" t="s">
        <v>526</v>
      </c>
      <c r="BA33">
        <v>5</v>
      </c>
      <c r="BB33" s="7" t="s">
        <v>526</v>
      </c>
      <c r="BC33">
        <v>5</v>
      </c>
      <c r="BD33" s="7" t="s">
        <v>526</v>
      </c>
      <c r="BE33">
        <v>5</v>
      </c>
      <c r="BF33" s="7" t="s">
        <v>526</v>
      </c>
      <c r="BG33">
        <v>5</v>
      </c>
      <c r="BH33" s="7" t="s">
        <v>526</v>
      </c>
      <c r="BI33">
        <v>5</v>
      </c>
      <c r="BJ33" s="7" t="s">
        <v>526</v>
      </c>
      <c r="BK33">
        <v>5</v>
      </c>
      <c r="BL33" s="7" t="s">
        <v>526</v>
      </c>
      <c r="BM33">
        <v>5</v>
      </c>
      <c r="BN33" s="7" t="s">
        <v>526</v>
      </c>
      <c r="BO33">
        <v>5</v>
      </c>
      <c r="BQ33" s="5">
        <f t="shared" si="0"/>
        <v>26</v>
      </c>
      <c r="BR33" s="5">
        <f t="shared" si="1"/>
        <v>0</v>
      </c>
      <c r="BS33" s="5">
        <f t="shared" si="2"/>
        <v>28</v>
      </c>
      <c r="BT33" s="6">
        <f t="shared" si="3"/>
        <v>2</v>
      </c>
    </row>
    <row r="34" spans="1:72" ht="12.75">
      <c r="A34" t="s">
        <v>1914</v>
      </c>
      <c r="B34" s="1" t="s">
        <v>1927</v>
      </c>
      <c r="C34" s="1" t="s">
        <v>1927</v>
      </c>
      <c r="D34" s="7">
        <v>1994</v>
      </c>
      <c r="E34" t="s">
        <v>1928</v>
      </c>
      <c r="F34" t="s">
        <v>521</v>
      </c>
      <c r="G34" t="s">
        <v>1929</v>
      </c>
      <c r="H34" s="7" t="s">
        <v>523</v>
      </c>
      <c r="I34" t="s">
        <v>531</v>
      </c>
      <c r="J34" s="7" t="s">
        <v>525</v>
      </c>
      <c r="K34">
        <v>12</v>
      </c>
      <c r="L34" s="7" t="s">
        <v>526</v>
      </c>
      <c r="M34">
        <v>5</v>
      </c>
      <c r="N34" s="32" t="s">
        <v>525</v>
      </c>
      <c r="O34" s="33">
        <v>210</v>
      </c>
      <c r="P34" s="7" t="s">
        <v>526</v>
      </c>
      <c r="Q34">
        <v>200</v>
      </c>
      <c r="R34" s="7" t="s">
        <v>526</v>
      </c>
      <c r="S34">
        <v>5</v>
      </c>
      <c r="T34" s="7" t="s">
        <v>526</v>
      </c>
      <c r="U34">
        <v>5</v>
      </c>
      <c r="V34" s="7" t="s">
        <v>525</v>
      </c>
      <c r="W34">
        <v>16</v>
      </c>
      <c r="X34" s="7" t="s">
        <v>526</v>
      </c>
      <c r="Y34">
        <v>5</v>
      </c>
      <c r="Z34" s="7" t="s">
        <v>526</v>
      </c>
      <c r="AA34">
        <v>5</v>
      </c>
      <c r="AB34" s="7" t="s">
        <v>526</v>
      </c>
      <c r="AC34">
        <v>5</v>
      </c>
      <c r="AD34" s="7" t="s">
        <v>526</v>
      </c>
      <c r="AE34">
        <v>5</v>
      </c>
      <c r="AF34" s="7" t="s">
        <v>526</v>
      </c>
      <c r="AG34">
        <v>5</v>
      </c>
      <c r="AH34" s="7" t="s">
        <v>526</v>
      </c>
      <c r="AI34">
        <v>5</v>
      </c>
      <c r="AJ34" s="7" t="s">
        <v>526</v>
      </c>
      <c r="AK34">
        <v>5</v>
      </c>
      <c r="AL34" s="7" t="s">
        <v>526</v>
      </c>
      <c r="AM34">
        <v>5</v>
      </c>
      <c r="AN34" s="7" t="s">
        <v>526</v>
      </c>
      <c r="AO34">
        <v>5</v>
      </c>
      <c r="AP34" s="7" t="s">
        <v>543</v>
      </c>
      <c r="AQ34">
        <v>5</v>
      </c>
      <c r="AR34" s="7" t="s">
        <v>526</v>
      </c>
      <c r="AS34">
        <v>5</v>
      </c>
      <c r="AT34" s="7" t="s">
        <v>526</v>
      </c>
      <c r="AU34">
        <v>5</v>
      </c>
      <c r="AV34" s="7" t="s">
        <v>525</v>
      </c>
      <c r="AW34">
        <v>28</v>
      </c>
      <c r="AX34" s="7" t="s">
        <v>525</v>
      </c>
      <c r="AY34">
        <v>40</v>
      </c>
      <c r="AZ34" s="7" t="s">
        <v>526</v>
      </c>
      <c r="BA34">
        <v>5</v>
      </c>
      <c r="BB34" s="7" t="s">
        <v>526</v>
      </c>
      <c r="BC34">
        <v>5</v>
      </c>
      <c r="BD34" s="7" t="s">
        <v>543</v>
      </c>
      <c r="BE34">
        <v>8.2</v>
      </c>
      <c r="BF34" s="7" t="s">
        <v>526</v>
      </c>
      <c r="BG34">
        <v>5</v>
      </c>
      <c r="BH34" s="7" t="s">
        <v>526</v>
      </c>
      <c r="BI34">
        <v>5</v>
      </c>
      <c r="BJ34" s="7" t="s">
        <v>526</v>
      </c>
      <c r="BK34">
        <v>5</v>
      </c>
      <c r="BL34" s="7" t="s">
        <v>526</v>
      </c>
      <c r="BM34">
        <v>5</v>
      </c>
      <c r="BN34" s="7" t="s">
        <v>525</v>
      </c>
      <c r="BO34">
        <v>9.2</v>
      </c>
      <c r="BQ34" s="5">
        <f t="shared" si="0"/>
        <v>21</v>
      </c>
      <c r="BR34" s="5">
        <f t="shared" si="1"/>
        <v>0</v>
      </c>
      <c r="BS34" s="5">
        <f t="shared" si="2"/>
        <v>28</v>
      </c>
      <c r="BT34" s="6">
        <f t="shared" si="3"/>
        <v>7</v>
      </c>
    </row>
    <row r="35" spans="1:72" ht="12.75">
      <c r="A35" t="s">
        <v>1914</v>
      </c>
      <c r="B35" s="1" t="s">
        <v>1930</v>
      </c>
      <c r="C35" s="1" t="s">
        <v>1930</v>
      </c>
      <c r="D35" s="7">
        <v>1994</v>
      </c>
      <c r="E35" t="s">
        <v>1931</v>
      </c>
      <c r="F35" t="s">
        <v>521</v>
      </c>
      <c r="G35" t="s">
        <v>1932</v>
      </c>
      <c r="H35" s="7" t="s">
        <v>523</v>
      </c>
      <c r="I35" t="s">
        <v>531</v>
      </c>
      <c r="J35" s="7" t="s">
        <v>525</v>
      </c>
      <c r="K35">
        <v>7.4</v>
      </c>
      <c r="L35" s="7" t="s">
        <v>526</v>
      </c>
      <c r="M35">
        <v>5</v>
      </c>
      <c r="N35" s="32" t="s">
        <v>525</v>
      </c>
      <c r="O35" s="33">
        <v>870</v>
      </c>
      <c r="P35" s="7" t="s">
        <v>526</v>
      </c>
      <c r="Q35">
        <v>200</v>
      </c>
      <c r="R35" s="7" t="s">
        <v>526</v>
      </c>
      <c r="S35">
        <v>5</v>
      </c>
      <c r="T35" s="7" t="s">
        <v>526</v>
      </c>
      <c r="U35">
        <v>5</v>
      </c>
      <c r="V35" s="7" t="s">
        <v>525</v>
      </c>
      <c r="W35">
        <v>11</v>
      </c>
      <c r="X35" s="7" t="s">
        <v>526</v>
      </c>
      <c r="Y35">
        <v>5</v>
      </c>
      <c r="Z35" s="7" t="s">
        <v>526</v>
      </c>
      <c r="AA35">
        <v>5</v>
      </c>
      <c r="AB35" s="7" t="s">
        <v>526</v>
      </c>
      <c r="AC35">
        <v>5</v>
      </c>
      <c r="AD35" s="7" t="s">
        <v>526</v>
      </c>
      <c r="AE35">
        <v>5</v>
      </c>
      <c r="AF35" s="7" t="s">
        <v>526</v>
      </c>
      <c r="AG35">
        <v>5</v>
      </c>
      <c r="AH35" s="7" t="s">
        <v>526</v>
      </c>
      <c r="AI35">
        <v>5</v>
      </c>
      <c r="AJ35" s="7" t="s">
        <v>526</v>
      </c>
      <c r="AK35">
        <v>5</v>
      </c>
      <c r="AL35" s="7" t="s">
        <v>526</v>
      </c>
      <c r="AM35">
        <v>5</v>
      </c>
      <c r="AN35" s="7" t="s">
        <v>526</v>
      </c>
      <c r="AO35">
        <v>5</v>
      </c>
      <c r="AP35" s="7" t="s">
        <v>526</v>
      </c>
      <c r="AQ35">
        <v>5</v>
      </c>
      <c r="AR35" s="7" t="s">
        <v>526</v>
      </c>
      <c r="AS35">
        <v>5</v>
      </c>
      <c r="AT35" s="7" t="s">
        <v>526</v>
      </c>
      <c r="AU35">
        <v>5</v>
      </c>
      <c r="AV35" s="7" t="s">
        <v>525</v>
      </c>
      <c r="AW35">
        <v>40</v>
      </c>
      <c r="AX35" s="7" t="s">
        <v>543</v>
      </c>
      <c r="AY35">
        <v>110</v>
      </c>
      <c r="AZ35" s="7" t="s">
        <v>526</v>
      </c>
      <c r="BA35">
        <v>5</v>
      </c>
      <c r="BB35" s="7" t="s">
        <v>526</v>
      </c>
      <c r="BC35">
        <v>5</v>
      </c>
      <c r="BD35" s="7" t="s">
        <v>543</v>
      </c>
      <c r="BE35">
        <v>12</v>
      </c>
      <c r="BF35" s="7" t="s">
        <v>526</v>
      </c>
      <c r="BG35">
        <v>5</v>
      </c>
      <c r="BH35" s="7" t="s">
        <v>526</v>
      </c>
      <c r="BI35">
        <v>5</v>
      </c>
      <c r="BJ35" s="7" t="s">
        <v>526</v>
      </c>
      <c r="BK35">
        <v>5</v>
      </c>
      <c r="BL35" s="7" t="s">
        <v>526</v>
      </c>
      <c r="BM35">
        <v>5</v>
      </c>
      <c r="BN35" s="7" t="s">
        <v>525</v>
      </c>
      <c r="BO35">
        <v>8</v>
      </c>
      <c r="BQ35" s="5">
        <f t="shared" si="0"/>
        <v>22</v>
      </c>
      <c r="BR35" s="5">
        <f t="shared" si="1"/>
        <v>0</v>
      </c>
      <c r="BS35" s="5">
        <f t="shared" si="2"/>
        <v>28</v>
      </c>
      <c r="BT35" s="6">
        <f t="shared" si="3"/>
        <v>6</v>
      </c>
    </row>
    <row r="36" spans="1:72" ht="12.75">
      <c r="A36" t="s">
        <v>1933</v>
      </c>
      <c r="B36" s="1" t="s">
        <v>1934</v>
      </c>
      <c r="C36" s="1" t="s">
        <v>1934</v>
      </c>
      <c r="D36" s="7">
        <v>1991</v>
      </c>
      <c r="E36" t="s">
        <v>1935</v>
      </c>
      <c r="F36" t="s">
        <v>521</v>
      </c>
      <c r="G36" t="s">
        <v>1936</v>
      </c>
      <c r="H36" s="7" t="s">
        <v>523</v>
      </c>
      <c r="I36" t="s">
        <v>531</v>
      </c>
      <c r="J36" s="7" t="s">
        <v>525</v>
      </c>
      <c r="K36">
        <v>6.4</v>
      </c>
      <c r="L36" s="7" t="s">
        <v>526</v>
      </c>
      <c r="M36">
        <v>5</v>
      </c>
      <c r="N36" s="32" t="s">
        <v>526</v>
      </c>
      <c r="O36" s="33">
        <v>50</v>
      </c>
      <c r="P36" s="7" t="s">
        <v>526</v>
      </c>
      <c r="Q36">
        <v>100</v>
      </c>
      <c r="R36" s="7" t="s">
        <v>526</v>
      </c>
      <c r="S36">
        <v>5</v>
      </c>
      <c r="T36" s="7" t="s">
        <v>526</v>
      </c>
      <c r="U36">
        <v>5</v>
      </c>
      <c r="V36" s="7" t="s">
        <v>526</v>
      </c>
      <c r="W36">
        <v>5</v>
      </c>
      <c r="X36" s="7" t="s">
        <v>526</v>
      </c>
      <c r="Y36">
        <v>5</v>
      </c>
      <c r="Z36" s="7" t="s">
        <v>526</v>
      </c>
      <c r="AA36">
        <v>5</v>
      </c>
      <c r="AB36" s="7" t="s">
        <v>526</v>
      </c>
      <c r="AC36">
        <v>5</v>
      </c>
      <c r="AD36" s="7" t="s">
        <v>526</v>
      </c>
      <c r="AE36">
        <v>5</v>
      </c>
      <c r="AF36" s="7" t="s">
        <v>526</v>
      </c>
      <c r="AG36">
        <v>5</v>
      </c>
      <c r="AH36" s="7" t="s">
        <v>526</v>
      </c>
      <c r="AI36">
        <v>5</v>
      </c>
      <c r="AJ36" s="7" t="s">
        <v>526</v>
      </c>
      <c r="AK36">
        <v>5</v>
      </c>
      <c r="AL36" s="7" t="s">
        <v>526</v>
      </c>
      <c r="AM36">
        <v>5</v>
      </c>
      <c r="AN36" s="7" t="s">
        <v>526</v>
      </c>
      <c r="AO36">
        <v>5</v>
      </c>
      <c r="AP36" s="7" t="s">
        <v>526</v>
      </c>
      <c r="AQ36">
        <v>5</v>
      </c>
      <c r="AR36" s="7" t="s">
        <v>526</v>
      </c>
      <c r="AS36">
        <v>5</v>
      </c>
      <c r="AT36" s="7" t="s">
        <v>526</v>
      </c>
      <c r="AU36">
        <v>5</v>
      </c>
      <c r="AV36" s="7" t="s">
        <v>526</v>
      </c>
      <c r="AW36">
        <v>5</v>
      </c>
      <c r="AX36" s="7" t="s">
        <v>525</v>
      </c>
      <c r="AY36">
        <v>12</v>
      </c>
      <c r="AZ36" s="7" t="s">
        <v>526</v>
      </c>
      <c r="BA36">
        <v>5</v>
      </c>
      <c r="BB36" s="7" t="s">
        <v>526</v>
      </c>
      <c r="BC36">
        <v>5</v>
      </c>
      <c r="BD36" s="7" t="s">
        <v>526</v>
      </c>
      <c r="BE36">
        <v>5</v>
      </c>
      <c r="BF36" s="7" t="s">
        <v>526</v>
      </c>
      <c r="BG36">
        <v>5</v>
      </c>
      <c r="BH36" s="7" t="s">
        <v>526</v>
      </c>
      <c r="BI36">
        <v>5</v>
      </c>
      <c r="BJ36" s="7" t="s">
        <v>526</v>
      </c>
      <c r="BK36">
        <v>5</v>
      </c>
      <c r="BL36" s="7" t="s">
        <v>526</v>
      </c>
      <c r="BM36">
        <v>5</v>
      </c>
      <c r="BN36" s="7" t="s">
        <v>526</v>
      </c>
      <c r="BO36">
        <v>5</v>
      </c>
      <c r="BQ36" s="5">
        <f t="shared" si="0"/>
        <v>27</v>
      </c>
      <c r="BR36" s="5">
        <f t="shared" si="1"/>
        <v>0</v>
      </c>
      <c r="BS36" s="5">
        <f t="shared" si="2"/>
        <v>28</v>
      </c>
      <c r="BT36" s="6">
        <f t="shared" si="3"/>
        <v>1</v>
      </c>
    </row>
    <row r="37" spans="1:72" ht="12.75">
      <c r="A37" t="s">
        <v>1933</v>
      </c>
      <c r="B37" s="1" t="s">
        <v>1937</v>
      </c>
      <c r="C37" s="1" t="s">
        <v>1937</v>
      </c>
      <c r="D37" s="7">
        <v>1991</v>
      </c>
      <c r="E37" t="s">
        <v>1938</v>
      </c>
      <c r="F37" t="s">
        <v>521</v>
      </c>
      <c r="G37" t="s">
        <v>1939</v>
      </c>
      <c r="H37" s="7" t="s">
        <v>523</v>
      </c>
      <c r="I37" t="s">
        <v>531</v>
      </c>
      <c r="J37" s="7" t="s">
        <v>525</v>
      </c>
      <c r="K37">
        <v>6.9</v>
      </c>
      <c r="L37" s="7" t="s">
        <v>526</v>
      </c>
      <c r="M37">
        <v>5</v>
      </c>
      <c r="N37" s="32" t="s">
        <v>525</v>
      </c>
      <c r="O37" s="33">
        <v>66</v>
      </c>
      <c r="P37" s="7" t="s">
        <v>526</v>
      </c>
      <c r="Q37">
        <v>200</v>
      </c>
      <c r="R37" s="7" t="s">
        <v>526</v>
      </c>
      <c r="S37">
        <v>5</v>
      </c>
      <c r="T37" s="7" t="s">
        <v>526</v>
      </c>
      <c r="U37">
        <v>5</v>
      </c>
      <c r="V37" s="7" t="s">
        <v>525</v>
      </c>
      <c r="W37">
        <v>27</v>
      </c>
      <c r="X37" s="7" t="s">
        <v>526</v>
      </c>
      <c r="Y37">
        <v>5</v>
      </c>
      <c r="Z37" s="7" t="s">
        <v>526</v>
      </c>
      <c r="AA37">
        <v>5</v>
      </c>
      <c r="AB37" s="7" t="s">
        <v>526</v>
      </c>
      <c r="AC37">
        <v>5</v>
      </c>
      <c r="AD37" s="7" t="s">
        <v>526</v>
      </c>
      <c r="AE37">
        <v>5</v>
      </c>
      <c r="AF37" s="7" t="s">
        <v>526</v>
      </c>
      <c r="AG37">
        <v>5</v>
      </c>
      <c r="AH37" s="7" t="s">
        <v>526</v>
      </c>
      <c r="AI37">
        <v>5</v>
      </c>
      <c r="AJ37" s="7" t="s">
        <v>526</v>
      </c>
      <c r="AK37">
        <v>5</v>
      </c>
      <c r="AL37" s="7" t="s">
        <v>526</v>
      </c>
      <c r="AM37">
        <v>5</v>
      </c>
      <c r="AN37" s="7" t="s">
        <v>526</v>
      </c>
      <c r="AO37">
        <v>5</v>
      </c>
      <c r="AP37" s="7" t="s">
        <v>526</v>
      </c>
      <c r="AQ37">
        <v>5</v>
      </c>
      <c r="AR37" s="7" t="s">
        <v>526</v>
      </c>
      <c r="AS37">
        <v>5</v>
      </c>
      <c r="AT37" s="7" t="s">
        <v>526</v>
      </c>
      <c r="AU37">
        <v>5</v>
      </c>
      <c r="AV37" s="7" t="s">
        <v>526</v>
      </c>
      <c r="AW37">
        <v>5</v>
      </c>
      <c r="AX37" s="7" t="s">
        <v>525</v>
      </c>
      <c r="AY37">
        <v>32</v>
      </c>
      <c r="AZ37" s="7" t="s">
        <v>526</v>
      </c>
      <c r="BA37">
        <v>5</v>
      </c>
      <c r="BB37" s="7" t="s">
        <v>526</v>
      </c>
      <c r="BC37">
        <v>5</v>
      </c>
      <c r="BD37" s="7" t="s">
        <v>525</v>
      </c>
      <c r="BE37">
        <v>25</v>
      </c>
      <c r="BF37" s="7" t="s">
        <v>526</v>
      </c>
      <c r="BG37">
        <v>5</v>
      </c>
      <c r="BH37" s="7" t="s">
        <v>526</v>
      </c>
      <c r="BI37">
        <v>5</v>
      </c>
      <c r="BJ37" s="7" t="s">
        <v>526</v>
      </c>
      <c r="BK37">
        <v>5</v>
      </c>
      <c r="BL37" s="7" t="s">
        <v>525</v>
      </c>
      <c r="BM37">
        <v>23</v>
      </c>
      <c r="BN37" s="7" t="s">
        <v>525</v>
      </c>
      <c r="BO37">
        <v>36</v>
      </c>
      <c r="BQ37" s="5">
        <f t="shared" si="0"/>
        <v>22</v>
      </c>
      <c r="BR37" s="5">
        <f t="shared" si="1"/>
        <v>0</v>
      </c>
      <c r="BS37" s="5">
        <f t="shared" si="2"/>
        <v>28</v>
      </c>
      <c r="BT37" s="6">
        <f t="shared" si="3"/>
        <v>6</v>
      </c>
    </row>
    <row r="38" spans="1:72" ht="12.75">
      <c r="A38" t="s">
        <v>1933</v>
      </c>
      <c r="B38" s="1" t="s">
        <v>1940</v>
      </c>
      <c r="C38" s="1" t="s">
        <v>1940</v>
      </c>
      <c r="D38" s="7">
        <v>1991</v>
      </c>
      <c r="E38" t="s">
        <v>1941</v>
      </c>
      <c r="F38" t="s">
        <v>521</v>
      </c>
      <c r="G38" t="s">
        <v>1942</v>
      </c>
      <c r="H38" s="7" t="s">
        <v>523</v>
      </c>
      <c r="I38" t="s">
        <v>531</v>
      </c>
      <c r="J38" s="7" t="s">
        <v>525</v>
      </c>
      <c r="K38">
        <v>11.2</v>
      </c>
      <c r="L38" s="7" t="s">
        <v>558</v>
      </c>
      <c r="M38" t="s">
        <v>558</v>
      </c>
      <c r="N38" s="18" t="s">
        <v>558</v>
      </c>
      <c r="O38" s="31" t="s">
        <v>558</v>
      </c>
      <c r="P38" s="7" t="s">
        <v>526</v>
      </c>
      <c r="Q38">
        <v>50</v>
      </c>
      <c r="R38" s="7" t="s">
        <v>558</v>
      </c>
      <c r="S38" t="s">
        <v>558</v>
      </c>
      <c r="T38" s="7" t="s">
        <v>526</v>
      </c>
      <c r="U38">
        <v>10</v>
      </c>
      <c r="V38" s="7" t="s">
        <v>526</v>
      </c>
      <c r="W38">
        <v>10</v>
      </c>
      <c r="X38" s="7" t="s">
        <v>526</v>
      </c>
      <c r="Y38">
        <v>10</v>
      </c>
      <c r="Z38" s="7" t="s">
        <v>526</v>
      </c>
      <c r="AA38">
        <v>10</v>
      </c>
      <c r="AB38" s="7" t="s">
        <v>558</v>
      </c>
      <c r="AC38" t="s">
        <v>558</v>
      </c>
      <c r="AD38" s="7" t="s">
        <v>558</v>
      </c>
      <c r="AE38" t="s">
        <v>558</v>
      </c>
      <c r="AF38" s="7" t="s">
        <v>526</v>
      </c>
      <c r="AG38">
        <v>10</v>
      </c>
      <c r="AH38" s="7" t="s">
        <v>526</v>
      </c>
      <c r="AI38">
        <v>10</v>
      </c>
      <c r="AJ38" s="7" t="s">
        <v>526</v>
      </c>
      <c r="AK38">
        <v>10</v>
      </c>
      <c r="AL38" s="7" t="s">
        <v>526</v>
      </c>
      <c r="AM38">
        <v>10</v>
      </c>
      <c r="AN38" s="7" t="s">
        <v>526</v>
      </c>
      <c r="AO38">
        <v>10</v>
      </c>
      <c r="AP38" s="7" t="s">
        <v>526</v>
      </c>
      <c r="AQ38">
        <v>10</v>
      </c>
      <c r="AR38" s="7" t="s">
        <v>558</v>
      </c>
      <c r="AS38" t="s">
        <v>558</v>
      </c>
      <c r="AT38" s="7" t="s">
        <v>526</v>
      </c>
      <c r="AU38">
        <v>10</v>
      </c>
      <c r="AV38" s="7" t="s">
        <v>526</v>
      </c>
      <c r="AW38">
        <v>10</v>
      </c>
      <c r="AX38" s="7" t="s">
        <v>525</v>
      </c>
      <c r="AY38">
        <v>150</v>
      </c>
      <c r="AZ38" s="7" t="s">
        <v>526</v>
      </c>
      <c r="BA38">
        <v>10</v>
      </c>
      <c r="BB38" s="7" t="s">
        <v>526</v>
      </c>
      <c r="BC38">
        <v>10</v>
      </c>
      <c r="BD38" s="7" t="s">
        <v>525</v>
      </c>
      <c r="BE38">
        <v>57</v>
      </c>
      <c r="BF38" s="7" t="s">
        <v>526</v>
      </c>
      <c r="BG38">
        <v>10</v>
      </c>
      <c r="BH38" s="7" t="s">
        <v>526</v>
      </c>
      <c r="BI38">
        <v>10</v>
      </c>
      <c r="BJ38" s="7" t="s">
        <v>558</v>
      </c>
      <c r="BK38" t="s">
        <v>558</v>
      </c>
      <c r="BL38" s="7" t="s">
        <v>526</v>
      </c>
      <c r="BM38">
        <v>10</v>
      </c>
      <c r="BN38" s="7" t="s">
        <v>525</v>
      </c>
      <c r="BO38">
        <v>11</v>
      </c>
      <c r="BQ38" s="5">
        <f t="shared" si="0"/>
        <v>18</v>
      </c>
      <c r="BR38" s="5">
        <f t="shared" si="1"/>
        <v>14</v>
      </c>
      <c r="BS38" s="5">
        <f t="shared" si="2"/>
        <v>21</v>
      </c>
      <c r="BT38" s="6">
        <f t="shared" si="3"/>
        <v>3</v>
      </c>
    </row>
    <row r="39" spans="1:72" ht="12.75">
      <c r="A39" t="s">
        <v>1933</v>
      </c>
      <c r="B39" s="1" t="s">
        <v>1943</v>
      </c>
      <c r="C39" s="1" t="s">
        <v>1943</v>
      </c>
      <c r="D39" s="7">
        <v>1991</v>
      </c>
      <c r="E39" t="s">
        <v>1944</v>
      </c>
      <c r="F39" t="s">
        <v>521</v>
      </c>
      <c r="G39" t="s">
        <v>1945</v>
      </c>
      <c r="H39" s="7" t="s">
        <v>523</v>
      </c>
      <c r="I39" t="s">
        <v>524</v>
      </c>
      <c r="J39" s="7" t="s">
        <v>525</v>
      </c>
      <c r="K39">
        <v>3</v>
      </c>
      <c r="L39" s="7" t="s">
        <v>526</v>
      </c>
      <c r="M39">
        <v>5</v>
      </c>
      <c r="N39" s="32" t="s">
        <v>525</v>
      </c>
      <c r="O39" s="33">
        <v>67</v>
      </c>
      <c r="P39" s="7" t="s">
        <v>526</v>
      </c>
      <c r="Q39">
        <v>200</v>
      </c>
      <c r="R39" s="7" t="s">
        <v>526</v>
      </c>
      <c r="S39">
        <v>5</v>
      </c>
      <c r="T39" s="7" t="s">
        <v>526</v>
      </c>
      <c r="U39">
        <v>5</v>
      </c>
      <c r="V39" s="7" t="s">
        <v>526</v>
      </c>
      <c r="W39">
        <v>5</v>
      </c>
      <c r="X39" s="7" t="s">
        <v>526</v>
      </c>
      <c r="Y39">
        <v>5</v>
      </c>
      <c r="Z39" s="7" t="s">
        <v>526</v>
      </c>
      <c r="AA39">
        <v>5</v>
      </c>
      <c r="AB39" s="7" t="s">
        <v>526</v>
      </c>
      <c r="AC39">
        <v>5</v>
      </c>
      <c r="AD39" s="7" t="s">
        <v>526</v>
      </c>
      <c r="AE39">
        <v>5</v>
      </c>
      <c r="AF39" s="7" t="s">
        <v>526</v>
      </c>
      <c r="AG39">
        <v>5</v>
      </c>
      <c r="AH39" s="7" t="s">
        <v>526</v>
      </c>
      <c r="AI39">
        <v>5</v>
      </c>
      <c r="AJ39" s="7" t="s">
        <v>526</v>
      </c>
      <c r="AK39">
        <v>5</v>
      </c>
      <c r="AL39" s="7" t="s">
        <v>526</v>
      </c>
      <c r="AM39">
        <v>5</v>
      </c>
      <c r="AN39" s="7" t="s">
        <v>526</v>
      </c>
      <c r="AO39">
        <v>5</v>
      </c>
      <c r="AP39" s="7" t="s">
        <v>526</v>
      </c>
      <c r="AQ39">
        <v>5</v>
      </c>
      <c r="AR39" s="7" t="s">
        <v>526</v>
      </c>
      <c r="AS39">
        <v>5</v>
      </c>
      <c r="AT39" s="7" t="s">
        <v>526</v>
      </c>
      <c r="AU39">
        <v>5</v>
      </c>
      <c r="AV39" s="7" t="s">
        <v>526</v>
      </c>
      <c r="AW39">
        <v>5</v>
      </c>
      <c r="AX39" s="7" t="s">
        <v>525</v>
      </c>
      <c r="AY39">
        <v>44</v>
      </c>
      <c r="AZ39" s="7" t="s">
        <v>526</v>
      </c>
      <c r="BA39">
        <v>5</v>
      </c>
      <c r="BB39" s="7" t="s">
        <v>526</v>
      </c>
      <c r="BC39">
        <v>5</v>
      </c>
      <c r="BD39" s="7" t="s">
        <v>526</v>
      </c>
      <c r="BE39">
        <v>11</v>
      </c>
      <c r="BF39" s="7" t="s">
        <v>526</v>
      </c>
      <c r="BG39">
        <v>5</v>
      </c>
      <c r="BH39" s="7" t="s">
        <v>526</v>
      </c>
      <c r="BI39">
        <v>5</v>
      </c>
      <c r="BJ39" s="7" t="s">
        <v>526</v>
      </c>
      <c r="BK39">
        <v>5</v>
      </c>
      <c r="BL39" s="7" t="s">
        <v>526</v>
      </c>
      <c r="BM39">
        <v>5</v>
      </c>
      <c r="BN39" s="7" t="s">
        <v>526</v>
      </c>
      <c r="BO39">
        <v>5</v>
      </c>
      <c r="BQ39" s="5">
        <f t="shared" si="0"/>
        <v>26</v>
      </c>
      <c r="BR39" s="5">
        <f t="shared" si="1"/>
        <v>0</v>
      </c>
      <c r="BS39" s="5">
        <f t="shared" si="2"/>
        <v>28</v>
      </c>
      <c r="BT39" s="6">
        <f t="shared" si="3"/>
        <v>2</v>
      </c>
    </row>
    <row r="40" spans="1:72" ht="12.75">
      <c r="A40" t="s">
        <v>1933</v>
      </c>
      <c r="B40" s="1" t="s">
        <v>1946</v>
      </c>
      <c r="C40" s="1" t="s">
        <v>1946</v>
      </c>
      <c r="D40" s="7">
        <v>1991</v>
      </c>
      <c r="E40" t="s">
        <v>1947</v>
      </c>
      <c r="F40" t="s">
        <v>521</v>
      </c>
      <c r="G40" t="s">
        <v>1948</v>
      </c>
      <c r="H40" s="7" t="s">
        <v>523</v>
      </c>
      <c r="I40" t="s">
        <v>524</v>
      </c>
      <c r="J40" s="7" t="s">
        <v>525</v>
      </c>
      <c r="K40">
        <v>1.9</v>
      </c>
      <c r="L40" s="7" t="s">
        <v>526</v>
      </c>
      <c r="M40">
        <v>5</v>
      </c>
      <c r="N40" s="32" t="s">
        <v>526</v>
      </c>
      <c r="O40" s="33">
        <v>50</v>
      </c>
      <c r="P40" s="7" t="s">
        <v>526</v>
      </c>
      <c r="Q40">
        <v>200</v>
      </c>
      <c r="R40" s="7" t="s">
        <v>526</v>
      </c>
      <c r="S40">
        <v>5</v>
      </c>
      <c r="T40" s="7" t="s">
        <v>526</v>
      </c>
      <c r="U40">
        <v>5</v>
      </c>
      <c r="V40" s="7" t="s">
        <v>526</v>
      </c>
      <c r="W40">
        <v>5</v>
      </c>
      <c r="X40" s="7" t="s">
        <v>526</v>
      </c>
      <c r="Y40">
        <v>5</v>
      </c>
      <c r="Z40" s="7" t="s">
        <v>526</v>
      </c>
      <c r="AA40">
        <v>5</v>
      </c>
      <c r="AB40" s="7" t="s">
        <v>526</v>
      </c>
      <c r="AC40">
        <v>5</v>
      </c>
      <c r="AD40" s="7" t="s">
        <v>526</v>
      </c>
      <c r="AE40">
        <v>5</v>
      </c>
      <c r="AF40" s="7" t="s">
        <v>526</v>
      </c>
      <c r="AG40">
        <v>5</v>
      </c>
      <c r="AH40" s="7" t="s">
        <v>526</v>
      </c>
      <c r="AI40">
        <v>5</v>
      </c>
      <c r="AJ40" s="7" t="s">
        <v>526</v>
      </c>
      <c r="AK40">
        <v>5</v>
      </c>
      <c r="AL40" s="7" t="s">
        <v>526</v>
      </c>
      <c r="AM40">
        <v>5</v>
      </c>
      <c r="AN40" s="7" t="s">
        <v>526</v>
      </c>
      <c r="AO40">
        <v>5</v>
      </c>
      <c r="AP40" s="7" t="s">
        <v>526</v>
      </c>
      <c r="AQ40">
        <v>5</v>
      </c>
      <c r="AR40" s="7" t="s">
        <v>526</v>
      </c>
      <c r="AS40">
        <v>5</v>
      </c>
      <c r="AT40" s="7" t="s">
        <v>526</v>
      </c>
      <c r="AU40">
        <v>5</v>
      </c>
      <c r="AV40" s="7" t="s">
        <v>526</v>
      </c>
      <c r="AW40">
        <v>5</v>
      </c>
      <c r="AX40" s="7" t="s">
        <v>525</v>
      </c>
      <c r="AY40">
        <v>17</v>
      </c>
      <c r="AZ40" s="7" t="s">
        <v>526</v>
      </c>
      <c r="BA40">
        <v>5</v>
      </c>
      <c r="BB40" s="7" t="s">
        <v>526</v>
      </c>
      <c r="BC40">
        <v>5</v>
      </c>
      <c r="BD40" s="7" t="s">
        <v>526</v>
      </c>
      <c r="BE40">
        <v>5</v>
      </c>
      <c r="BF40" s="7" t="s">
        <v>526</v>
      </c>
      <c r="BG40">
        <v>5</v>
      </c>
      <c r="BH40" s="7" t="s">
        <v>526</v>
      </c>
      <c r="BI40">
        <v>5</v>
      </c>
      <c r="BJ40" s="7" t="s">
        <v>526</v>
      </c>
      <c r="BK40">
        <v>5</v>
      </c>
      <c r="BL40" s="7" t="s">
        <v>526</v>
      </c>
      <c r="BM40">
        <v>5</v>
      </c>
      <c r="BN40" s="7" t="s">
        <v>526</v>
      </c>
      <c r="BO40">
        <v>5</v>
      </c>
      <c r="BQ40" s="5">
        <f t="shared" si="0"/>
        <v>27</v>
      </c>
      <c r="BR40" s="5">
        <f t="shared" si="1"/>
        <v>0</v>
      </c>
      <c r="BS40" s="5">
        <f t="shared" si="2"/>
        <v>28</v>
      </c>
      <c r="BT40" s="6">
        <f t="shared" si="3"/>
        <v>1</v>
      </c>
    </row>
    <row r="41" spans="1:72" ht="12.75">
      <c r="A41" t="s">
        <v>1933</v>
      </c>
      <c r="B41" s="1" t="s">
        <v>1949</v>
      </c>
      <c r="C41" s="1" t="s">
        <v>1949</v>
      </c>
      <c r="D41" s="7">
        <v>1991</v>
      </c>
      <c r="E41" t="s">
        <v>1950</v>
      </c>
      <c r="F41" t="s">
        <v>521</v>
      </c>
      <c r="G41" t="s">
        <v>1951</v>
      </c>
      <c r="H41" s="7" t="s">
        <v>523</v>
      </c>
      <c r="I41" t="s">
        <v>531</v>
      </c>
      <c r="J41" s="7" t="s">
        <v>525</v>
      </c>
      <c r="K41">
        <v>6.76</v>
      </c>
      <c r="L41" s="7" t="s">
        <v>558</v>
      </c>
      <c r="M41" t="s">
        <v>558</v>
      </c>
      <c r="N41" s="18" t="s">
        <v>558</v>
      </c>
      <c r="O41" s="31" t="s">
        <v>558</v>
      </c>
      <c r="P41" s="7" t="s">
        <v>526</v>
      </c>
      <c r="Q41">
        <v>50</v>
      </c>
      <c r="R41" s="7" t="s">
        <v>558</v>
      </c>
      <c r="S41" t="s">
        <v>558</v>
      </c>
      <c r="T41" s="7" t="s">
        <v>526</v>
      </c>
      <c r="U41">
        <v>10</v>
      </c>
      <c r="V41" s="7" t="s">
        <v>526</v>
      </c>
      <c r="W41">
        <v>10</v>
      </c>
      <c r="X41" s="7" t="s">
        <v>526</v>
      </c>
      <c r="Y41">
        <v>10</v>
      </c>
      <c r="Z41" s="7" t="s">
        <v>526</v>
      </c>
      <c r="AA41">
        <v>10</v>
      </c>
      <c r="AB41" s="7" t="s">
        <v>558</v>
      </c>
      <c r="AC41" t="s">
        <v>558</v>
      </c>
      <c r="AD41" s="7" t="s">
        <v>558</v>
      </c>
      <c r="AE41" t="s">
        <v>558</v>
      </c>
      <c r="AF41" s="7" t="s">
        <v>526</v>
      </c>
      <c r="AG41">
        <v>10</v>
      </c>
      <c r="AH41" s="7" t="s">
        <v>526</v>
      </c>
      <c r="AI41">
        <v>10</v>
      </c>
      <c r="AJ41" s="7" t="s">
        <v>526</v>
      </c>
      <c r="AK41">
        <v>10</v>
      </c>
      <c r="AL41" s="7" t="s">
        <v>526</v>
      </c>
      <c r="AM41">
        <v>10</v>
      </c>
      <c r="AN41" s="7" t="s">
        <v>526</v>
      </c>
      <c r="AO41">
        <v>10</v>
      </c>
      <c r="AP41" s="7" t="s">
        <v>526</v>
      </c>
      <c r="AQ41">
        <v>10</v>
      </c>
      <c r="AR41" s="7" t="s">
        <v>558</v>
      </c>
      <c r="AS41" t="s">
        <v>558</v>
      </c>
      <c r="AT41" s="7" t="s">
        <v>526</v>
      </c>
      <c r="AU41">
        <v>10</v>
      </c>
      <c r="AV41" s="7" t="s">
        <v>525</v>
      </c>
      <c r="AW41">
        <v>13</v>
      </c>
      <c r="AX41" s="7" t="s">
        <v>525</v>
      </c>
      <c r="AY41">
        <v>63</v>
      </c>
      <c r="AZ41" s="7" t="s">
        <v>526</v>
      </c>
      <c r="BA41">
        <v>10</v>
      </c>
      <c r="BB41" s="7" t="s">
        <v>526</v>
      </c>
      <c r="BC41">
        <v>10</v>
      </c>
      <c r="BD41" s="7" t="s">
        <v>525</v>
      </c>
      <c r="BE41">
        <v>22</v>
      </c>
      <c r="BF41" s="7" t="s">
        <v>526</v>
      </c>
      <c r="BG41">
        <v>10</v>
      </c>
      <c r="BH41" s="7" t="s">
        <v>526</v>
      </c>
      <c r="BI41">
        <v>10</v>
      </c>
      <c r="BJ41" s="7" t="s">
        <v>558</v>
      </c>
      <c r="BK41" t="s">
        <v>558</v>
      </c>
      <c r="BL41" s="7" t="s">
        <v>526</v>
      </c>
      <c r="BM41">
        <v>10</v>
      </c>
      <c r="BN41" s="7" t="s">
        <v>526</v>
      </c>
      <c r="BO41">
        <v>10</v>
      </c>
      <c r="BQ41" s="5">
        <f t="shared" si="0"/>
        <v>18</v>
      </c>
      <c r="BR41" s="5">
        <f t="shared" si="1"/>
        <v>14</v>
      </c>
      <c r="BS41" s="5">
        <f t="shared" si="2"/>
        <v>21</v>
      </c>
      <c r="BT41" s="6">
        <f t="shared" si="3"/>
        <v>3</v>
      </c>
    </row>
    <row r="42" spans="1:72" ht="12.75">
      <c r="A42" t="s">
        <v>1933</v>
      </c>
      <c r="B42" s="1" t="s">
        <v>1952</v>
      </c>
      <c r="C42" s="1" t="s">
        <v>1952</v>
      </c>
      <c r="D42" s="7">
        <v>1991</v>
      </c>
      <c r="E42" t="s">
        <v>1953</v>
      </c>
      <c r="F42" t="s">
        <v>521</v>
      </c>
      <c r="G42" t="s">
        <v>1954</v>
      </c>
      <c r="H42" s="7" t="s">
        <v>523</v>
      </c>
      <c r="I42" t="s">
        <v>524</v>
      </c>
      <c r="J42" s="7" t="s">
        <v>525</v>
      </c>
      <c r="K42">
        <v>4.8</v>
      </c>
      <c r="L42" s="7" t="s">
        <v>526</v>
      </c>
      <c r="M42">
        <v>5</v>
      </c>
      <c r="N42" s="32" t="s">
        <v>526</v>
      </c>
      <c r="O42" s="33">
        <v>50</v>
      </c>
      <c r="P42" s="7" t="s">
        <v>526</v>
      </c>
      <c r="Q42">
        <v>200</v>
      </c>
      <c r="R42" s="7" t="s">
        <v>526</v>
      </c>
      <c r="S42">
        <v>5</v>
      </c>
      <c r="T42" s="7" t="s">
        <v>526</v>
      </c>
      <c r="U42">
        <v>5</v>
      </c>
      <c r="V42" s="7" t="s">
        <v>526</v>
      </c>
      <c r="W42">
        <v>5</v>
      </c>
      <c r="X42" s="7" t="s">
        <v>526</v>
      </c>
      <c r="Y42">
        <v>5</v>
      </c>
      <c r="Z42" s="7" t="s">
        <v>526</v>
      </c>
      <c r="AA42">
        <v>5</v>
      </c>
      <c r="AB42" s="7" t="s">
        <v>526</v>
      </c>
      <c r="AC42">
        <v>5</v>
      </c>
      <c r="AD42" s="7" t="s">
        <v>526</v>
      </c>
      <c r="AE42">
        <v>5</v>
      </c>
      <c r="AF42" s="7" t="s">
        <v>526</v>
      </c>
      <c r="AG42">
        <v>5</v>
      </c>
      <c r="AH42" s="7" t="s">
        <v>526</v>
      </c>
      <c r="AI42">
        <v>5</v>
      </c>
      <c r="AJ42" s="7" t="s">
        <v>526</v>
      </c>
      <c r="AK42">
        <v>5</v>
      </c>
      <c r="AL42" s="7" t="s">
        <v>526</v>
      </c>
      <c r="AM42">
        <v>5</v>
      </c>
      <c r="AN42" s="7" t="s">
        <v>526</v>
      </c>
      <c r="AO42">
        <v>5</v>
      </c>
      <c r="AP42" s="7" t="s">
        <v>526</v>
      </c>
      <c r="AQ42">
        <v>5</v>
      </c>
      <c r="AR42" s="7" t="s">
        <v>526</v>
      </c>
      <c r="AS42">
        <v>5</v>
      </c>
      <c r="AT42" s="7" t="s">
        <v>526</v>
      </c>
      <c r="AU42">
        <v>5</v>
      </c>
      <c r="AV42" s="7" t="s">
        <v>526</v>
      </c>
      <c r="AW42">
        <v>5</v>
      </c>
      <c r="AX42" s="7" t="s">
        <v>525</v>
      </c>
      <c r="AY42">
        <v>5</v>
      </c>
      <c r="AZ42" s="7" t="s">
        <v>526</v>
      </c>
      <c r="BA42">
        <v>5</v>
      </c>
      <c r="BB42" s="7" t="s">
        <v>526</v>
      </c>
      <c r="BC42">
        <v>5</v>
      </c>
      <c r="BD42" s="7" t="s">
        <v>526</v>
      </c>
      <c r="BE42">
        <v>5</v>
      </c>
      <c r="BF42" s="7" t="s">
        <v>526</v>
      </c>
      <c r="BG42">
        <v>5</v>
      </c>
      <c r="BH42" s="7" t="s">
        <v>526</v>
      </c>
      <c r="BI42">
        <v>5</v>
      </c>
      <c r="BJ42" s="7" t="s">
        <v>526</v>
      </c>
      <c r="BK42">
        <v>5</v>
      </c>
      <c r="BL42" s="7" t="s">
        <v>526</v>
      </c>
      <c r="BM42">
        <v>5</v>
      </c>
      <c r="BN42" s="7" t="s">
        <v>526</v>
      </c>
      <c r="BO42">
        <v>5</v>
      </c>
      <c r="BQ42" s="5">
        <f t="shared" si="0"/>
        <v>27</v>
      </c>
      <c r="BR42" s="5">
        <f t="shared" si="1"/>
        <v>0</v>
      </c>
      <c r="BS42" s="5">
        <f t="shared" si="2"/>
        <v>28</v>
      </c>
      <c r="BT42" s="6">
        <f t="shared" si="3"/>
        <v>1</v>
      </c>
    </row>
    <row r="43" spans="1:72" ht="12.75">
      <c r="A43" t="s">
        <v>1933</v>
      </c>
      <c r="B43" s="1" t="s">
        <v>1955</v>
      </c>
      <c r="C43" s="1" t="s">
        <v>1955</v>
      </c>
      <c r="D43" s="7">
        <v>1991</v>
      </c>
      <c r="E43" t="s">
        <v>1956</v>
      </c>
      <c r="F43" t="s">
        <v>521</v>
      </c>
      <c r="G43" t="s">
        <v>1957</v>
      </c>
      <c r="H43" s="7" t="s">
        <v>523</v>
      </c>
      <c r="I43" t="s">
        <v>531</v>
      </c>
      <c r="J43" s="7" t="s">
        <v>525</v>
      </c>
      <c r="K43">
        <v>3.8</v>
      </c>
      <c r="L43" s="7" t="s">
        <v>526</v>
      </c>
      <c r="M43">
        <v>5</v>
      </c>
      <c r="N43" s="32" t="s">
        <v>525</v>
      </c>
      <c r="O43" s="33">
        <v>70</v>
      </c>
      <c r="P43" s="7" t="s">
        <v>526</v>
      </c>
      <c r="Q43">
        <v>200</v>
      </c>
      <c r="R43" s="7" t="s">
        <v>526</v>
      </c>
      <c r="S43">
        <v>5</v>
      </c>
      <c r="T43" s="7" t="s">
        <v>526</v>
      </c>
      <c r="U43">
        <v>5</v>
      </c>
      <c r="V43" s="7" t="s">
        <v>526</v>
      </c>
      <c r="W43">
        <v>5</v>
      </c>
      <c r="X43" s="7" t="s">
        <v>526</v>
      </c>
      <c r="Y43">
        <v>5</v>
      </c>
      <c r="Z43" s="7" t="s">
        <v>526</v>
      </c>
      <c r="AA43">
        <v>5</v>
      </c>
      <c r="AB43" s="7" t="s">
        <v>526</v>
      </c>
      <c r="AC43">
        <v>5</v>
      </c>
      <c r="AD43" s="7" t="s">
        <v>526</v>
      </c>
      <c r="AE43">
        <v>5</v>
      </c>
      <c r="AF43" s="7" t="s">
        <v>526</v>
      </c>
      <c r="AG43">
        <v>5</v>
      </c>
      <c r="AH43" s="7" t="s">
        <v>526</v>
      </c>
      <c r="AI43">
        <v>5</v>
      </c>
      <c r="AJ43" s="7" t="s">
        <v>526</v>
      </c>
      <c r="AK43">
        <v>5</v>
      </c>
      <c r="AL43" s="7" t="s">
        <v>526</v>
      </c>
      <c r="AM43">
        <v>5</v>
      </c>
      <c r="AN43" s="7" t="s">
        <v>526</v>
      </c>
      <c r="AO43">
        <v>5</v>
      </c>
      <c r="AP43" s="7" t="s">
        <v>526</v>
      </c>
      <c r="AQ43">
        <v>5</v>
      </c>
      <c r="AR43" s="7" t="s">
        <v>526</v>
      </c>
      <c r="AS43">
        <v>5</v>
      </c>
      <c r="AT43" s="7" t="s">
        <v>526</v>
      </c>
      <c r="AU43">
        <v>5</v>
      </c>
      <c r="AV43" s="7" t="s">
        <v>526</v>
      </c>
      <c r="AW43">
        <v>5</v>
      </c>
      <c r="AX43" s="7" t="s">
        <v>525</v>
      </c>
      <c r="AY43">
        <v>46</v>
      </c>
      <c r="AZ43" s="7" t="s">
        <v>526</v>
      </c>
      <c r="BA43">
        <v>5</v>
      </c>
      <c r="BB43" s="7" t="s">
        <v>525</v>
      </c>
      <c r="BC43">
        <v>5</v>
      </c>
      <c r="BD43" s="7" t="s">
        <v>525</v>
      </c>
      <c r="BE43">
        <v>12</v>
      </c>
      <c r="BF43" s="7" t="s">
        <v>526</v>
      </c>
      <c r="BG43">
        <v>5</v>
      </c>
      <c r="BH43" s="7" t="s">
        <v>526</v>
      </c>
      <c r="BI43">
        <v>5</v>
      </c>
      <c r="BJ43" s="7" t="s">
        <v>526</v>
      </c>
      <c r="BK43">
        <v>5</v>
      </c>
      <c r="BL43" s="7" t="s">
        <v>526</v>
      </c>
      <c r="BM43">
        <v>5</v>
      </c>
      <c r="BN43" s="7" t="s">
        <v>526</v>
      </c>
      <c r="BO43">
        <v>5</v>
      </c>
      <c r="BQ43" s="5">
        <f t="shared" si="0"/>
        <v>24</v>
      </c>
      <c r="BR43" s="5">
        <f t="shared" si="1"/>
        <v>0</v>
      </c>
      <c r="BS43" s="5">
        <f t="shared" si="2"/>
        <v>28</v>
      </c>
      <c r="BT43" s="6">
        <f t="shared" si="3"/>
        <v>4</v>
      </c>
    </row>
    <row r="44" spans="1:72" ht="12.75">
      <c r="A44" t="s">
        <v>1933</v>
      </c>
      <c r="B44" s="1" t="s">
        <v>1958</v>
      </c>
      <c r="C44" s="1" t="s">
        <v>1958</v>
      </c>
      <c r="D44" s="7">
        <v>1991</v>
      </c>
      <c r="E44" t="s">
        <v>1959</v>
      </c>
      <c r="F44" t="s">
        <v>521</v>
      </c>
      <c r="G44" t="s">
        <v>1960</v>
      </c>
      <c r="H44" s="7" t="s">
        <v>523</v>
      </c>
      <c r="I44" t="s">
        <v>524</v>
      </c>
      <c r="J44" s="7" t="s">
        <v>525</v>
      </c>
      <c r="K44">
        <v>1.8</v>
      </c>
      <c r="L44" s="7" t="s">
        <v>526</v>
      </c>
      <c r="M44">
        <v>5</v>
      </c>
      <c r="N44" s="32" t="s">
        <v>526</v>
      </c>
      <c r="O44" s="33">
        <v>50</v>
      </c>
      <c r="P44" s="7" t="s">
        <v>526</v>
      </c>
      <c r="Q44">
        <v>200</v>
      </c>
      <c r="R44" s="7" t="s">
        <v>526</v>
      </c>
      <c r="S44">
        <v>5</v>
      </c>
      <c r="T44" s="7" t="s">
        <v>526</v>
      </c>
      <c r="U44">
        <v>5</v>
      </c>
      <c r="V44" s="7" t="s">
        <v>526</v>
      </c>
      <c r="W44">
        <v>5</v>
      </c>
      <c r="X44" s="7" t="s">
        <v>526</v>
      </c>
      <c r="Y44">
        <v>5</v>
      </c>
      <c r="Z44" s="7" t="s">
        <v>526</v>
      </c>
      <c r="AA44">
        <v>5</v>
      </c>
      <c r="AB44" s="7" t="s">
        <v>526</v>
      </c>
      <c r="AC44">
        <v>5</v>
      </c>
      <c r="AD44" s="7" t="s">
        <v>526</v>
      </c>
      <c r="AE44">
        <v>5</v>
      </c>
      <c r="AF44" s="7" t="s">
        <v>526</v>
      </c>
      <c r="AG44">
        <v>5</v>
      </c>
      <c r="AH44" s="7" t="s">
        <v>526</v>
      </c>
      <c r="AI44">
        <v>5</v>
      </c>
      <c r="AJ44" s="7" t="s">
        <v>526</v>
      </c>
      <c r="AK44">
        <v>5</v>
      </c>
      <c r="AL44" s="7" t="s">
        <v>526</v>
      </c>
      <c r="AM44">
        <v>5</v>
      </c>
      <c r="AN44" s="7" t="s">
        <v>526</v>
      </c>
      <c r="AO44">
        <v>5</v>
      </c>
      <c r="AP44" s="7" t="s">
        <v>526</v>
      </c>
      <c r="AQ44">
        <v>5</v>
      </c>
      <c r="AR44" s="7" t="s">
        <v>526</v>
      </c>
      <c r="AS44">
        <v>5</v>
      </c>
      <c r="AT44" s="7" t="s">
        <v>526</v>
      </c>
      <c r="AU44">
        <v>5</v>
      </c>
      <c r="AV44" s="7" t="s">
        <v>526</v>
      </c>
      <c r="AW44">
        <v>5</v>
      </c>
      <c r="AX44" s="7" t="s">
        <v>526</v>
      </c>
      <c r="AY44">
        <v>5</v>
      </c>
      <c r="AZ44" s="7" t="s">
        <v>526</v>
      </c>
      <c r="BA44">
        <v>5</v>
      </c>
      <c r="BB44" s="7" t="s">
        <v>526</v>
      </c>
      <c r="BC44">
        <v>5</v>
      </c>
      <c r="BD44" s="7" t="s">
        <v>526</v>
      </c>
      <c r="BE44">
        <v>5</v>
      </c>
      <c r="BF44" s="7" t="s">
        <v>526</v>
      </c>
      <c r="BG44">
        <v>5</v>
      </c>
      <c r="BH44" s="7" t="s">
        <v>526</v>
      </c>
      <c r="BI44">
        <v>5</v>
      </c>
      <c r="BJ44" s="7" t="s">
        <v>526</v>
      </c>
      <c r="BK44">
        <v>5</v>
      </c>
      <c r="BL44" s="7" t="s">
        <v>526</v>
      </c>
      <c r="BM44">
        <v>5</v>
      </c>
      <c r="BN44" s="7" t="s">
        <v>526</v>
      </c>
      <c r="BO44">
        <v>5</v>
      </c>
      <c r="BQ44" s="5">
        <f t="shared" si="0"/>
        <v>28</v>
      </c>
      <c r="BR44" s="5">
        <f t="shared" si="1"/>
        <v>0</v>
      </c>
      <c r="BS44" s="5">
        <f t="shared" si="2"/>
        <v>28</v>
      </c>
      <c r="BT44" s="6">
        <f t="shared" si="3"/>
        <v>0</v>
      </c>
    </row>
    <row r="45" spans="1:72" ht="12.75">
      <c r="A45" t="s">
        <v>1961</v>
      </c>
      <c r="B45" s="1" t="s">
        <v>1962</v>
      </c>
      <c r="C45" s="1" t="s">
        <v>1962</v>
      </c>
      <c r="D45" s="7">
        <v>1994</v>
      </c>
      <c r="E45" t="s">
        <v>1963</v>
      </c>
      <c r="F45" t="s">
        <v>521</v>
      </c>
      <c r="G45" t="s">
        <v>1964</v>
      </c>
      <c r="H45" s="7" t="s">
        <v>523</v>
      </c>
      <c r="I45" t="s">
        <v>1965</v>
      </c>
      <c r="J45" s="7" t="s">
        <v>525</v>
      </c>
      <c r="K45">
        <v>10</v>
      </c>
      <c r="L45" s="7" t="s">
        <v>526</v>
      </c>
      <c r="M45">
        <v>5</v>
      </c>
      <c r="N45" s="32" t="s">
        <v>526</v>
      </c>
      <c r="O45" s="33">
        <v>50</v>
      </c>
      <c r="P45" s="7" t="s">
        <v>526</v>
      </c>
      <c r="Q45">
        <v>200</v>
      </c>
      <c r="R45" s="7" t="s">
        <v>526</v>
      </c>
      <c r="S45">
        <v>10</v>
      </c>
      <c r="T45" s="7" t="s">
        <v>526</v>
      </c>
      <c r="U45">
        <v>10</v>
      </c>
      <c r="V45" s="7" t="s">
        <v>526</v>
      </c>
      <c r="W45">
        <v>10</v>
      </c>
      <c r="X45" s="7" t="s">
        <v>526</v>
      </c>
      <c r="Y45">
        <v>10</v>
      </c>
      <c r="Z45" s="7" t="s">
        <v>526</v>
      </c>
      <c r="AA45">
        <v>5</v>
      </c>
      <c r="AB45" s="7" t="s">
        <v>526</v>
      </c>
      <c r="AC45">
        <v>10</v>
      </c>
      <c r="AD45" s="7" t="s">
        <v>526</v>
      </c>
      <c r="AE45">
        <v>10</v>
      </c>
      <c r="AF45" s="7" t="s">
        <v>526</v>
      </c>
      <c r="AG45">
        <v>20</v>
      </c>
      <c r="AH45" s="7" t="s">
        <v>526</v>
      </c>
      <c r="AI45">
        <v>10</v>
      </c>
      <c r="AJ45" s="7" t="s">
        <v>526</v>
      </c>
      <c r="AK45">
        <v>30</v>
      </c>
      <c r="AL45" s="7" t="s">
        <v>526</v>
      </c>
      <c r="AM45">
        <v>12</v>
      </c>
      <c r="AN45" s="7" t="s">
        <v>526</v>
      </c>
      <c r="AO45">
        <v>5</v>
      </c>
      <c r="AP45" s="7" t="s">
        <v>526</v>
      </c>
      <c r="AQ45">
        <v>10</v>
      </c>
      <c r="AR45" s="7" t="s">
        <v>526</v>
      </c>
      <c r="AS45">
        <v>5</v>
      </c>
      <c r="AT45" s="7" t="s">
        <v>526</v>
      </c>
      <c r="AU45">
        <v>10</v>
      </c>
      <c r="AV45" s="7" t="s">
        <v>526</v>
      </c>
      <c r="AW45">
        <v>10</v>
      </c>
      <c r="AX45" s="7" t="s">
        <v>526</v>
      </c>
      <c r="AY45">
        <v>5</v>
      </c>
      <c r="AZ45" s="7" t="s">
        <v>526</v>
      </c>
      <c r="BA45">
        <v>10</v>
      </c>
      <c r="BB45" s="7" t="s">
        <v>526</v>
      </c>
      <c r="BC45">
        <v>35</v>
      </c>
      <c r="BD45" s="7" t="s">
        <v>526</v>
      </c>
      <c r="BE45">
        <v>10</v>
      </c>
      <c r="BF45" s="7" t="s">
        <v>526</v>
      </c>
      <c r="BG45">
        <v>10</v>
      </c>
      <c r="BH45" s="7" t="s">
        <v>526</v>
      </c>
      <c r="BI45">
        <v>10</v>
      </c>
      <c r="BJ45" s="7" t="s">
        <v>526</v>
      </c>
      <c r="BK45">
        <v>10</v>
      </c>
      <c r="BL45" s="7" t="s">
        <v>526</v>
      </c>
      <c r="BM45">
        <v>15</v>
      </c>
      <c r="BN45" s="7" t="s">
        <v>526</v>
      </c>
      <c r="BO45">
        <v>10</v>
      </c>
      <c r="BQ45" s="5">
        <f t="shared" si="0"/>
        <v>28</v>
      </c>
      <c r="BR45" s="5">
        <f t="shared" si="1"/>
        <v>0</v>
      </c>
      <c r="BS45" s="5">
        <f t="shared" si="2"/>
        <v>28</v>
      </c>
      <c r="BT45" s="6">
        <f t="shared" si="3"/>
        <v>0</v>
      </c>
    </row>
    <row r="46" spans="1:72" ht="12.75">
      <c r="A46" t="s">
        <v>1961</v>
      </c>
      <c r="B46" s="1" t="s">
        <v>1966</v>
      </c>
      <c r="C46" s="1" t="s">
        <v>1966</v>
      </c>
      <c r="D46" s="7">
        <v>1994</v>
      </c>
      <c r="E46" t="s">
        <v>1967</v>
      </c>
      <c r="F46" t="s">
        <v>521</v>
      </c>
      <c r="G46" t="s">
        <v>1968</v>
      </c>
      <c r="H46" s="7" t="s">
        <v>523</v>
      </c>
      <c r="I46" t="s">
        <v>531</v>
      </c>
      <c r="J46" s="7" t="s">
        <v>525</v>
      </c>
      <c r="K46">
        <v>1.25</v>
      </c>
      <c r="L46" s="7" t="s">
        <v>526</v>
      </c>
      <c r="M46">
        <v>5</v>
      </c>
      <c r="N46" s="32" t="s">
        <v>526</v>
      </c>
      <c r="O46" s="33">
        <v>50</v>
      </c>
      <c r="P46" s="7" t="s">
        <v>526</v>
      </c>
      <c r="Q46">
        <v>200</v>
      </c>
      <c r="R46" s="7" t="s">
        <v>526</v>
      </c>
      <c r="S46">
        <v>5</v>
      </c>
      <c r="T46" s="7" t="s">
        <v>526</v>
      </c>
      <c r="U46">
        <v>5</v>
      </c>
      <c r="V46" s="7" t="s">
        <v>526</v>
      </c>
      <c r="W46">
        <v>5</v>
      </c>
      <c r="X46" s="7" t="s">
        <v>526</v>
      </c>
      <c r="Y46">
        <v>5</v>
      </c>
      <c r="Z46" s="7" t="s">
        <v>526</v>
      </c>
      <c r="AA46">
        <v>5</v>
      </c>
      <c r="AB46" s="7" t="s">
        <v>526</v>
      </c>
      <c r="AC46">
        <v>5</v>
      </c>
      <c r="AD46" s="7" t="s">
        <v>526</v>
      </c>
      <c r="AE46">
        <v>5</v>
      </c>
      <c r="AF46" s="7" t="s">
        <v>526</v>
      </c>
      <c r="AG46">
        <v>5</v>
      </c>
      <c r="AH46" s="7" t="s">
        <v>526</v>
      </c>
      <c r="AI46">
        <v>5</v>
      </c>
      <c r="AJ46" s="7" t="s">
        <v>526</v>
      </c>
      <c r="AK46">
        <v>5</v>
      </c>
      <c r="AL46" s="7" t="s">
        <v>526</v>
      </c>
      <c r="AM46">
        <v>5</v>
      </c>
      <c r="AN46" s="7" t="s">
        <v>526</v>
      </c>
      <c r="AO46">
        <v>5</v>
      </c>
      <c r="AP46" s="7" t="s">
        <v>526</v>
      </c>
      <c r="AQ46">
        <v>5</v>
      </c>
      <c r="AR46" s="7" t="s">
        <v>526</v>
      </c>
      <c r="AS46">
        <v>5</v>
      </c>
      <c r="AT46" s="7" t="s">
        <v>526</v>
      </c>
      <c r="AU46">
        <v>5</v>
      </c>
      <c r="AV46" s="7" t="s">
        <v>526</v>
      </c>
      <c r="AW46">
        <v>5</v>
      </c>
      <c r="AX46" s="7" t="s">
        <v>526</v>
      </c>
      <c r="AY46">
        <v>5</v>
      </c>
      <c r="AZ46" s="7" t="s">
        <v>526</v>
      </c>
      <c r="BA46">
        <v>5</v>
      </c>
      <c r="BB46" s="7" t="s">
        <v>526</v>
      </c>
      <c r="BC46">
        <v>5</v>
      </c>
      <c r="BD46" s="7" t="s">
        <v>526</v>
      </c>
      <c r="BE46">
        <v>5</v>
      </c>
      <c r="BF46" s="7" t="s">
        <v>526</v>
      </c>
      <c r="BG46">
        <v>5</v>
      </c>
      <c r="BH46" s="7" t="s">
        <v>526</v>
      </c>
      <c r="BI46">
        <v>5</v>
      </c>
      <c r="BJ46" s="7" t="s">
        <v>526</v>
      </c>
      <c r="BK46">
        <v>5</v>
      </c>
      <c r="BL46" s="7" t="s">
        <v>526</v>
      </c>
      <c r="BM46">
        <v>5</v>
      </c>
      <c r="BN46" s="7" t="s">
        <v>526</v>
      </c>
      <c r="BO46">
        <v>5</v>
      </c>
      <c r="BQ46" s="5">
        <f t="shared" si="0"/>
        <v>28</v>
      </c>
      <c r="BR46" s="5">
        <f t="shared" si="1"/>
        <v>0</v>
      </c>
      <c r="BS46" s="5">
        <f t="shared" si="2"/>
        <v>28</v>
      </c>
      <c r="BT46" s="6">
        <f t="shared" si="3"/>
        <v>0</v>
      </c>
    </row>
    <row r="47" spans="1:72" ht="12.75">
      <c r="A47" t="s">
        <v>1961</v>
      </c>
      <c r="B47" s="1" t="s">
        <v>1969</v>
      </c>
      <c r="C47" s="1" t="s">
        <v>1969</v>
      </c>
      <c r="D47" s="7">
        <v>1994</v>
      </c>
      <c r="E47" t="s">
        <v>1970</v>
      </c>
      <c r="F47" t="s">
        <v>521</v>
      </c>
      <c r="G47" t="s">
        <v>1971</v>
      </c>
      <c r="H47" s="7" t="s">
        <v>523</v>
      </c>
      <c r="I47" t="s">
        <v>1972</v>
      </c>
      <c r="J47" s="7" t="s">
        <v>525</v>
      </c>
      <c r="K47">
        <v>6.5</v>
      </c>
      <c r="L47" s="7" t="s">
        <v>526</v>
      </c>
      <c r="M47">
        <v>5</v>
      </c>
      <c r="N47" s="32" t="s">
        <v>525</v>
      </c>
      <c r="O47" s="33">
        <v>100</v>
      </c>
      <c r="P47" s="7" t="s">
        <v>526</v>
      </c>
      <c r="Q47">
        <v>200</v>
      </c>
      <c r="R47" s="7" t="s">
        <v>526</v>
      </c>
      <c r="S47">
        <v>5</v>
      </c>
      <c r="T47" s="7" t="s">
        <v>526</v>
      </c>
      <c r="U47">
        <v>5</v>
      </c>
      <c r="V47" s="7" t="s">
        <v>526</v>
      </c>
      <c r="W47">
        <v>5</v>
      </c>
      <c r="X47" s="7" t="s">
        <v>526</v>
      </c>
      <c r="Y47">
        <v>5</v>
      </c>
      <c r="Z47" s="7" t="s">
        <v>526</v>
      </c>
      <c r="AA47">
        <v>5</v>
      </c>
      <c r="AB47" s="7" t="s">
        <v>526</v>
      </c>
      <c r="AC47">
        <v>5</v>
      </c>
      <c r="AD47" s="7" t="s">
        <v>526</v>
      </c>
      <c r="AE47">
        <v>5</v>
      </c>
      <c r="AF47" s="7" t="s">
        <v>526</v>
      </c>
      <c r="AG47">
        <v>5</v>
      </c>
      <c r="AH47" s="7" t="s">
        <v>526</v>
      </c>
      <c r="AI47">
        <v>5</v>
      </c>
      <c r="AJ47" s="7" t="s">
        <v>526</v>
      </c>
      <c r="AK47">
        <v>5</v>
      </c>
      <c r="AL47" s="7" t="s">
        <v>526</v>
      </c>
      <c r="AM47">
        <v>5</v>
      </c>
      <c r="AN47" s="7" t="s">
        <v>526</v>
      </c>
      <c r="AO47">
        <v>5</v>
      </c>
      <c r="AP47" s="7" t="s">
        <v>526</v>
      </c>
      <c r="AQ47">
        <v>5</v>
      </c>
      <c r="AR47" s="7" t="s">
        <v>526</v>
      </c>
      <c r="AS47">
        <v>5</v>
      </c>
      <c r="AT47" s="7" t="s">
        <v>526</v>
      </c>
      <c r="AU47">
        <v>5</v>
      </c>
      <c r="AV47" s="7" t="s">
        <v>526</v>
      </c>
      <c r="AW47">
        <v>5</v>
      </c>
      <c r="AX47" s="7" t="s">
        <v>525</v>
      </c>
      <c r="AY47">
        <v>34</v>
      </c>
      <c r="AZ47" s="7" t="s">
        <v>526</v>
      </c>
      <c r="BA47">
        <v>5</v>
      </c>
      <c r="BB47" s="7" t="s">
        <v>526</v>
      </c>
      <c r="BC47">
        <v>5</v>
      </c>
      <c r="BD47" s="7" t="s">
        <v>543</v>
      </c>
      <c r="BE47">
        <v>5.1</v>
      </c>
      <c r="BF47" s="7" t="s">
        <v>526</v>
      </c>
      <c r="BG47">
        <v>5</v>
      </c>
      <c r="BH47" s="7" t="s">
        <v>526</v>
      </c>
      <c r="BI47">
        <v>5</v>
      </c>
      <c r="BJ47" s="7" t="s">
        <v>526</v>
      </c>
      <c r="BK47">
        <v>5</v>
      </c>
      <c r="BL47" s="7" t="s">
        <v>526</v>
      </c>
      <c r="BM47">
        <v>5</v>
      </c>
      <c r="BN47" s="7" t="s">
        <v>526</v>
      </c>
      <c r="BO47">
        <v>5</v>
      </c>
      <c r="BQ47" s="5">
        <f t="shared" si="0"/>
        <v>25</v>
      </c>
      <c r="BR47" s="5">
        <f t="shared" si="1"/>
        <v>0</v>
      </c>
      <c r="BS47" s="5">
        <f t="shared" si="2"/>
        <v>28</v>
      </c>
      <c r="BT47" s="6">
        <f t="shared" si="3"/>
        <v>3</v>
      </c>
    </row>
    <row r="48" spans="1:72" ht="12.75">
      <c r="A48" t="s">
        <v>1961</v>
      </c>
      <c r="B48" s="1" t="s">
        <v>1973</v>
      </c>
      <c r="C48" s="1" t="s">
        <v>1973</v>
      </c>
      <c r="D48" s="7">
        <v>1994</v>
      </c>
      <c r="E48" t="s">
        <v>1974</v>
      </c>
      <c r="F48" t="s">
        <v>521</v>
      </c>
      <c r="G48" t="s">
        <v>1975</v>
      </c>
      <c r="H48" s="7" t="s">
        <v>523</v>
      </c>
      <c r="I48" t="s">
        <v>531</v>
      </c>
      <c r="J48" s="7" t="s">
        <v>525</v>
      </c>
      <c r="K48">
        <v>4</v>
      </c>
      <c r="L48" s="7" t="s">
        <v>526</v>
      </c>
      <c r="M48">
        <v>5</v>
      </c>
      <c r="N48" s="32" t="s">
        <v>525</v>
      </c>
      <c r="O48" s="33">
        <v>260</v>
      </c>
      <c r="P48" s="7" t="s">
        <v>526</v>
      </c>
      <c r="Q48">
        <v>200</v>
      </c>
      <c r="R48" s="7" t="s">
        <v>526</v>
      </c>
      <c r="S48">
        <v>5</v>
      </c>
      <c r="T48" s="7" t="s">
        <v>526</v>
      </c>
      <c r="U48">
        <v>5</v>
      </c>
      <c r="V48" s="7" t="s">
        <v>525</v>
      </c>
      <c r="W48">
        <v>9</v>
      </c>
      <c r="X48" s="7" t="s">
        <v>526</v>
      </c>
      <c r="Y48">
        <v>5</v>
      </c>
      <c r="Z48" s="7" t="s">
        <v>526</v>
      </c>
      <c r="AA48">
        <v>5</v>
      </c>
      <c r="AB48" s="7" t="s">
        <v>526</v>
      </c>
      <c r="AC48">
        <v>5</v>
      </c>
      <c r="AD48" s="7" t="s">
        <v>526</v>
      </c>
      <c r="AE48">
        <v>5</v>
      </c>
      <c r="AF48" s="7" t="s">
        <v>526</v>
      </c>
      <c r="AG48">
        <v>5</v>
      </c>
      <c r="AH48" s="7" t="s">
        <v>526</v>
      </c>
      <c r="AI48">
        <v>5</v>
      </c>
      <c r="AJ48" s="7" t="s">
        <v>526</v>
      </c>
      <c r="AK48">
        <v>5</v>
      </c>
      <c r="AL48" s="7" t="s">
        <v>526</v>
      </c>
      <c r="AM48">
        <v>5</v>
      </c>
      <c r="AN48" s="7" t="s">
        <v>526</v>
      </c>
      <c r="AO48">
        <v>5</v>
      </c>
      <c r="AP48" s="7" t="s">
        <v>526</v>
      </c>
      <c r="AQ48">
        <v>5</v>
      </c>
      <c r="AR48" s="7" t="s">
        <v>526</v>
      </c>
      <c r="AS48">
        <v>5</v>
      </c>
      <c r="AT48" s="7" t="s">
        <v>526</v>
      </c>
      <c r="AU48">
        <v>5</v>
      </c>
      <c r="AV48" s="7" t="s">
        <v>525</v>
      </c>
      <c r="AW48">
        <v>8.6</v>
      </c>
      <c r="AX48" s="7" t="s">
        <v>525</v>
      </c>
      <c r="AY48">
        <v>98</v>
      </c>
      <c r="AZ48" s="7" t="s">
        <v>526</v>
      </c>
      <c r="BA48">
        <v>5</v>
      </c>
      <c r="BB48" s="7" t="s">
        <v>525</v>
      </c>
      <c r="BC48">
        <v>6</v>
      </c>
      <c r="BD48" s="7" t="s">
        <v>525</v>
      </c>
      <c r="BE48">
        <v>43</v>
      </c>
      <c r="BF48" s="7" t="s">
        <v>526</v>
      </c>
      <c r="BG48">
        <v>5</v>
      </c>
      <c r="BH48" s="7" t="s">
        <v>526</v>
      </c>
      <c r="BI48">
        <v>5</v>
      </c>
      <c r="BJ48" s="7" t="s">
        <v>526</v>
      </c>
      <c r="BK48">
        <v>5</v>
      </c>
      <c r="BL48" s="7" t="s">
        <v>526</v>
      </c>
      <c r="BM48">
        <v>5</v>
      </c>
      <c r="BN48" s="7" t="s">
        <v>525</v>
      </c>
      <c r="BO48">
        <v>6.6</v>
      </c>
      <c r="BQ48" s="5">
        <f t="shared" si="0"/>
        <v>21</v>
      </c>
      <c r="BR48" s="5">
        <f t="shared" si="1"/>
        <v>0</v>
      </c>
      <c r="BS48" s="5">
        <f t="shared" si="2"/>
        <v>28</v>
      </c>
      <c r="BT48" s="6">
        <f t="shared" si="3"/>
        <v>7</v>
      </c>
    </row>
    <row r="49" spans="1:72" ht="12.75">
      <c r="A49" t="s">
        <v>1961</v>
      </c>
      <c r="B49" s="1" t="s">
        <v>1976</v>
      </c>
      <c r="C49" s="1" t="s">
        <v>1976</v>
      </c>
      <c r="D49" s="7">
        <v>1994</v>
      </c>
      <c r="E49" t="s">
        <v>1977</v>
      </c>
      <c r="F49" t="s">
        <v>521</v>
      </c>
      <c r="G49" t="s">
        <v>1978</v>
      </c>
      <c r="H49" s="7" t="s">
        <v>523</v>
      </c>
      <c r="I49" t="s">
        <v>531</v>
      </c>
      <c r="J49" s="7" t="s">
        <v>525</v>
      </c>
      <c r="K49">
        <v>7.8</v>
      </c>
      <c r="L49" s="7" t="s">
        <v>526</v>
      </c>
      <c r="M49">
        <v>5</v>
      </c>
      <c r="N49" s="32" t="s">
        <v>526</v>
      </c>
      <c r="O49" s="33">
        <v>50</v>
      </c>
      <c r="P49" s="7" t="s">
        <v>526</v>
      </c>
      <c r="Q49">
        <v>200</v>
      </c>
      <c r="R49" s="7" t="s">
        <v>526</v>
      </c>
      <c r="S49">
        <v>5</v>
      </c>
      <c r="T49" s="7" t="s">
        <v>526</v>
      </c>
      <c r="U49">
        <v>5</v>
      </c>
      <c r="V49" s="7" t="s">
        <v>526</v>
      </c>
      <c r="W49">
        <v>5</v>
      </c>
      <c r="X49" s="7" t="s">
        <v>526</v>
      </c>
      <c r="Y49">
        <v>5</v>
      </c>
      <c r="Z49" s="7" t="s">
        <v>526</v>
      </c>
      <c r="AA49">
        <v>5</v>
      </c>
      <c r="AB49" s="7" t="s">
        <v>526</v>
      </c>
      <c r="AC49">
        <v>5</v>
      </c>
      <c r="AD49" s="7" t="s">
        <v>526</v>
      </c>
      <c r="AE49">
        <v>5</v>
      </c>
      <c r="AF49" s="7" t="s">
        <v>526</v>
      </c>
      <c r="AG49">
        <v>5</v>
      </c>
      <c r="AH49" s="7" t="s">
        <v>526</v>
      </c>
      <c r="AI49">
        <v>5</v>
      </c>
      <c r="AJ49" s="7" t="s">
        <v>526</v>
      </c>
      <c r="AK49">
        <v>5</v>
      </c>
      <c r="AL49" s="7" t="s">
        <v>526</v>
      </c>
      <c r="AM49">
        <v>5</v>
      </c>
      <c r="AN49" s="7" t="s">
        <v>526</v>
      </c>
      <c r="AO49">
        <v>5</v>
      </c>
      <c r="AP49" s="7" t="s">
        <v>526</v>
      </c>
      <c r="AQ49">
        <v>5</v>
      </c>
      <c r="AR49" s="7" t="s">
        <v>526</v>
      </c>
      <c r="AS49">
        <v>5</v>
      </c>
      <c r="AT49" s="7" t="s">
        <v>526</v>
      </c>
      <c r="AU49">
        <v>5</v>
      </c>
      <c r="AV49" s="7" t="s">
        <v>543</v>
      </c>
      <c r="AW49">
        <v>21</v>
      </c>
      <c r="AX49" s="7" t="s">
        <v>543</v>
      </c>
      <c r="AY49">
        <v>30</v>
      </c>
      <c r="AZ49" s="7" t="s">
        <v>526</v>
      </c>
      <c r="BA49">
        <v>5</v>
      </c>
      <c r="BB49" s="7" t="s">
        <v>526</v>
      </c>
      <c r="BC49">
        <v>5</v>
      </c>
      <c r="BD49" s="7" t="s">
        <v>543</v>
      </c>
      <c r="BE49">
        <v>14</v>
      </c>
      <c r="BF49" s="7" t="s">
        <v>526</v>
      </c>
      <c r="BG49">
        <v>5</v>
      </c>
      <c r="BH49" s="7" t="s">
        <v>526</v>
      </c>
      <c r="BI49">
        <v>5</v>
      </c>
      <c r="BJ49" s="7" t="s">
        <v>526</v>
      </c>
      <c r="BK49">
        <v>5</v>
      </c>
      <c r="BL49" s="7" t="s">
        <v>526</v>
      </c>
      <c r="BM49">
        <v>5</v>
      </c>
      <c r="BN49" s="7" t="s">
        <v>525</v>
      </c>
      <c r="BO49">
        <v>5</v>
      </c>
      <c r="BQ49" s="5">
        <f t="shared" si="0"/>
        <v>24</v>
      </c>
      <c r="BR49" s="5">
        <f t="shared" si="1"/>
        <v>0</v>
      </c>
      <c r="BS49" s="5">
        <f t="shared" si="2"/>
        <v>28</v>
      </c>
      <c r="BT49" s="6">
        <f t="shared" si="3"/>
        <v>4</v>
      </c>
    </row>
    <row r="50" spans="1:72" ht="12.75">
      <c r="A50" t="s">
        <v>1961</v>
      </c>
      <c r="B50" s="1" t="s">
        <v>1979</v>
      </c>
      <c r="C50" s="1" t="s">
        <v>1980</v>
      </c>
      <c r="D50" s="7">
        <v>1994</v>
      </c>
      <c r="E50" t="s">
        <v>1981</v>
      </c>
      <c r="F50" t="s">
        <v>521</v>
      </c>
      <c r="G50" t="s">
        <v>1982</v>
      </c>
      <c r="H50" s="7" t="s">
        <v>523</v>
      </c>
      <c r="I50" t="s">
        <v>531</v>
      </c>
      <c r="J50" s="7" t="s">
        <v>525</v>
      </c>
      <c r="K50">
        <v>7.7</v>
      </c>
      <c r="L50" s="7" t="s">
        <v>526</v>
      </c>
      <c r="M50">
        <v>5</v>
      </c>
      <c r="N50" s="32" t="s">
        <v>525</v>
      </c>
      <c r="O50" s="33">
        <v>370</v>
      </c>
      <c r="P50" s="7" t="s">
        <v>526</v>
      </c>
      <c r="Q50">
        <v>1900</v>
      </c>
      <c r="R50" s="7" t="s">
        <v>526</v>
      </c>
      <c r="S50">
        <v>11</v>
      </c>
      <c r="T50" s="7" t="s">
        <v>526</v>
      </c>
      <c r="U50">
        <v>5</v>
      </c>
      <c r="V50" s="7" t="s">
        <v>526</v>
      </c>
      <c r="W50">
        <v>10</v>
      </c>
      <c r="X50" s="7" t="s">
        <v>526</v>
      </c>
      <c r="Y50">
        <v>10</v>
      </c>
      <c r="Z50" s="7" t="s">
        <v>526</v>
      </c>
      <c r="AA50">
        <v>5</v>
      </c>
      <c r="AB50" s="7" t="s">
        <v>526</v>
      </c>
      <c r="AC50">
        <v>25</v>
      </c>
      <c r="AD50" s="7" t="s">
        <v>526</v>
      </c>
      <c r="AE50">
        <v>10</v>
      </c>
      <c r="AF50" s="7" t="s">
        <v>526</v>
      </c>
      <c r="AG50">
        <v>15</v>
      </c>
      <c r="AH50" s="7" t="s">
        <v>526</v>
      </c>
      <c r="AI50">
        <v>5</v>
      </c>
      <c r="AJ50" s="7" t="s">
        <v>526</v>
      </c>
      <c r="AK50">
        <v>10</v>
      </c>
      <c r="AL50" s="7" t="s">
        <v>526</v>
      </c>
      <c r="AM50">
        <v>5</v>
      </c>
      <c r="AN50" s="7" t="s">
        <v>526</v>
      </c>
      <c r="AO50">
        <v>5</v>
      </c>
      <c r="AP50" s="7" t="s">
        <v>526</v>
      </c>
      <c r="AQ50">
        <v>5</v>
      </c>
      <c r="AR50" s="7" t="s">
        <v>526</v>
      </c>
      <c r="AS50">
        <v>5</v>
      </c>
      <c r="AT50" s="7" t="s">
        <v>526</v>
      </c>
      <c r="AU50">
        <v>10</v>
      </c>
      <c r="AV50" s="7" t="s">
        <v>526</v>
      </c>
      <c r="AW50">
        <v>11</v>
      </c>
      <c r="AX50" s="7" t="s">
        <v>525</v>
      </c>
      <c r="AY50">
        <v>33</v>
      </c>
      <c r="AZ50" s="7" t="s">
        <v>526</v>
      </c>
      <c r="BA50">
        <v>10</v>
      </c>
      <c r="BB50" s="7" t="s">
        <v>526</v>
      </c>
      <c r="BC50">
        <v>10</v>
      </c>
      <c r="BD50" s="7" t="s">
        <v>526</v>
      </c>
      <c r="BE50">
        <v>10</v>
      </c>
      <c r="BF50" s="7" t="s">
        <v>526</v>
      </c>
      <c r="BG50">
        <v>25</v>
      </c>
      <c r="BH50" s="7" t="s">
        <v>526</v>
      </c>
      <c r="BI50">
        <v>10</v>
      </c>
      <c r="BJ50" s="7" t="s">
        <v>526</v>
      </c>
      <c r="BK50">
        <v>5</v>
      </c>
      <c r="BL50" s="7" t="s">
        <v>526</v>
      </c>
      <c r="BM50">
        <v>5</v>
      </c>
      <c r="BN50" s="7" t="s">
        <v>526</v>
      </c>
      <c r="BO50">
        <v>10</v>
      </c>
      <c r="BQ50" s="5">
        <f t="shared" si="0"/>
        <v>26</v>
      </c>
      <c r="BR50" s="5">
        <f t="shared" si="1"/>
        <v>0</v>
      </c>
      <c r="BS50" s="5">
        <f t="shared" si="2"/>
        <v>28</v>
      </c>
      <c r="BT50" s="6">
        <f t="shared" si="3"/>
        <v>2</v>
      </c>
    </row>
    <row r="51" spans="1:72" ht="12.75">
      <c r="A51" t="s">
        <v>1961</v>
      </c>
      <c r="B51" s="1" t="s">
        <v>1983</v>
      </c>
      <c r="C51" s="1" t="s">
        <v>1983</v>
      </c>
      <c r="D51" s="7">
        <v>1994</v>
      </c>
      <c r="E51" t="s">
        <v>1984</v>
      </c>
      <c r="F51" t="s">
        <v>521</v>
      </c>
      <c r="G51" t="s">
        <v>1985</v>
      </c>
      <c r="H51" s="7" t="s">
        <v>523</v>
      </c>
      <c r="I51" t="s">
        <v>531</v>
      </c>
      <c r="J51" s="7" t="s">
        <v>525</v>
      </c>
      <c r="K51">
        <v>9.4</v>
      </c>
      <c r="L51" s="7" t="s">
        <v>526</v>
      </c>
      <c r="M51">
        <v>5</v>
      </c>
      <c r="N51" s="32" t="s">
        <v>525</v>
      </c>
      <c r="O51" s="33">
        <v>88</v>
      </c>
      <c r="P51" s="7" t="s">
        <v>526</v>
      </c>
      <c r="Q51">
        <v>200</v>
      </c>
      <c r="R51" s="7" t="s">
        <v>526</v>
      </c>
      <c r="S51">
        <v>12</v>
      </c>
      <c r="T51" s="7" t="s">
        <v>526</v>
      </c>
      <c r="U51">
        <v>10</v>
      </c>
      <c r="V51" s="7" t="s">
        <v>526</v>
      </c>
      <c r="W51">
        <v>10</v>
      </c>
      <c r="X51" s="7" t="s">
        <v>526</v>
      </c>
      <c r="Y51">
        <v>10</v>
      </c>
      <c r="Z51" s="7" t="s">
        <v>526</v>
      </c>
      <c r="AA51">
        <v>5</v>
      </c>
      <c r="AB51" s="7" t="s">
        <v>526</v>
      </c>
      <c r="AC51">
        <v>10</v>
      </c>
      <c r="AD51" s="7" t="s">
        <v>526</v>
      </c>
      <c r="AE51">
        <v>10</v>
      </c>
      <c r="AF51" s="7" t="s">
        <v>526</v>
      </c>
      <c r="AG51">
        <v>10</v>
      </c>
      <c r="AH51" s="7" t="s">
        <v>526</v>
      </c>
      <c r="AI51">
        <v>15</v>
      </c>
      <c r="AJ51" s="7" t="s">
        <v>526</v>
      </c>
      <c r="AK51">
        <v>25</v>
      </c>
      <c r="AL51" s="7" t="s">
        <v>526</v>
      </c>
      <c r="AM51">
        <v>10</v>
      </c>
      <c r="AN51" s="7" t="s">
        <v>526</v>
      </c>
      <c r="AO51">
        <v>5</v>
      </c>
      <c r="AP51" s="7" t="s">
        <v>526</v>
      </c>
      <c r="AQ51">
        <v>10</v>
      </c>
      <c r="AR51" s="7" t="s">
        <v>526</v>
      </c>
      <c r="AS51">
        <v>5</v>
      </c>
      <c r="AT51" s="7" t="s">
        <v>526</v>
      </c>
      <c r="AU51">
        <v>10</v>
      </c>
      <c r="AV51" s="7" t="s">
        <v>526</v>
      </c>
      <c r="AW51">
        <v>10</v>
      </c>
      <c r="AX51" s="7" t="s">
        <v>543</v>
      </c>
      <c r="AY51">
        <v>56</v>
      </c>
      <c r="AZ51" s="7" t="s">
        <v>526</v>
      </c>
      <c r="BA51">
        <v>10</v>
      </c>
      <c r="BB51" s="7" t="s">
        <v>526</v>
      </c>
      <c r="BC51">
        <v>20</v>
      </c>
      <c r="BD51" s="7" t="s">
        <v>526</v>
      </c>
      <c r="BE51">
        <v>30</v>
      </c>
      <c r="BF51" s="7" t="s">
        <v>526</v>
      </c>
      <c r="BG51">
        <v>10</v>
      </c>
      <c r="BH51" s="7" t="s">
        <v>526</v>
      </c>
      <c r="BI51">
        <v>10</v>
      </c>
      <c r="BJ51" s="7" t="s">
        <v>526</v>
      </c>
      <c r="BK51">
        <v>10</v>
      </c>
      <c r="BL51" s="7" t="s">
        <v>526</v>
      </c>
      <c r="BM51">
        <v>10</v>
      </c>
      <c r="BN51" s="7" t="s">
        <v>526</v>
      </c>
      <c r="BO51">
        <v>10</v>
      </c>
      <c r="BQ51" s="5">
        <f t="shared" si="0"/>
        <v>26</v>
      </c>
      <c r="BR51" s="5">
        <f t="shared" si="1"/>
        <v>0</v>
      </c>
      <c r="BS51" s="5">
        <f t="shared" si="2"/>
        <v>28</v>
      </c>
      <c r="BT51" s="6">
        <f t="shared" si="3"/>
        <v>2</v>
      </c>
    </row>
    <row r="52" spans="1:72" ht="12.75">
      <c r="A52" t="s">
        <v>1986</v>
      </c>
      <c r="B52" s="1" t="s">
        <v>1987</v>
      </c>
      <c r="C52" s="1" t="s">
        <v>1987</v>
      </c>
      <c r="D52" s="7">
        <v>1994</v>
      </c>
      <c r="E52" t="s">
        <v>1988</v>
      </c>
      <c r="F52" t="s">
        <v>521</v>
      </c>
      <c r="G52" t="s">
        <v>1989</v>
      </c>
      <c r="H52" s="7" t="s">
        <v>523</v>
      </c>
      <c r="I52" t="s">
        <v>524</v>
      </c>
      <c r="J52" s="7" t="s">
        <v>525</v>
      </c>
      <c r="K52">
        <v>2.3</v>
      </c>
      <c r="L52" s="7" t="s">
        <v>526</v>
      </c>
      <c r="M52">
        <v>5</v>
      </c>
      <c r="N52" s="32" t="s">
        <v>526</v>
      </c>
      <c r="O52" s="33">
        <v>50</v>
      </c>
      <c r="P52" s="7" t="s">
        <v>526</v>
      </c>
      <c r="Q52">
        <v>200</v>
      </c>
      <c r="R52" s="7" t="s">
        <v>526</v>
      </c>
      <c r="S52">
        <v>5</v>
      </c>
      <c r="T52" s="7" t="s">
        <v>526</v>
      </c>
      <c r="U52">
        <v>5</v>
      </c>
      <c r="V52" s="7" t="s">
        <v>526</v>
      </c>
      <c r="W52">
        <v>5</v>
      </c>
      <c r="X52" s="7" t="s">
        <v>526</v>
      </c>
      <c r="Y52">
        <v>5</v>
      </c>
      <c r="Z52" s="7" t="s">
        <v>526</v>
      </c>
      <c r="AA52">
        <v>5</v>
      </c>
      <c r="AB52" s="7" t="s">
        <v>526</v>
      </c>
      <c r="AC52">
        <v>10</v>
      </c>
      <c r="AD52" s="7" t="s">
        <v>526</v>
      </c>
      <c r="AE52">
        <v>10</v>
      </c>
      <c r="AF52" s="7" t="s">
        <v>526</v>
      </c>
      <c r="AG52">
        <v>5</v>
      </c>
      <c r="AH52" s="7" t="s">
        <v>526</v>
      </c>
      <c r="AI52">
        <v>5</v>
      </c>
      <c r="AJ52" s="7" t="s">
        <v>526</v>
      </c>
      <c r="AK52">
        <v>5</v>
      </c>
      <c r="AL52" s="7" t="s">
        <v>526</v>
      </c>
      <c r="AM52">
        <v>5</v>
      </c>
      <c r="AN52" s="7" t="s">
        <v>526</v>
      </c>
      <c r="AO52">
        <v>5</v>
      </c>
      <c r="AP52" s="7" t="s">
        <v>526</v>
      </c>
      <c r="AQ52">
        <v>5</v>
      </c>
      <c r="AR52" s="7" t="s">
        <v>526</v>
      </c>
      <c r="AS52">
        <v>5</v>
      </c>
      <c r="AT52" s="7" t="s">
        <v>526</v>
      </c>
      <c r="AU52">
        <v>5</v>
      </c>
      <c r="AV52" s="7" t="s">
        <v>526</v>
      </c>
      <c r="AW52">
        <v>5</v>
      </c>
      <c r="AX52" s="7" t="s">
        <v>525</v>
      </c>
      <c r="AY52">
        <v>13</v>
      </c>
      <c r="AZ52" s="7" t="s">
        <v>526</v>
      </c>
      <c r="BA52">
        <v>5</v>
      </c>
      <c r="BB52" s="7" t="s">
        <v>526</v>
      </c>
      <c r="BC52">
        <v>5</v>
      </c>
      <c r="BD52" s="7" t="s">
        <v>526</v>
      </c>
      <c r="BE52">
        <v>10</v>
      </c>
      <c r="BF52" s="7" t="s">
        <v>526</v>
      </c>
      <c r="BG52">
        <v>10</v>
      </c>
      <c r="BH52" s="7" t="s">
        <v>526</v>
      </c>
      <c r="BI52">
        <v>10</v>
      </c>
      <c r="BJ52" s="7" t="s">
        <v>526</v>
      </c>
      <c r="BK52">
        <v>5</v>
      </c>
      <c r="BL52" s="7" t="s">
        <v>526</v>
      </c>
      <c r="BM52">
        <v>5</v>
      </c>
      <c r="BN52" s="7" t="s">
        <v>526</v>
      </c>
      <c r="BO52">
        <v>5</v>
      </c>
      <c r="BQ52" s="5">
        <f t="shared" si="0"/>
        <v>27</v>
      </c>
      <c r="BR52" s="5">
        <f t="shared" si="1"/>
        <v>0</v>
      </c>
      <c r="BS52" s="5">
        <f t="shared" si="2"/>
        <v>28</v>
      </c>
      <c r="BT52" s="6">
        <f t="shared" si="3"/>
        <v>1</v>
      </c>
    </row>
    <row r="53" spans="1:72" ht="12.75">
      <c r="A53" t="s">
        <v>1986</v>
      </c>
      <c r="B53" s="1" t="s">
        <v>1990</v>
      </c>
      <c r="C53" s="1" t="s">
        <v>1990</v>
      </c>
      <c r="D53" s="7">
        <v>1994</v>
      </c>
      <c r="E53" t="s">
        <v>1991</v>
      </c>
      <c r="F53" t="s">
        <v>521</v>
      </c>
      <c r="G53" t="s">
        <v>1992</v>
      </c>
      <c r="H53" s="7" t="s">
        <v>523</v>
      </c>
      <c r="I53" t="s">
        <v>531</v>
      </c>
      <c r="J53" s="7" t="s">
        <v>525</v>
      </c>
      <c r="K53">
        <v>8.9</v>
      </c>
      <c r="L53" s="7" t="s">
        <v>526</v>
      </c>
      <c r="M53">
        <v>5</v>
      </c>
      <c r="N53" s="32" t="s">
        <v>525</v>
      </c>
      <c r="O53" s="33">
        <v>200</v>
      </c>
      <c r="P53" s="7" t="s">
        <v>526</v>
      </c>
      <c r="Q53">
        <v>200</v>
      </c>
      <c r="R53" s="7" t="s">
        <v>526</v>
      </c>
      <c r="S53">
        <v>5</v>
      </c>
      <c r="T53" s="7" t="s">
        <v>525</v>
      </c>
      <c r="U53">
        <v>8.4</v>
      </c>
      <c r="V53" s="7" t="s">
        <v>525</v>
      </c>
      <c r="W53">
        <v>14</v>
      </c>
      <c r="X53" s="7" t="s">
        <v>526</v>
      </c>
      <c r="Y53">
        <v>5</v>
      </c>
      <c r="Z53" s="7" t="s">
        <v>526</v>
      </c>
      <c r="AA53">
        <v>5</v>
      </c>
      <c r="AB53" s="7" t="s">
        <v>526</v>
      </c>
      <c r="AC53">
        <v>5</v>
      </c>
      <c r="AD53" s="7" t="s">
        <v>526</v>
      </c>
      <c r="AE53">
        <v>5</v>
      </c>
      <c r="AF53" s="7" t="s">
        <v>526</v>
      </c>
      <c r="AG53">
        <v>5</v>
      </c>
      <c r="AH53" s="7" t="s">
        <v>526</v>
      </c>
      <c r="AI53">
        <v>5</v>
      </c>
      <c r="AJ53" s="7" t="s">
        <v>526</v>
      </c>
      <c r="AK53">
        <v>5</v>
      </c>
      <c r="AL53" s="7" t="s">
        <v>526</v>
      </c>
      <c r="AM53">
        <v>5</v>
      </c>
      <c r="AN53" s="7" t="s">
        <v>526</v>
      </c>
      <c r="AO53">
        <v>5</v>
      </c>
      <c r="AP53" s="7" t="s">
        <v>525</v>
      </c>
      <c r="AQ53">
        <v>10</v>
      </c>
      <c r="AR53" s="7" t="s">
        <v>526</v>
      </c>
      <c r="AS53">
        <v>5</v>
      </c>
      <c r="AT53" s="7" t="s">
        <v>526</v>
      </c>
      <c r="AU53">
        <v>5</v>
      </c>
      <c r="AV53" s="7" t="s">
        <v>525</v>
      </c>
      <c r="AW53">
        <v>32</v>
      </c>
      <c r="AX53" s="7" t="s">
        <v>525</v>
      </c>
      <c r="AY53">
        <v>32</v>
      </c>
      <c r="AZ53" s="7" t="s">
        <v>526</v>
      </c>
      <c r="BA53">
        <v>5</v>
      </c>
      <c r="BB53" s="7" t="s">
        <v>526</v>
      </c>
      <c r="BC53">
        <v>5</v>
      </c>
      <c r="BD53" s="7" t="s">
        <v>526</v>
      </c>
      <c r="BE53">
        <v>5</v>
      </c>
      <c r="BF53" s="7" t="s">
        <v>526</v>
      </c>
      <c r="BG53">
        <v>5</v>
      </c>
      <c r="BH53" s="7" t="s">
        <v>526</v>
      </c>
      <c r="BI53">
        <v>5</v>
      </c>
      <c r="BJ53" s="7" t="s">
        <v>526</v>
      </c>
      <c r="BK53">
        <v>5</v>
      </c>
      <c r="BL53" s="7" t="s">
        <v>525</v>
      </c>
      <c r="BM53">
        <v>5.4</v>
      </c>
      <c r="BN53" s="7" t="s">
        <v>525</v>
      </c>
      <c r="BO53">
        <v>6.9</v>
      </c>
      <c r="BQ53" s="5">
        <f t="shared" si="0"/>
        <v>20</v>
      </c>
      <c r="BR53" s="5">
        <f t="shared" si="1"/>
        <v>0</v>
      </c>
      <c r="BS53" s="5">
        <f t="shared" si="2"/>
        <v>28</v>
      </c>
      <c r="BT53" s="6">
        <f t="shared" si="3"/>
        <v>8</v>
      </c>
    </row>
    <row r="54" spans="1:72" ht="12.75">
      <c r="A54" t="s">
        <v>1986</v>
      </c>
      <c r="B54" s="1" t="s">
        <v>1993</v>
      </c>
      <c r="C54" s="1" t="s">
        <v>1993</v>
      </c>
      <c r="D54" s="7">
        <v>1994</v>
      </c>
      <c r="E54" t="s">
        <v>1994</v>
      </c>
      <c r="F54" t="s">
        <v>521</v>
      </c>
      <c r="G54" t="s">
        <v>1995</v>
      </c>
      <c r="H54" s="7" t="s">
        <v>523</v>
      </c>
      <c r="I54" t="s">
        <v>531</v>
      </c>
      <c r="J54" s="7" t="s">
        <v>525</v>
      </c>
      <c r="K54">
        <v>11.8</v>
      </c>
      <c r="L54" s="7" t="s">
        <v>526</v>
      </c>
      <c r="M54">
        <v>5</v>
      </c>
      <c r="N54" s="32" t="s">
        <v>525</v>
      </c>
      <c r="O54" s="33">
        <v>91</v>
      </c>
      <c r="P54" s="7" t="s">
        <v>526</v>
      </c>
      <c r="Q54">
        <v>200</v>
      </c>
      <c r="R54" s="7" t="s">
        <v>525</v>
      </c>
      <c r="S54">
        <v>5.6</v>
      </c>
      <c r="T54" s="7" t="s">
        <v>525</v>
      </c>
      <c r="U54">
        <v>6.8</v>
      </c>
      <c r="V54" s="7" t="s">
        <v>525</v>
      </c>
      <c r="W54">
        <v>19</v>
      </c>
      <c r="X54" s="7" t="s">
        <v>526</v>
      </c>
      <c r="Y54">
        <v>5</v>
      </c>
      <c r="Z54" s="7" t="s">
        <v>526</v>
      </c>
      <c r="AA54">
        <v>5</v>
      </c>
      <c r="AB54" s="7" t="s">
        <v>526</v>
      </c>
      <c r="AC54">
        <v>5</v>
      </c>
      <c r="AD54" s="7" t="s">
        <v>526</v>
      </c>
      <c r="AE54">
        <v>6.2</v>
      </c>
      <c r="AF54" s="7" t="s">
        <v>526</v>
      </c>
      <c r="AG54">
        <v>5</v>
      </c>
      <c r="AH54" s="7" t="s">
        <v>526</v>
      </c>
      <c r="AI54">
        <v>6.7</v>
      </c>
      <c r="AJ54" s="7" t="s">
        <v>526</v>
      </c>
      <c r="AK54">
        <v>5</v>
      </c>
      <c r="AL54" s="7" t="s">
        <v>526</v>
      </c>
      <c r="AM54">
        <v>5</v>
      </c>
      <c r="AN54" s="7" t="s">
        <v>526</v>
      </c>
      <c r="AO54">
        <v>5</v>
      </c>
      <c r="AP54" s="7" t="s">
        <v>525</v>
      </c>
      <c r="AQ54">
        <v>12</v>
      </c>
      <c r="AR54" s="7" t="s">
        <v>526</v>
      </c>
      <c r="AS54">
        <v>5</v>
      </c>
      <c r="AT54" s="7" t="s">
        <v>526</v>
      </c>
      <c r="AU54">
        <v>5</v>
      </c>
      <c r="AV54" s="7" t="s">
        <v>525</v>
      </c>
      <c r="AW54">
        <v>94</v>
      </c>
      <c r="AX54" s="7" t="s">
        <v>525</v>
      </c>
      <c r="AY54">
        <v>130</v>
      </c>
      <c r="AZ54" s="7" t="s">
        <v>526</v>
      </c>
      <c r="BA54">
        <v>12</v>
      </c>
      <c r="BB54" s="7" t="s">
        <v>525</v>
      </c>
      <c r="BC54">
        <v>6.4</v>
      </c>
      <c r="BD54" s="7" t="s">
        <v>543</v>
      </c>
      <c r="BE54">
        <v>42</v>
      </c>
      <c r="BF54" s="7" t="s">
        <v>526</v>
      </c>
      <c r="BG54">
        <v>5</v>
      </c>
      <c r="BH54" s="7" t="s">
        <v>526</v>
      </c>
      <c r="BI54">
        <v>5</v>
      </c>
      <c r="BJ54" s="7" t="s">
        <v>525</v>
      </c>
      <c r="BK54">
        <v>5.6</v>
      </c>
      <c r="BL54" s="7" t="s">
        <v>525</v>
      </c>
      <c r="BM54">
        <v>11</v>
      </c>
      <c r="BN54" s="7" t="s">
        <v>525</v>
      </c>
      <c r="BO54">
        <v>10</v>
      </c>
      <c r="BQ54" s="5">
        <f t="shared" si="0"/>
        <v>16</v>
      </c>
      <c r="BR54" s="5">
        <f t="shared" si="1"/>
        <v>0</v>
      </c>
      <c r="BS54" s="5">
        <f t="shared" si="2"/>
        <v>28</v>
      </c>
      <c r="BT54" s="6">
        <f t="shared" si="3"/>
        <v>12</v>
      </c>
    </row>
    <row r="55" spans="1:72" ht="12.75">
      <c r="A55" t="s">
        <v>1986</v>
      </c>
      <c r="B55" s="1" t="s">
        <v>1996</v>
      </c>
      <c r="C55" s="1" t="s">
        <v>1996</v>
      </c>
      <c r="D55" s="7">
        <v>1994</v>
      </c>
      <c r="E55" t="s">
        <v>1997</v>
      </c>
      <c r="F55" t="s">
        <v>521</v>
      </c>
      <c r="G55" t="s">
        <v>1998</v>
      </c>
      <c r="H55" s="7" t="s">
        <v>523</v>
      </c>
      <c r="I55" t="s">
        <v>531</v>
      </c>
      <c r="J55" s="7" t="s">
        <v>525</v>
      </c>
      <c r="K55">
        <v>12.2</v>
      </c>
      <c r="L55" s="7" t="s">
        <v>526</v>
      </c>
      <c r="M55">
        <v>5</v>
      </c>
      <c r="N55" s="32" t="s">
        <v>525</v>
      </c>
      <c r="O55" s="33">
        <v>69</v>
      </c>
      <c r="P55" s="7" t="s">
        <v>526</v>
      </c>
      <c r="Q55">
        <v>200</v>
      </c>
      <c r="R55" s="7" t="s">
        <v>526</v>
      </c>
      <c r="S55">
        <v>5</v>
      </c>
      <c r="T55" s="7" t="s">
        <v>525</v>
      </c>
      <c r="U55">
        <v>12</v>
      </c>
      <c r="V55" s="7" t="s">
        <v>525</v>
      </c>
      <c r="W55">
        <v>33</v>
      </c>
      <c r="X55" s="7" t="s">
        <v>543</v>
      </c>
      <c r="Y55">
        <v>8.4</v>
      </c>
      <c r="Z55" s="7" t="s">
        <v>526</v>
      </c>
      <c r="AA55">
        <v>5</v>
      </c>
      <c r="AB55" s="7" t="s">
        <v>526</v>
      </c>
      <c r="AC55">
        <v>5</v>
      </c>
      <c r="AD55" s="7" t="s">
        <v>526</v>
      </c>
      <c r="AE55">
        <v>5</v>
      </c>
      <c r="AF55" s="7" t="s">
        <v>526</v>
      </c>
      <c r="AG55">
        <v>5</v>
      </c>
      <c r="AH55" s="7" t="s">
        <v>526</v>
      </c>
      <c r="AI55">
        <v>5</v>
      </c>
      <c r="AJ55" s="7" t="s">
        <v>526</v>
      </c>
      <c r="AK55">
        <v>5</v>
      </c>
      <c r="AL55" s="7" t="s">
        <v>526</v>
      </c>
      <c r="AM55">
        <v>5</v>
      </c>
      <c r="AN55" s="7" t="s">
        <v>526</v>
      </c>
      <c r="AO55">
        <v>5</v>
      </c>
      <c r="AP55" s="7" t="s">
        <v>525</v>
      </c>
      <c r="AQ55">
        <v>28</v>
      </c>
      <c r="AR55" s="7" t="s">
        <v>526</v>
      </c>
      <c r="AS55">
        <v>5</v>
      </c>
      <c r="AT55" s="7" t="s">
        <v>526</v>
      </c>
      <c r="AU55">
        <v>5</v>
      </c>
      <c r="AV55" s="7" t="s">
        <v>525</v>
      </c>
      <c r="AW55">
        <v>98</v>
      </c>
      <c r="AX55" s="7" t="s">
        <v>525</v>
      </c>
      <c r="AY55">
        <v>81</v>
      </c>
      <c r="AZ55" s="7" t="s">
        <v>526</v>
      </c>
      <c r="BA55">
        <v>5.4</v>
      </c>
      <c r="BB55" s="7" t="s">
        <v>525</v>
      </c>
      <c r="BC55">
        <v>5.3</v>
      </c>
      <c r="BD55" s="7" t="s">
        <v>543</v>
      </c>
      <c r="BE55">
        <v>16</v>
      </c>
      <c r="BF55" s="7" t="s">
        <v>526</v>
      </c>
      <c r="BG55">
        <v>5</v>
      </c>
      <c r="BH55" s="7" t="s">
        <v>526</v>
      </c>
      <c r="BI55">
        <v>5</v>
      </c>
      <c r="BJ55" s="7" t="s">
        <v>526</v>
      </c>
      <c r="BK55">
        <v>5</v>
      </c>
      <c r="BL55" s="7" t="s">
        <v>525</v>
      </c>
      <c r="BM55">
        <v>18</v>
      </c>
      <c r="BN55" s="7" t="s">
        <v>525</v>
      </c>
      <c r="BO55">
        <v>17</v>
      </c>
      <c r="BQ55" s="5">
        <f t="shared" si="0"/>
        <v>17</v>
      </c>
      <c r="BR55" s="5">
        <f t="shared" si="1"/>
        <v>0</v>
      </c>
      <c r="BS55" s="5">
        <f t="shared" si="2"/>
        <v>28</v>
      </c>
      <c r="BT55" s="6">
        <f t="shared" si="3"/>
        <v>11</v>
      </c>
    </row>
    <row r="56" spans="1:72" ht="12.75">
      <c r="A56" t="s">
        <v>1986</v>
      </c>
      <c r="B56" s="1" t="s">
        <v>1999</v>
      </c>
      <c r="C56" s="1" t="s">
        <v>1999</v>
      </c>
      <c r="D56" s="7">
        <v>1994</v>
      </c>
      <c r="E56" t="s">
        <v>2000</v>
      </c>
      <c r="F56" t="s">
        <v>521</v>
      </c>
      <c r="G56" t="s">
        <v>2001</v>
      </c>
      <c r="H56" s="7" t="s">
        <v>523</v>
      </c>
      <c r="I56" t="s">
        <v>531</v>
      </c>
      <c r="J56" s="7" t="s">
        <v>525</v>
      </c>
      <c r="K56">
        <v>8.6</v>
      </c>
      <c r="L56" s="7" t="s">
        <v>526</v>
      </c>
      <c r="M56">
        <v>5</v>
      </c>
      <c r="N56" s="32" t="s">
        <v>525</v>
      </c>
      <c r="O56" s="33">
        <v>53</v>
      </c>
      <c r="P56" s="7" t="s">
        <v>526</v>
      </c>
      <c r="Q56">
        <v>200</v>
      </c>
      <c r="R56" s="7" t="s">
        <v>525</v>
      </c>
      <c r="S56">
        <v>8.5</v>
      </c>
      <c r="T56" s="7" t="s">
        <v>525</v>
      </c>
      <c r="U56">
        <v>29</v>
      </c>
      <c r="V56" s="7" t="s">
        <v>525</v>
      </c>
      <c r="W56">
        <v>53</v>
      </c>
      <c r="X56" s="7" t="s">
        <v>525</v>
      </c>
      <c r="Y56">
        <v>13</v>
      </c>
      <c r="Z56" s="7" t="s">
        <v>526</v>
      </c>
      <c r="AA56">
        <v>5</v>
      </c>
      <c r="AB56" s="7" t="s">
        <v>526</v>
      </c>
      <c r="AC56">
        <v>5</v>
      </c>
      <c r="AD56" s="7" t="s">
        <v>526</v>
      </c>
      <c r="AE56">
        <v>5</v>
      </c>
      <c r="AF56" s="7" t="s">
        <v>526</v>
      </c>
      <c r="AG56">
        <v>5</v>
      </c>
      <c r="AH56" s="7" t="s">
        <v>526</v>
      </c>
      <c r="AI56">
        <v>9</v>
      </c>
      <c r="AJ56" s="7" t="s">
        <v>526</v>
      </c>
      <c r="AK56">
        <v>6</v>
      </c>
      <c r="AL56" s="7" t="s">
        <v>526</v>
      </c>
      <c r="AM56">
        <v>5</v>
      </c>
      <c r="AN56" s="7" t="s">
        <v>526</v>
      </c>
      <c r="AO56">
        <v>5</v>
      </c>
      <c r="AP56" s="7" t="s">
        <v>525</v>
      </c>
      <c r="AQ56">
        <v>40</v>
      </c>
      <c r="AR56" s="7" t="s">
        <v>526</v>
      </c>
      <c r="AS56">
        <v>5</v>
      </c>
      <c r="AT56" s="7" t="s">
        <v>526</v>
      </c>
      <c r="AU56">
        <v>5</v>
      </c>
      <c r="AV56" s="7" t="s">
        <v>525</v>
      </c>
      <c r="AW56">
        <v>180</v>
      </c>
      <c r="AX56" s="7" t="s">
        <v>525</v>
      </c>
      <c r="AY56">
        <v>65</v>
      </c>
      <c r="AZ56" s="7" t="s">
        <v>526</v>
      </c>
      <c r="BA56">
        <v>5</v>
      </c>
      <c r="BB56" s="7" t="s">
        <v>526</v>
      </c>
      <c r="BC56">
        <v>5</v>
      </c>
      <c r="BD56" s="7" t="s">
        <v>525</v>
      </c>
      <c r="BE56">
        <v>12</v>
      </c>
      <c r="BF56" s="7" t="s">
        <v>526</v>
      </c>
      <c r="BG56">
        <v>5</v>
      </c>
      <c r="BH56" s="7" t="s">
        <v>526</v>
      </c>
      <c r="BI56">
        <v>5</v>
      </c>
      <c r="BJ56" s="7" t="s">
        <v>526</v>
      </c>
      <c r="BK56">
        <v>5</v>
      </c>
      <c r="BL56" s="7" t="s">
        <v>525</v>
      </c>
      <c r="BM56">
        <v>26</v>
      </c>
      <c r="BN56" s="7" t="s">
        <v>525</v>
      </c>
      <c r="BO56">
        <v>34</v>
      </c>
      <c r="BQ56" s="5">
        <f t="shared" si="0"/>
        <v>17</v>
      </c>
      <c r="BR56" s="5">
        <f t="shared" si="1"/>
        <v>0</v>
      </c>
      <c r="BS56" s="5">
        <f t="shared" si="2"/>
        <v>28</v>
      </c>
      <c r="BT56" s="6">
        <f t="shared" si="3"/>
        <v>11</v>
      </c>
    </row>
    <row r="57" spans="1:72" ht="12.75">
      <c r="A57" t="s">
        <v>1986</v>
      </c>
      <c r="B57" s="1" t="s">
        <v>2002</v>
      </c>
      <c r="C57" s="1" t="s">
        <v>2002</v>
      </c>
      <c r="D57" s="7">
        <v>1994</v>
      </c>
      <c r="E57" t="s">
        <v>2003</v>
      </c>
      <c r="F57" t="s">
        <v>521</v>
      </c>
      <c r="G57" t="s">
        <v>2004</v>
      </c>
      <c r="H57" s="7" t="s">
        <v>523</v>
      </c>
      <c r="I57" t="s">
        <v>531</v>
      </c>
      <c r="J57" s="7" t="s">
        <v>525</v>
      </c>
      <c r="K57">
        <v>4.9</v>
      </c>
      <c r="L57" s="7" t="s">
        <v>526</v>
      </c>
      <c r="M57">
        <v>5</v>
      </c>
      <c r="N57" s="32" t="s">
        <v>526</v>
      </c>
      <c r="O57" s="33">
        <v>50</v>
      </c>
      <c r="P57" s="7" t="s">
        <v>526</v>
      </c>
      <c r="Q57">
        <v>200</v>
      </c>
      <c r="R57" s="7" t="s">
        <v>526</v>
      </c>
      <c r="S57">
        <v>5</v>
      </c>
      <c r="T57" s="7" t="s">
        <v>525</v>
      </c>
      <c r="U57">
        <v>6.3</v>
      </c>
      <c r="V57" s="7" t="s">
        <v>525</v>
      </c>
      <c r="W57">
        <v>13</v>
      </c>
      <c r="X57" s="7" t="s">
        <v>526</v>
      </c>
      <c r="Y57">
        <v>5</v>
      </c>
      <c r="Z57" s="7" t="s">
        <v>526</v>
      </c>
      <c r="AA57">
        <v>5</v>
      </c>
      <c r="AB57" s="7" t="s">
        <v>526</v>
      </c>
      <c r="AC57">
        <v>5</v>
      </c>
      <c r="AD57" s="7" t="s">
        <v>526</v>
      </c>
      <c r="AE57">
        <v>5</v>
      </c>
      <c r="AF57" s="7" t="s">
        <v>526</v>
      </c>
      <c r="AG57">
        <v>5</v>
      </c>
      <c r="AH57" s="7" t="s">
        <v>526</v>
      </c>
      <c r="AI57">
        <v>5</v>
      </c>
      <c r="AJ57" s="7" t="s">
        <v>526</v>
      </c>
      <c r="AK57">
        <v>5</v>
      </c>
      <c r="AL57" s="7" t="s">
        <v>526</v>
      </c>
      <c r="AM57">
        <v>5</v>
      </c>
      <c r="AN57" s="7" t="s">
        <v>526</v>
      </c>
      <c r="AO57">
        <v>5</v>
      </c>
      <c r="AP57" s="7" t="s">
        <v>525</v>
      </c>
      <c r="AQ57">
        <v>10</v>
      </c>
      <c r="AR57" s="7" t="s">
        <v>526</v>
      </c>
      <c r="AS57">
        <v>5</v>
      </c>
      <c r="AT57" s="7" t="s">
        <v>526</v>
      </c>
      <c r="AU57">
        <v>5</v>
      </c>
      <c r="AV57" s="7" t="s">
        <v>525</v>
      </c>
      <c r="AW57">
        <v>51</v>
      </c>
      <c r="AX57" s="7" t="s">
        <v>525</v>
      </c>
      <c r="AY57">
        <v>29</v>
      </c>
      <c r="AZ57" s="7" t="s">
        <v>526</v>
      </c>
      <c r="BA57">
        <v>5</v>
      </c>
      <c r="BB57" s="7" t="s">
        <v>526</v>
      </c>
      <c r="BC57">
        <v>5</v>
      </c>
      <c r="BD57" s="7" t="s">
        <v>543</v>
      </c>
      <c r="BE57">
        <v>7.3</v>
      </c>
      <c r="BF57" s="7" t="s">
        <v>526</v>
      </c>
      <c r="BG57">
        <v>5</v>
      </c>
      <c r="BH57" s="7" t="s">
        <v>526</v>
      </c>
      <c r="BI57">
        <v>5</v>
      </c>
      <c r="BJ57" s="7" t="s">
        <v>526</v>
      </c>
      <c r="BK57">
        <v>5</v>
      </c>
      <c r="BL57" s="7" t="s">
        <v>525</v>
      </c>
      <c r="BM57">
        <v>7.2</v>
      </c>
      <c r="BN57" s="7" t="s">
        <v>525</v>
      </c>
      <c r="BO57">
        <v>6.6</v>
      </c>
      <c r="BQ57" s="5">
        <f t="shared" si="0"/>
        <v>20</v>
      </c>
      <c r="BR57" s="5">
        <f t="shared" si="1"/>
        <v>0</v>
      </c>
      <c r="BS57" s="5">
        <f t="shared" si="2"/>
        <v>28</v>
      </c>
      <c r="BT57" s="6">
        <f t="shared" si="3"/>
        <v>8</v>
      </c>
    </row>
    <row r="58" spans="1:72" ht="12.75">
      <c r="A58" t="s">
        <v>1986</v>
      </c>
      <c r="B58" s="1" t="s">
        <v>2005</v>
      </c>
      <c r="C58" s="1" t="s">
        <v>2005</v>
      </c>
      <c r="D58" s="7">
        <v>1994</v>
      </c>
      <c r="E58" t="s">
        <v>2006</v>
      </c>
      <c r="F58" t="s">
        <v>521</v>
      </c>
      <c r="G58" t="s">
        <v>1187</v>
      </c>
      <c r="H58" s="7" t="s">
        <v>523</v>
      </c>
      <c r="I58" t="s">
        <v>531</v>
      </c>
      <c r="J58" s="7" t="s">
        <v>525</v>
      </c>
      <c r="K58">
        <v>6.1</v>
      </c>
      <c r="L58" s="7" t="s">
        <v>526</v>
      </c>
      <c r="M58">
        <v>5</v>
      </c>
      <c r="N58" s="32" t="s">
        <v>525</v>
      </c>
      <c r="O58" s="33">
        <v>140</v>
      </c>
      <c r="P58" s="7" t="s">
        <v>526</v>
      </c>
      <c r="Q58">
        <v>200</v>
      </c>
      <c r="R58" s="7" t="s">
        <v>526</v>
      </c>
      <c r="S58">
        <v>5</v>
      </c>
      <c r="T58" s="7" t="s">
        <v>526</v>
      </c>
      <c r="U58">
        <v>5</v>
      </c>
      <c r="V58" s="7" t="s">
        <v>525</v>
      </c>
      <c r="W58">
        <v>9</v>
      </c>
      <c r="X58" s="7" t="s">
        <v>526</v>
      </c>
      <c r="Y58">
        <v>5</v>
      </c>
      <c r="Z58" s="7" t="s">
        <v>526</v>
      </c>
      <c r="AA58">
        <v>5</v>
      </c>
      <c r="AB58" s="7" t="s">
        <v>526</v>
      </c>
      <c r="AC58">
        <v>5</v>
      </c>
      <c r="AD58" s="7" t="s">
        <v>526</v>
      </c>
      <c r="AE58">
        <v>5</v>
      </c>
      <c r="AF58" s="7" t="s">
        <v>526</v>
      </c>
      <c r="AG58">
        <v>5</v>
      </c>
      <c r="AH58" s="7" t="s">
        <v>526</v>
      </c>
      <c r="AI58">
        <v>5</v>
      </c>
      <c r="AJ58" s="7" t="s">
        <v>526</v>
      </c>
      <c r="AK58">
        <v>5</v>
      </c>
      <c r="AL58" s="7" t="s">
        <v>526</v>
      </c>
      <c r="AM58">
        <v>5</v>
      </c>
      <c r="AN58" s="7" t="s">
        <v>526</v>
      </c>
      <c r="AO58">
        <v>5</v>
      </c>
      <c r="AP58" s="7" t="s">
        <v>526</v>
      </c>
      <c r="AQ58">
        <v>5</v>
      </c>
      <c r="AR58" s="7" t="s">
        <v>526</v>
      </c>
      <c r="AS58">
        <v>5</v>
      </c>
      <c r="AT58" s="7" t="s">
        <v>526</v>
      </c>
      <c r="AU58">
        <v>5</v>
      </c>
      <c r="AV58" s="7" t="s">
        <v>525</v>
      </c>
      <c r="AW58">
        <v>18</v>
      </c>
      <c r="AX58" s="7" t="s">
        <v>525</v>
      </c>
      <c r="AY58">
        <v>280</v>
      </c>
      <c r="AZ58" s="7" t="s">
        <v>526</v>
      </c>
      <c r="BA58">
        <v>5</v>
      </c>
      <c r="BB58" s="7" t="s">
        <v>525</v>
      </c>
      <c r="BC58">
        <v>8.3</v>
      </c>
      <c r="BD58" s="7" t="s">
        <v>525</v>
      </c>
      <c r="BE58">
        <v>49</v>
      </c>
      <c r="BF58" s="7" t="s">
        <v>526</v>
      </c>
      <c r="BG58">
        <v>5</v>
      </c>
      <c r="BH58" s="7" t="s">
        <v>526</v>
      </c>
      <c r="BI58">
        <v>5</v>
      </c>
      <c r="BJ58" s="7" t="s">
        <v>526</v>
      </c>
      <c r="BK58">
        <v>5</v>
      </c>
      <c r="BL58" s="7" t="s">
        <v>526</v>
      </c>
      <c r="BM58">
        <v>5</v>
      </c>
      <c r="BN58" s="7" t="s">
        <v>525</v>
      </c>
      <c r="BO58">
        <v>7.3</v>
      </c>
      <c r="BQ58" s="5">
        <f t="shared" si="0"/>
        <v>21</v>
      </c>
      <c r="BR58" s="5">
        <f t="shared" si="1"/>
        <v>0</v>
      </c>
      <c r="BS58" s="5">
        <f t="shared" si="2"/>
        <v>28</v>
      </c>
      <c r="BT58" s="6">
        <f t="shared" si="3"/>
        <v>7</v>
      </c>
    </row>
    <row r="59" spans="1:72" ht="12.75">
      <c r="A59" t="s">
        <v>1986</v>
      </c>
      <c r="B59" s="1" t="s">
        <v>1188</v>
      </c>
      <c r="C59" s="1" t="s">
        <v>1188</v>
      </c>
      <c r="D59" s="7">
        <v>1994</v>
      </c>
      <c r="E59" t="s">
        <v>1189</v>
      </c>
      <c r="F59" t="s">
        <v>521</v>
      </c>
      <c r="G59" t="s">
        <v>1190</v>
      </c>
      <c r="H59" s="7" t="s">
        <v>523</v>
      </c>
      <c r="I59" t="s">
        <v>524</v>
      </c>
      <c r="J59" s="7" t="s">
        <v>525</v>
      </c>
      <c r="K59">
        <v>10.8</v>
      </c>
      <c r="L59" s="7" t="s">
        <v>526</v>
      </c>
      <c r="M59">
        <v>5</v>
      </c>
      <c r="N59" s="32" t="s">
        <v>525</v>
      </c>
      <c r="O59" s="33">
        <v>60</v>
      </c>
      <c r="P59" s="7" t="s">
        <v>526</v>
      </c>
      <c r="Q59">
        <v>200</v>
      </c>
      <c r="R59" s="7" t="s">
        <v>526</v>
      </c>
      <c r="S59">
        <v>5</v>
      </c>
      <c r="T59" s="7" t="s">
        <v>525</v>
      </c>
      <c r="U59">
        <v>10</v>
      </c>
      <c r="V59" s="7" t="s">
        <v>525</v>
      </c>
      <c r="W59">
        <v>23</v>
      </c>
      <c r="X59" s="7" t="s">
        <v>543</v>
      </c>
      <c r="Y59">
        <v>5.3</v>
      </c>
      <c r="Z59" s="7" t="s">
        <v>525</v>
      </c>
      <c r="AA59">
        <v>60</v>
      </c>
      <c r="AB59" s="7" t="s">
        <v>526</v>
      </c>
      <c r="AC59">
        <v>5</v>
      </c>
      <c r="AD59" s="7" t="s">
        <v>526</v>
      </c>
      <c r="AE59">
        <v>5</v>
      </c>
      <c r="AF59" s="7" t="s">
        <v>526</v>
      </c>
      <c r="AG59">
        <v>5</v>
      </c>
      <c r="AH59" s="7" t="s">
        <v>526</v>
      </c>
      <c r="AI59">
        <v>5</v>
      </c>
      <c r="AJ59" s="7" t="s">
        <v>526</v>
      </c>
      <c r="AK59">
        <v>5</v>
      </c>
      <c r="AL59" s="7" t="s">
        <v>526</v>
      </c>
      <c r="AM59">
        <v>5</v>
      </c>
      <c r="AN59" s="7" t="s">
        <v>526</v>
      </c>
      <c r="AO59">
        <v>5</v>
      </c>
      <c r="AP59" s="7" t="s">
        <v>525</v>
      </c>
      <c r="AQ59">
        <v>14</v>
      </c>
      <c r="AR59" s="7" t="s">
        <v>526</v>
      </c>
      <c r="AS59">
        <v>5</v>
      </c>
      <c r="AT59" s="7" t="s">
        <v>526</v>
      </c>
      <c r="AU59">
        <v>5</v>
      </c>
      <c r="AV59" s="7" t="s">
        <v>525</v>
      </c>
      <c r="AW59">
        <v>89</v>
      </c>
      <c r="AX59" s="7" t="s">
        <v>525</v>
      </c>
      <c r="AY59">
        <v>86</v>
      </c>
      <c r="AZ59" s="7" t="s">
        <v>526</v>
      </c>
      <c r="BA59">
        <v>5.7</v>
      </c>
      <c r="BB59" s="7" t="s">
        <v>525</v>
      </c>
      <c r="BC59">
        <v>6.7</v>
      </c>
      <c r="BD59" s="7" t="s">
        <v>543</v>
      </c>
      <c r="BE59">
        <v>39</v>
      </c>
      <c r="BF59" s="7" t="s">
        <v>525</v>
      </c>
      <c r="BG59">
        <v>13</v>
      </c>
      <c r="BH59" s="7" t="s">
        <v>526</v>
      </c>
      <c r="BI59">
        <v>5</v>
      </c>
      <c r="BJ59" s="7" t="s">
        <v>526</v>
      </c>
      <c r="BK59">
        <v>5</v>
      </c>
      <c r="BL59" s="7" t="s">
        <v>525</v>
      </c>
      <c r="BM59">
        <v>16</v>
      </c>
      <c r="BN59" s="7" t="s">
        <v>525</v>
      </c>
      <c r="BO59">
        <v>12</v>
      </c>
      <c r="BQ59" s="5">
        <f t="shared" si="0"/>
        <v>15</v>
      </c>
      <c r="BR59" s="5">
        <f t="shared" si="1"/>
        <v>0</v>
      </c>
      <c r="BS59" s="5">
        <f t="shared" si="2"/>
        <v>28</v>
      </c>
      <c r="BT59" s="6">
        <f t="shared" si="3"/>
        <v>13</v>
      </c>
    </row>
    <row r="60" spans="1:72" ht="12.75">
      <c r="A60" t="s">
        <v>1986</v>
      </c>
      <c r="B60" s="1" t="s">
        <v>1191</v>
      </c>
      <c r="C60" s="1" t="s">
        <v>1191</v>
      </c>
      <c r="D60" s="7">
        <v>1994</v>
      </c>
      <c r="E60" t="s">
        <v>1192</v>
      </c>
      <c r="F60" t="s">
        <v>521</v>
      </c>
      <c r="G60" t="s">
        <v>1193</v>
      </c>
      <c r="H60" s="7" t="s">
        <v>523</v>
      </c>
      <c r="I60" t="s">
        <v>531</v>
      </c>
      <c r="J60" s="7" t="s">
        <v>525</v>
      </c>
      <c r="K60">
        <v>7.5</v>
      </c>
      <c r="L60" s="7" t="s">
        <v>526</v>
      </c>
      <c r="M60">
        <v>5</v>
      </c>
      <c r="N60" s="32" t="s">
        <v>525</v>
      </c>
      <c r="O60" s="33">
        <v>260</v>
      </c>
      <c r="P60" s="7" t="s">
        <v>526</v>
      </c>
      <c r="Q60">
        <v>330</v>
      </c>
      <c r="R60" s="7" t="s">
        <v>526</v>
      </c>
      <c r="S60">
        <v>5</v>
      </c>
      <c r="T60" s="7" t="s">
        <v>525</v>
      </c>
      <c r="U60">
        <v>7.4</v>
      </c>
      <c r="V60" s="7" t="s">
        <v>525</v>
      </c>
      <c r="W60">
        <v>22</v>
      </c>
      <c r="X60" s="7" t="s">
        <v>526</v>
      </c>
      <c r="Y60">
        <v>5</v>
      </c>
      <c r="Z60" s="7" t="s">
        <v>526</v>
      </c>
      <c r="AA60">
        <v>5</v>
      </c>
      <c r="AB60" s="7" t="s">
        <v>526</v>
      </c>
      <c r="AC60">
        <v>5</v>
      </c>
      <c r="AD60" s="7" t="s">
        <v>526</v>
      </c>
      <c r="AE60">
        <v>5</v>
      </c>
      <c r="AF60" s="7" t="s">
        <v>526</v>
      </c>
      <c r="AG60">
        <v>5</v>
      </c>
      <c r="AH60" s="7" t="s">
        <v>526</v>
      </c>
      <c r="AI60">
        <v>5</v>
      </c>
      <c r="AJ60" s="7" t="s">
        <v>526</v>
      </c>
      <c r="AK60">
        <v>5</v>
      </c>
      <c r="AL60" s="7" t="s">
        <v>526</v>
      </c>
      <c r="AM60">
        <v>5</v>
      </c>
      <c r="AN60" s="7" t="s">
        <v>526</v>
      </c>
      <c r="AO60">
        <v>5</v>
      </c>
      <c r="AP60" s="7" t="s">
        <v>526</v>
      </c>
      <c r="AQ60">
        <v>5</v>
      </c>
      <c r="AR60" s="7" t="s">
        <v>526</v>
      </c>
      <c r="AS60">
        <v>5</v>
      </c>
      <c r="AT60" s="7" t="s">
        <v>526</v>
      </c>
      <c r="AU60">
        <v>5</v>
      </c>
      <c r="AV60" s="7" t="s">
        <v>525</v>
      </c>
      <c r="AW60">
        <v>37</v>
      </c>
      <c r="AX60" s="7" t="s">
        <v>525</v>
      </c>
      <c r="AY60">
        <v>250</v>
      </c>
      <c r="AZ60" s="7" t="s">
        <v>526</v>
      </c>
      <c r="BA60">
        <v>5</v>
      </c>
      <c r="BB60" s="7" t="s">
        <v>526</v>
      </c>
      <c r="BC60">
        <v>5</v>
      </c>
      <c r="BD60" s="7" t="s">
        <v>543</v>
      </c>
      <c r="BE60">
        <v>27</v>
      </c>
      <c r="BF60" s="7" t="s">
        <v>526</v>
      </c>
      <c r="BG60">
        <v>5</v>
      </c>
      <c r="BH60" s="7" t="s">
        <v>526</v>
      </c>
      <c r="BI60">
        <v>5</v>
      </c>
      <c r="BJ60" s="7" t="s">
        <v>526</v>
      </c>
      <c r="BK60">
        <v>5</v>
      </c>
      <c r="BL60" s="7" t="s">
        <v>525</v>
      </c>
      <c r="BM60">
        <v>6.3</v>
      </c>
      <c r="BN60" s="7" t="s">
        <v>525</v>
      </c>
      <c r="BO60">
        <v>9.3</v>
      </c>
      <c r="BQ60" s="5">
        <f t="shared" si="0"/>
        <v>20</v>
      </c>
      <c r="BR60" s="5">
        <f t="shared" si="1"/>
        <v>0</v>
      </c>
      <c r="BS60" s="5">
        <f t="shared" si="2"/>
        <v>28</v>
      </c>
      <c r="BT60" s="6">
        <f t="shared" si="3"/>
        <v>8</v>
      </c>
    </row>
    <row r="61" spans="1:72" ht="12.75">
      <c r="A61" t="s">
        <v>1986</v>
      </c>
      <c r="B61" s="1" t="s">
        <v>1194</v>
      </c>
      <c r="C61" s="1" t="s">
        <v>1194</v>
      </c>
      <c r="D61" s="7">
        <v>1994</v>
      </c>
      <c r="E61" t="s">
        <v>1195</v>
      </c>
      <c r="F61" t="s">
        <v>521</v>
      </c>
      <c r="G61" t="s">
        <v>1196</v>
      </c>
      <c r="H61" s="7" t="s">
        <v>523</v>
      </c>
      <c r="I61" t="s">
        <v>531</v>
      </c>
      <c r="J61" s="7" t="s">
        <v>525</v>
      </c>
      <c r="K61">
        <v>5.5</v>
      </c>
      <c r="L61" s="7" t="s">
        <v>526</v>
      </c>
      <c r="M61">
        <v>5</v>
      </c>
      <c r="N61" s="32" t="s">
        <v>525</v>
      </c>
      <c r="O61" s="33">
        <v>180</v>
      </c>
      <c r="P61" s="7" t="s">
        <v>526</v>
      </c>
      <c r="Q61">
        <v>200</v>
      </c>
      <c r="R61" s="7" t="s">
        <v>526</v>
      </c>
      <c r="S61">
        <v>5</v>
      </c>
      <c r="T61" s="7" t="s">
        <v>525</v>
      </c>
      <c r="U61">
        <v>6.9</v>
      </c>
      <c r="V61" s="7" t="s">
        <v>525</v>
      </c>
      <c r="W61">
        <v>15</v>
      </c>
      <c r="X61" s="7" t="s">
        <v>526</v>
      </c>
      <c r="Y61">
        <v>5</v>
      </c>
      <c r="Z61" s="7" t="s">
        <v>526</v>
      </c>
      <c r="AA61">
        <v>5</v>
      </c>
      <c r="AB61" s="7" t="s">
        <v>526</v>
      </c>
      <c r="AC61">
        <v>5</v>
      </c>
      <c r="AD61" s="7" t="s">
        <v>526</v>
      </c>
      <c r="AE61">
        <v>5</v>
      </c>
      <c r="AF61" s="7" t="s">
        <v>526</v>
      </c>
      <c r="AG61">
        <v>5</v>
      </c>
      <c r="AH61" s="7" t="s">
        <v>526</v>
      </c>
      <c r="AI61">
        <v>5</v>
      </c>
      <c r="AJ61" s="7" t="s">
        <v>526</v>
      </c>
      <c r="AK61">
        <v>5</v>
      </c>
      <c r="AL61" s="7" t="s">
        <v>526</v>
      </c>
      <c r="AM61">
        <v>5</v>
      </c>
      <c r="AN61" s="7" t="s">
        <v>526</v>
      </c>
      <c r="AO61">
        <v>5</v>
      </c>
      <c r="AP61" s="7" t="s">
        <v>525</v>
      </c>
      <c r="AQ61">
        <v>5.5</v>
      </c>
      <c r="AR61" s="7" t="s">
        <v>526</v>
      </c>
      <c r="AS61">
        <v>5</v>
      </c>
      <c r="AT61" s="7" t="s">
        <v>526</v>
      </c>
      <c r="AU61">
        <v>5</v>
      </c>
      <c r="AV61" s="7" t="s">
        <v>525</v>
      </c>
      <c r="AW61">
        <v>54</v>
      </c>
      <c r="AX61" s="7" t="s">
        <v>525</v>
      </c>
      <c r="AY61">
        <v>85</v>
      </c>
      <c r="AZ61" s="7" t="s">
        <v>526</v>
      </c>
      <c r="BA61">
        <v>5</v>
      </c>
      <c r="BB61" s="7" t="s">
        <v>526</v>
      </c>
      <c r="BC61">
        <v>5</v>
      </c>
      <c r="BD61" s="7" t="s">
        <v>543</v>
      </c>
      <c r="BE61">
        <v>28</v>
      </c>
      <c r="BF61" s="7" t="s">
        <v>525</v>
      </c>
      <c r="BG61">
        <v>5.3</v>
      </c>
      <c r="BH61" s="7" t="s">
        <v>526</v>
      </c>
      <c r="BI61">
        <v>5</v>
      </c>
      <c r="BJ61" s="7" t="s">
        <v>526</v>
      </c>
      <c r="BK61">
        <v>5</v>
      </c>
      <c r="BL61" s="7" t="s">
        <v>525</v>
      </c>
      <c r="BM61">
        <v>5.3</v>
      </c>
      <c r="BN61" s="7" t="s">
        <v>525</v>
      </c>
      <c r="BO61">
        <v>7.6</v>
      </c>
      <c r="BQ61" s="5">
        <f t="shared" si="0"/>
        <v>18</v>
      </c>
      <c r="BR61" s="5">
        <f t="shared" si="1"/>
        <v>0</v>
      </c>
      <c r="BS61" s="5">
        <f t="shared" si="2"/>
        <v>28</v>
      </c>
      <c r="BT61" s="6">
        <f t="shared" si="3"/>
        <v>10</v>
      </c>
    </row>
    <row r="62" spans="1:72" ht="12.75">
      <c r="A62" t="s">
        <v>1986</v>
      </c>
      <c r="B62" s="1" t="s">
        <v>1197</v>
      </c>
      <c r="C62" s="1" t="s">
        <v>1197</v>
      </c>
      <c r="D62" s="7">
        <v>1994</v>
      </c>
      <c r="E62" t="s">
        <v>1198</v>
      </c>
      <c r="F62" t="s">
        <v>521</v>
      </c>
      <c r="G62" t="s">
        <v>1199</v>
      </c>
      <c r="H62" s="7" t="s">
        <v>523</v>
      </c>
      <c r="I62" t="s">
        <v>531</v>
      </c>
      <c r="J62" s="7" t="s">
        <v>525</v>
      </c>
      <c r="K62">
        <v>16.1</v>
      </c>
      <c r="L62" s="7" t="s">
        <v>526</v>
      </c>
      <c r="M62">
        <v>5</v>
      </c>
      <c r="N62" s="32" t="s">
        <v>525</v>
      </c>
      <c r="O62" s="33">
        <v>480</v>
      </c>
      <c r="P62" s="7" t="s">
        <v>526</v>
      </c>
      <c r="Q62">
        <v>300</v>
      </c>
      <c r="R62" s="7" t="s">
        <v>526</v>
      </c>
      <c r="S62">
        <v>5</v>
      </c>
      <c r="T62" s="7" t="s">
        <v>525</v>
      </c>
      <c r="U62">
        <v>18</v>
      </c>
      <c r="V62" s="7" t="s">
        <v>525</v>
      </c>
      <c r="W62">
        <v>38</v>
      </c>
      <c r="X62" s="7" t="s">
        <v>525</v>
      </c>
      <c r="Y62">
        <v>8.5</v>
      </c>
      <c r="Z62" s="7" t="s">
        <v>526</v>
      </c>
      <c r="AA62">
        <v>5</v>
      </c>
      <c r="AB62" s="7" t="s">
        <v>526</v>
      </c>
      <c r="AC62">
        <v>10</v>
      </c>
      <c r="AD62" s="7" t="s">
        <v>526</v>
      </c>
      <c r="AE62">
        <v>10</v>
      </c>
      <c r="AF62" s="7" t="s">
        <v>526</v>
      </c>
      <c r="AG62">
        <v>5</v>
      </c>
      <c r="AH62" s="7" t="s">
        <v>526</v>
      </c>
      <c r="AI62">
        <v>11</v>
      </c>
      <c r="AJ62" s="7" t="s">
        <v>525</v>
      </c>
      <c r="AK62">
        <v>5.7</v>
      </c>
      <c r="AL62" s="7" t="s">
        <v>526</v>
      </c>
      <c r="AM62">
        <v>5.3</v>
      </c>
      <c r="AN62" s="7" t="s">
        <v>526</v>
      </c>
      <c r="AO62">
        <v>5</v>
      </c>
      <c r="AP62" s="7" t="s">
        <v>525</v>
      </c>
      <c r="AQ62">
        <v>36</v>
      </c>
      <c r="AR62" s="7" t="s">
        <v>526</v>
      </c>
      <c r="AS62">
        <v>5</v>
      </c>
      <c r="AT62" s="7" t="s">
        <v>526</v>
      </c>
      <c r="AU62">
        <v>5</v>
      </c>
      <c r="AV62" s="7" t="s">
        <v>525</v>
      </c>
      <c r="AW62">
        <v>180</v>
      </c>
      <c r="AX62" s="7" t="s">
        <v>525</v>
      </c>
      <c r="AY62">
        <v>130</v>
      </c>
      <c r="AZ62" s="7" t="s">
        <v>526</v>
      </c>
      <c r="BA62">
        <v>5</v>
      </c>
      <c r="BB62" s="7" t="s">
        <v>526</v>
      </c>
      <c r="BC62">
        <v>14</v>
      </c>
      <c r="BD62" s="7" t="s">
        <v>543</v>
      </c>
      <c r="BE62">
        <v>26</v>
      </c>
      <c r="BF62" s="7" t="s">
        <v>526</v>
      </c>
      <c r="BG62">
        <v>10</v>
      </c>
      <c r="BH62" s="7" t="s">
        <v>526</v>
      </c>
      <c r="BI62">
        <v>10</v>
      </c>
      <c r="BJ62" s="7" t="s">
        <v>525</v>
      </c>
      <c r="BK62">
        <v>25</v>
      </c>
      <c r="BL62" s="7" t="s">
        <v>525</v>
      </c>
      <c r="BM62">
        <v>24</v>
      </c>
      <c r="BN62" s="7" t="s">
        <v>525</v>
      </c>
      <c r="BO62">
        <v>23</v>
      </c>
      <c r="BQ62" s="5">
        <f t="shared" si="0"/>
        <v>16</v>
      </c>
      <c r="BR62" s="5">
        <f t="shared" si="1"/>
        <v>0</v>
      </c>
      <c r="BS62" s="5">
        <f t="shared" si="2"/>
        <v>28</v>
      </c>
      <c r="BT62" s="6">
        <f t="shared" si="3"/>
        <v>12</v>
      </c>
    </row>
    <row r="63" spans="1:72" ht="12.75">
      <c r="A63" t="s">
        <v>1986</v>
      </c>
      <c r="B63" s="1" t="s">
        <v>1200</v>
      </c>
      <c r="C63" s="1" t="s">
        <v>1200</v>
      </c>
      <c r="D63" s="7">
        <v>1994</v>
      </c>
      <c r="E63" t="s">
        <v>1201</v>
      </c>
      <c r="F63" t="s">
        <v>521</v>
      </c>
      <c r="G63" t="s">
        <v>1202</v>
      </c>
      <c r="H63" s="7" t="s">
        <v>523</v>
      </c>
      <c r="I63" t="s">
        <v>531</v>
      </c>
      <c r="J63" s="7" t="s">
        <v>525</v>
      </c>
      <c r="K63">
        <v>9.8</v>
      </c>
      <c r="L63" s="7" t="s">
        <v>526</v>
      </c>
      <c r="M63">
        <v>5</v>
      </c>
      <c r="N63" s="32" t="s">
        <v>525</v>
      </c>
      <c r="O63" s="33">
        <v>180</v>
      </c>
      <c r="P63" s="7" t="s">
        <v>526</v>
      </c>
      <c r="Q63">
        <v>200</v>
      </c>
      <c r="R63" s="7" t="s">
        <v>526</v>
      </c>
      <c r="S63">
        <v>5</v>
      </c>
      <c r="T63" s="7" t="s">
        <v>525</v>
      </c>
      <c r="U63">
        <v>15</v>
      </c>
      <c r="V63" s="7" t="s">
        <v>525</v>
      </c>
      <c r="W63">
        <v>17</v>
      </c>
      <c r="X63" s="7" t="s">
        <v>525</v>
      </c>
      <c r="Y63">
        <v>5.8</v>
      </c>
      <c r="Z63" s="7" t="s">
        <v>526</v>
      </c>
      <c r="AA63">
        <v>5</v>
      </c>
      <c r="AB63" s="7" t="s">
        <v>526</v>
      </c>
      <c r="AC63">
        <v>5</v>
      </c>
      <c r="AD63" s="7" t="s">
        <v>526</v>
      </c>
      <c r="AE63">
        <v>5</v>
      </c>
      <c r="AF63" s="7" t="s">
        <v>526</v>
      </c>
      <c r="AG63">
        <v>5</v>
      </c>
      <c r="AH63" s="7" t="s">
        <v>526</v>
      </c>
      <c r="AI63">
        <v>5</v>
      </c>
      <c r="AJ63" s="7" t="s">
        <v>526</v>
      </c>
      <c r="AK63">
        <v>5</v>
      </c>
      <c r="AL63" s="7" t="s">
        <v>526</v>
      </c>
      <c r="AM63">
        <v>5</v>
      </c>
      <c r="AN63" s="7" t="s">
        <v>526</v>
      </c>
      <c r="AO63">
        <v>5</v>
      </c>
      <c r="AP63" s="7" t="s">
        <v>525</v>
      </c>
      <c r="AQ63">
        <v>12</v>
      </c>
      <c r="AR63" s="7" t="s">
        <v>526</v>
      </c>
      <c r="AS63">
        <v>5</v>
      </c>
      <c r="AT63" s="7" t="s">
        <v>526</v>
      </c>
      <c r="AU63">
        <v>5</v>
      </c>
      <c r="AV63" s="7" t="s">
        <v>525</v>
      </c>
      <c r="AW63">
        <v>88</v>
      </c>
      <c r="AX63" s="7" t="s">
        <v>525</v>
      </c>
      <c r="AY63">
        <v>39</v>
      </c>
      <c r="AZ63" s="7" t="s">
        <v>526</v>
      </c>
      <c r="BA63">
        <v>5</v>
      </c>
      <c r="BB63" s="7" t="s">
        <v>526</v>
      </c>
      <c r="BC63">
        <v>5</v>
      </c>
      <c r="BD63" s="7" t="s">
        <v>543</v>
      </c>
      <c r="BE63">
        <v>13</v>
      </c>
      <c r="BF63" s="7" t="s">
        <v>526</v>
      </c>
      <c r="BG63">
        <v>5</v>
      </c>
      <c r="BH63" s="7" t="s">
        <v>526</v>
      </c>
      <c r="BI63">
        <v>5</v>
      </c>
      <c r="BJ63" s="7" t="s">
        <v>525</v>
      </c>
      <c r="BK63">
        <v>6.4</v>
      </c>
      <c r="BL63" s="7" t="s">
        <v>525</v>
      </c>
      <c r="BM63">
        <v>10</v>
      </c>
      <c r="BN63" s="7" t="s">
        <v>525</v>
      </c>
      <c r="BO63">
        <v>13</v>
      </c>
      <c r="BQ63" s="5">
        <f t="shared" si="0"/>
        <v>17</v>
      </c>
      <c r="BR63" s="5">
        <f t="shared" si="1"/>
        <v>0</v>
      </c>
      <c r="BS63" s="5">
        <f t="shared" si="2"/>
        <v>28</v>
      </c>
      <c r="BT63" s="6">
        <f t="shared" si="3"/>
        <v>11</v>
      </c>
    </row>
    <row r="64" spans="1:72" ht="12.75">
      <c r="A64" t="s">
        <v>1986</v>
      </c>
      <c r="B64" s="1" t="s">
        <v>2010</v>
      </c>
      <c r="C64" s="1" t="s">
        <v>2010</v>
      </c>
      <c r="D64" s="7">
        <v>1994</v>
      </c>
      <c r="E64" t="s">
        <v>2011</v>
      </c>
      <c r="F64" t="s">
        <v>521</v>
      </c>
      <c r="G64" t="s">
        <v>2012</v>
      </c>
      <c r="H64" s="7" t="s">
        <v>523</v>
      </c>
      <c r="I64" t="s">
        <v>531</v>
      </c>
      <c r="J64" s="7" t="s">
        <v>525</v>
      </c>
      <c r="K64">
        <v>5.1</v>
      </c>
      <c r="L64" s="7" t="s">
        <v>526</v>
      </c>
      <c r="M64">
        <v>5</v>
      </c>
      <c r="N64" s="32" t="s">
        <v>525</v>
      </c>
      <c r="O64" s="33">
        <v>54</v>
      </c>
      <c r="P64" s="7" t="s">
        <v>526</v>
      </c>
      <c r="Q64">
        <v>200</v>
      </c>
      <c r="R64" s="7" t="s">
        <v>526</v>
      </c>
      <c r="S64">
        <v>5</v>
      </c>
      <c r="T64" s="7" t="s">
        <v>525</v>
      </c>
      <c r="U64">
        <v>7.2</v>
      </c>
      <c r="V64" s="7" t="s">
        <v>525</v>
      </c>
      <c r="W64">
        <v>22</v>
      </c>
      <c r="X64" s="7" t="s">
        <v>525</v>
      </c>
      <c r="Y64">
        <v>5.7</v>
      </c>
      <c r="Z64" s="7" t="s">
        <v>526</v>
      </c>
      <c r="AA64">
        <v>5</v>
      </c>
      <c r="AB64" s="7" t="s">
        <v>526</v>
      </c>
      <c r="AC64">
        <v>5</v>
      </c>
      <c r="AD64" s="7" t="s">
        <v>526</v>
      </c>
      <c r="AE64">
        <v>5</v>
      </c>
      <c r="AF64" s="7" t="s">
        <v>526</v>
      </c>
      <c r="AG64">
        <v>5</v>
      </c>
      <c r="AH64" s="7" t="s">
        <v>526</v>
      </c>
      <c r="AI64">
        <v>5</v>
      </c>
      <c r="AJ64" s="7" t="s">
        <v>526</v>
      </c>
      <c r="AK64">
        <v>5</v>
      </c>
      <c r="AL64" s="7" t="s">
        <v>526</v>
      </c>
      <c r="AM64">
        <v>5</v>
      </c>
      <c r="AN64" s="7" t="s">
        <v>526</v>
      </c>
      <c r="AO64">
        <v>5</v>
      </c>
      <c r="AP64" s="7" t="s">
        <v>525</v>
      </c>
      <c r="AQ64">
        <v>5</v>
      </c>
      <c r="AR64" s="7" t="s">
        <v>526</v>
      </c>
      <c r="AS64">
        <v>5</v>
      </c>
      <c r="AT64" s="7" t="s">
        <v>526</v>
      </c>
      <c r="AU64">
        <v>5</v>
      </c>
      <c r="AV64" s="7" t="s">
        <v>525</v>
      </c>
      <c r="AW64">
        <v>27</v>
      </c>
      <c r="AX64" s="7" t="s">
        <v>525</v>
      </c>
      <c r="AY64">
        <v>51</v>
      </c>
      <c r="AZ64" s="7" t="s">
        <v>526</v>
      </c>
      <c r="BA64">
        <v>5</v>
      </c>
      <c r="BB64" s="7" t="s">
        <v>526</v>
      </c>
      <c r="BC64">
        <v>5</v>
      </c>
      <c r="BD64" s="7" t="s">
        <v>525</v>
      </c>
      <c r="BE64">
        <v>14</v>
      </c>
      <c r="BF64" s="7" t="s">
        <v>526</v>
      </c>
      <c r="BG64">
        <v>5</v>
      </c>
      <c r="BH64" s="7" t="s">
        <v>526</v>
      </c>
      <c r="BI64">
        <v>5</v>
      </c>
      <c r="BJ64" s="7" t="s">
        <v>526</v>
      </c>
      <c r="BK64">
        <v>5</v>
      </c>
      <c r="BL64" s="7" t="s">
        <v>525</v>
      </c>
      <c r="BM64">
        <v>12</v>
      </c>
      <c r="BN64" s="7" t="s">
        <v>525</v>
      </c>
      <c r="BO64">
        <v>14</v>
      </c>
      <c r="BQ64" s="5">
        <f t="shared" si="0"/>
        <v>18</v>
      </c>
      <c r="BR64" s="5">
        <f t="shared" si="1"/>
        <v>0</v>
      </c>
      <c r="BS64" s="5">
        <f t="shared" si="2"/>
        <v>28</v>
      </c>
      <c r="BT64" s="6">
        <f t="shared" si="3"/>
        <v>10</v>
      </c>
    </row>
    <row r="65" spans="1:72" ht="12.75">
      <c r="A65" t="s">
        <v>1986</v>
      </c>
      <c r="B65" s="1" t="s">
        <v>2013</v>
      </c>
      <c r="C65" s="1" t="s">
        <v>2013</v>
      </c>
      <c r="D65" s="7">
        <v>1994</v>
      </c>
      <c r="E65" t="s">
        <v>2014</v>
      </c>
      <c r="F65" t="s">
        <v>521</v>
      </c>
      <c r="G65" t="s">
        <v>2015</v>
      </c>
      <c r="H65" s="7" t="s">
        <v>523</v>
      </c>
      <c r="I65" t="s">
        <v>531</v>
      </c>
      <c r="J65" s="7" t="s">
        <v>525</v>
      </c>
      <c r="K65">
        <v>1.4</v>
      </c>
      <c r="L65" s="7" t="s">
        <v>526</v>
      </c>
      <c r="M65">
        <v>5</v>
      </c>
      <c r="N65" s="32" t="s">
        <v>526</v>
      </c>
      <c r="O65" s="33">
        <v>50</v>
      </c>
      <c r="P65" s="7" t="s">
        <v>526</v>
      </c>
      <c r="Q65">
        <v>200</v>
      </c>
      <c r="R65" s="7" t="s">
        <v>526</v>
      </c>
      <c r="S65">
        <v>5</v>
      </c>
      <c r="T65" s="7" t="s">
        <v>526</v>
      </c>
      <c r="U65">
        <v>5</v>
      </c>
      <c r="V65" s="7" t="s">
        <v>525</v>
      </c>
      <c r="W65">
        <v>5.1</v>
      </c>
      <c r="X65" s="7" t="s">
        <v>526</v>
      </c>
      <c r="Y65">
        <v>5</v>
      </c>
      <c r="Z65" s="7" t="s">
        <v>526</v>
      </c>
      <c r="AA65">
        <v>5</v>
      </c>
      <c r="AB65" s="7" t="s">
        <v>526</v>
      </c>
      <c r="AC65">
        <v>10</v>
      </c>
      <c r="AD65" s="7" t="s">
        <v>526</v>
      </c>
      <c r="AE65">
        <v>10</v>
      </c>
      <c r="AF65" s="7" t="s">
        <v>526</v>
      </c>
      <c r="AG65">
        <v>5</v>
      </c>
      <c r="AH65" s="7" t="s">
        <v>526</v>
      </c>
      <c r="AI65">
        <v>5</v>
      </c>
      <c r="AJ65" s="7" t="s">
        <v>526</v>
      </c>
      <c r="AK65">
        <v>5</v>
      </c>
      <c r="AL65" s="7" t="s">
        <v>526</v>
      </c>
      <c r="AM65">
        <v>5</v>
      </c>
      <c r="AN65" s="7" t="s">
        <v>526</v>
      </c>
      <c r="AO65">
        <v>5</v>
      </c>
      <c r="AP65" s="7" t="s">
        <v>526</v>
      </c>
      <c r="AQ65">
        <v>5</v>
      </c>
      <c r="AR65" s="7" t="s">
        <v>526</v>
      </c>
      <c r="AS65">
        <v>5</v>
      </c>
      <c r="AT65" s="7" t="s">
        <v>526</v>
      </c>
      <c r="AU65">
        <v>5</v>
      </c>
      <c r="AV65" s="7" t="s">
        <v>525</v>
      </c>
      <c r="AW65">
        <v>8.3</v>
      </c>
      <c r="AX65" s="7" t="s">
        <v>525</v>
      </c>
      <c r="AY65">
        <v>6.3</v>
      </c>
      <c r="AZ65" s="7" t="s">
        <v>526</v>
      </c>
      <c r="BA65">
        <v>5</v>
      </c>
      <c r="BB65" s="7" t="s">
        <v>526</v>
      </c>
      <c r="BC65">
        <v>5</v>
      </c>
      <c r="BD65" s="7" t="s">
        <v>526</v>
      </c>
      <c r="BE65">
        <v>10</v>
      </c>
      <c r="BF65" s="7" t="s">
        <v>526</v>
      </c>
      <c r="BG65">
        <v>10</v>
      </c>
      <c r="BH65" s="7" t="s">
        <v>526</v>
      </c>
      <c r="BI65">
        <v>10</v>
      </c>
      <c r="BJ65" s="7" t="s">
        <v>526</v>
      </c>
      <c r="BK65">
        <v>5</v>
      </c>
      <c r="BL65" s="7" t="s">
        <v>526</v>
      </c>
      <c r="BM65">
        <v>5</v>
      </c>
      <c r="BN65" s="7" t="s">
        <v>526</v>
      </c>
      <c r="BO65">
        <v>5</v>
      </c>
      <c r="BQ65" s="5">
        <f t="shared" si="0"/>
        <v>25</v>
      </c>
      <c r="BR65" s="5">
        <f t="shared" si="1"/>
        <v>0</v>
      </c>
      <c r="BS65" s="5">
        <f t="shared" si="2"/>
        <v>28</v>
      </c>
      <c r="BT65" s="6">
        <f t="shared" si="3"/>
        <v>3</v>
      </c>
    </row>
    <row r="66" spans="1:72" ht="12.75">
      <c r="A66" t="s">
        <v>1986</v>
      </c>
      <c r="B66" s="1" t="s">
        <v>2016</v>
      </c>
      <c r="C66" s="1" t="s">
        <v>2016</v>
      </c>
      <c r="D66" s="7">
        <v>1994</v>
      </c>
      <c r="E66" t="s">
        <v>2017</v>
      </c>
      <c r="F66" t="s">
        <v>521</v>
      </c>
      <c r="G66" t="s">
        <v>2018</v>
      </c>
      <c r="H66" s="7" t="s">
        <v>523</v>
      </c>
      <c r="I66" t="s">
        <v>531</v>
      </c>
      <c r="J66" s="7" t="s">
        <v>525</v>
      </c>
      <c r="K66">
        <v>8.7</v>
      </c>
      <c r="L66" s="7" t="s">
        <v>526</v>
      </c>
      <c r="M66">
        <v>5</v>
      </c>
      <c r="N66" s="32" t="s">
        <v>525</v>
      </c>
      <c r="O66" s="33">
        <v>95</v>
      </c>
      <c r="P66" s="7" t="s">
        <v>526</v>
      </c>
      <c r="Q66">
        <v>200</v>
      </c>
      <c r="R66" s="7" t="s">
        <v>526</v>
      </c>
      <c r="S66">
        <v>5</v>
      </c>
      <c r="T66" s="7" t="s">
        <v>526</v>
      </c>
      <c r="U66">
        <v>5</v>
      </c>
      <c r="V66" s="7" t="s">
        <v>525</v>
      </c>
      <c r="W66">
        <v>8.9</v>
      </c>
      <c r="X66" s="7" t="s">
        <v>526</v>
      </c>
      <c r="Y66">
        <v>5</v>
      </c>
      <c r="Z66" s="7" t="s">
        <v>526</v>
      </c>
      <c r="AA66">
        <v>5</v>
      </c>
      <c r="AB66" s="7" t="s">
        <v>526</v>
      </c>
      <c r="AC66">
        <v>5</v>
      </c>
      <c r="AD66" s="7" t="s">
        <v>526</v>
      </c>
      <c r="AE66">
        <v>5</v>
      </c>
      <c r="AF66" s="7" t="s">
        <v>526</v>
      </c>
      <c r="AG66">
        <v>5</v>
      </c>
      <c r="AH66" s="7" t="s">
        <v>526</v>
      </c>
      <c r="AI66">
        <v>5</v>
      </c>
      <c r="AJ66" s="7" t="s">
        <v>526</v>
      </c>
      <c r="AK66">
        <v>5</v>
      </c>
      <c r="AL66" s="7" t="s">
        <v>526</v>
      </c>
      <c r="AM66">
        <v>5</v>
      </c>
      <c r="AN66" s="7" t="s">
        <v>526</v>
      </c>
      <c r="AO66">
        <v>5</v>
      </c>
      <c r="AP66" s="7" t="s">
        <v>525</v>
      </c>
      <c r="AQ66">
        <v>12</v>
      </c>
      <c r="AR66" s="7" t="s">
        <v>526</v>
      </c>
      <c r="AS66">
        <v>5</v>
      </c>
      <c r="AT66" s="7" t="s">
        <v>526</v>
      </c>
      <c r="AU66">
        <v>5</v>
      </c>
      <c r="AV66" s="7" t="s">
        <v>525</v>
      </c>
      <c r="AW66">
        <v>59</v>
      </c>
      <c r="AX66" s="7" t="s">
        <v>525</v>
      </c>
      <c r="AY66">
        <v>22</v>
      </c>
      <c r="AZ66" s="7" t="s">
        <v>526</v>
      </c>
      <c r="BA66">
        <v>5</v>
      </c>
      <c r="BB66" s="7" t="s">
        <v>526</v>
      </c>
      <c r="BC66">
        <v>5</v>
      </c>
      <c r="BD66" s="7" t="s">
        <v>543</v>
      </c>
      <c r="BE66">
        <v>9</v>
      </c>
      <c r="BF66" s="7" t="s">
        <v>526</v>
      </c>
      <c r="BG66">
        <v>5</v>
      </c>
      <c r="BH66" s="7" t="s">
        <v>526</v>
      </c>
      <c r="BI66">
        <v>5</v>
      </c>
      <c r="BJ66" s="7" t="s">
        <v>526</v>
      </c>
      <c r="BK66">
        <v>5</v>
      </c>
      <c r="BL66" s="7" t="s">
        <v>525</v>
      </c>
      <c r="BM66">
        <v>5.8</v>
      </c>
      <c r="BN66" s="7" t="s">
        <v>525</v>
      </c>
      <c r="BO66">
        <v>5.7</v>
      </c>
      <c r="BQ66" s="5">
        <f t="shared" si="0"/>
        <v>20</v>
      </c>
      <c r="BR66" s="5">
        <f t="shared" si="1"/>
        <v>0</v>
      </c>
      <c r="BS66" s="5">
        <f t="shared" si="2"/>
        <v>28</v>
      </c>
      <c r="BT66" s="6">
        <f t="shared" si="3"/>
        <v>8</v>
      </c>
    </row>
    <row r="67" spans="1:72" ht="12.75">
      <c r="A67" t="s">
        <v>2019</v>
      </c>
      <c r="B67" s="1" t="s">
        <v>2020</v>
      </c>
      <c r="C67" s="1" t="s">
        <v>2020</v>
      </c>
      <c r="D67" s="7">
        <v>1997</v>
      </c>
      <c r="E67" t="s">
        <v>2021</v>
      </c>
      <c r="F67" t="s">
        <v>521</v>
      </c>
      <c r="G67" t="s">
        <v>2022</v>
      </c>
      <c r="H67" s="7" t="s">
        <v>523</v>
      </c>
      <c r="I67" t="s">
        <v>524</v>
      </c>
      <c r="J67" s="7" t="s">
        <v>525</v>
      </c>
      <c r="K67">
        <v>1.8</v>
      </c>
      <c r="L67" s="7" t="s">
        <v>526</v>
      </c>
      <c r="M67">
        <v>5</v>
      </c>
      <c r="N67" s="32" t="s">
        <v>526</v>
      </c>
      <c r="O67" s="33">
        <v>50</v>
      </c>
      <c r="P67" s="7" t="s">
        <v>526</v>
      </c>
      <c r="Q67">
        <v>200</v>
      </c>
      <c r="R67" s="7" t="s">
        <v>526</v>
      </c>
      <c r="S67">
        <v>5</v>
      </c>
      <c r="T67" s="7" t="s">
        <v>526</v>
      </c>
      <c r="U67">
        <v>5</v>
      </c>
      <c r="V67" s="7" t="s">
        <v>526</v>
      </c>
      <c r="W67">
        <v>5</v>
      </c>
      <c r="X67" s="7" t="s">
        <v>526</v>
      </c>
      <c r="Y67">
        <v>5</v>
      </c>
      <c r="Z67" s="7" t="s">
        <v>526</v>
      </c>
      <c r="AA67">
        <v>5</v>
      </c>
      <c r="AB67" s="7" t="s">
        <v>526</v>
      </c>
      <c r="AC67">
        <v>5</v>
      </c>
      <c r="AD67" s="7" t="s">
        <v>526</v>
      </c>
      <c r="AE67">
        <v>5</v>
      </c>
      <c r="AF67" s="7" t="s">
        <v>526</v>
      </c>
      <c r="AG67">
        <v>5</v>
      </c>
      <c r="AH67" s="7" t="s">
        <v>526</v>
      </c>
      <c r="AI67">
        <v>5</v>
      </c>
      <c r="AJ67" s="7" t="s">
        <v>526</v>
      </c>
      <c r="AK67">
        <v>5</v>
      </c>
      <c r="AL67" s="7" t="s">
        <v>526</v>
      </c>
      <c r="AM67">
        <v>5</v>
      </c>
      <c r="AN67" s="7" t="s">
        <v>526</v>
      </c>
      <c r="AO67">
        <v>5</v>
      </c>
      <c r="AP67" s="7" t="s">
        <v>526</v>
      </c>
      <c r="AQ67">
        <v>5</v>
      </c>
      <c r="AR67" s="7" t="s">
        <v>526</v>
      </c>
      <c r="AS67">
        <v>5</v>
      </c>
      <c r="AT67" s="7" t="s">
        <v>526</v>
      </c>
      <c r="AU67">
        <v>5</v>
      </c>
      <c r="AV67" s="7" t="s">
        <v>525</v>
      </c>
      <c r="AW67">
        <v>5.3</v>
      </c>
      <c r="AX67" s="7" t="s">
        <v>525</v>
      </c>
      <c r="AY67">
        <v>5.7</v>
      </c>
      <c r="AZ67" s="7" t="s">
        <v>526</v>
      </c>
      <c r="BA67">
        <v>5</v>
      </c>
      <c r="BB67" s="7" t="s">
        <v>526</v>
      </c>
      <c r="BC67">
        <v>5</v>
      </c>
      <c r="BD67" s="7" t="s">
        <v>526</v>
      </c>
      <c r="BE67">
        <v>5</v>
      </c>
      <c r="BF67" s="7" t="s">
        <v>526</v>
      </c>
      <c r="BG67">
        <v>5</v>
      </c>
      <c r="BH67" s="7" t="s">
        <v>526</v>
      </c>
      <c r="BI67">
        <v>5</v>
      </c>
      <c r="BJ67" s="7" t="s">
        <v>526</v>
      </c>
      <c r="BK67">
        <v>5</v>
      </c>
      <c r="BL67" s="7" t="s">
        <v>526</v>
      </c>
      <c r="BM67">
        <v>5</v>
      </c>
      <c r="BN67" s="7" t="s">
        <v>526</v>
      </c>
      <c r="BO67">
        <v>5</v>
      </c>
      <c r="BQ67" s="5">
        <f t="shared" si="0"/>
        <v>26</v>
      </c>
      <c r="BR67" s="5">
        <f t="shared" si="1"/>
        <v>0</v>
      </c>
      <c r="BS67" s="5">
        <f t="shared" si="2"/>
        <v>28</v>
      </c>
      <c r="BT67" s="6">
        <f t="shared" si="3"/>
        <v>2</v>
      </c>
    </row>
    <row r="68" spans="1:72" ht="12.75">
      <c r="A68" t="s">
        <v>2019</v>
      </c>
      <c r="B68" s="1" t="s">
        <v>2023</v>
      </c>
      <c r="C68" s="1" t="s">
        <v>2023</v>
      </c>
      <c r="D68" s="7">
        <v>1997</v>
      </c>
      <c r="E68" t="s">
        <v>2024</v>
      </c>
      <c r="F68" t="s">
        <v>521</v>
      </c>
      <c r="G68" t="s">
        <v>2025</v>
      </c>
      <c r="H68" s="7" t="s">
        <v>523</v>
      </c>
      <c r="I68" t="s">
        <v>531</v>
      </c>
      <c r="J68" s="7" t="s">
        <v>525</v>
      </c>
      <c r="K68">
        <v>5.1</v>
      </c>
      <c r="L68" s="7" t="s">
        <v>526</v>
      </c>
      <c r="M68">
        <v>5</v>
      </c>
      <c r="N68" s="32" t="s">
        <v>526</v>
      </c>
      <c r="O68" s="33">
        <v>50</v>
      </c>
      <c r="P68" s="7" t="s">
        <v>526</v>
      </c>
      <c r="Q68">
        <v>200</v>
      </c>
      <c r="R68" s="7" t="s">
        <v>526</v>
      </c>
      <c r="S68">
        <v>5</v>
      </c>
      <c r="T68" s="7" t="s">
        <v>526</v>
      </c>
      <c r="U68">
        <v>5</v>
      </c>
      <c r="V68" s="7" t="s">
        <v>543</v>
      </c>
      <c r="W68">
        <v>24</v>
      </c>
      <c r="X68" s="7" t="s">
        <v>525</v>
      </c>
      <c r="Y68">
        <v>5</v>
      </c>
      <c r="Z68" s="7" t="s">
        <v>526</v>
      </c>
      <c r="AA68">
        <v>5</v>
      </c>
      <c r="AB68" s="7" t="s">
        <v>526</v>
      </c>
      <c r="AC68">
        <v>5</v>
      </c>
      <c r="AD68" s="7" t="s">
        <v>526</v>
      </c>
      <c r="AE68">
        <v>5</v>
      </c>
      <c r="AF68" s="7" t="s">
        <v>526</v>
      </c>
      <c r="AG68">
        <v>5</v>
      </c>
      <c r="AH68" s="7" t="s">
        <v>526</v>
      </c>
      <c r="AI68">
        <v>5</v>
      </c>
      <c r="AJ68" s="7" t="s">
        <v>526</v>
      </c>
      <c r="AK68">
        <v>5</v>
      </c>
      <c r="AL68" s="7" t="s">
        <v>526</v>
      </c>
      <c r="AM68">
        <v>5</v>
      </c>
      <c r="AN68" s="7" t="s">
        <v>526</v>
      </c>
      <c r="AO68">
        <v>5</v>
      </c>
      <c r="AP68" s="7" t="s">
        <v>526</v>
      </c>
      <c r="AQ68">
        <v>5</v>
      </c>
      <c r="AR68" s="7" t="s">
        <v>526</v>
      </c>
      <c r="AS68">
        <v>5</v>
      </c>
      <c r="AT68" s="7" t="s">
        <v>526</v>
      </c>
      <c r="AU68">
        <v>5</v>
      </c>
      <c r="AV68" s="7" t="s">
        <v>525</v>
      </c>
      <c r="AW68">
        <v>45</v>
      </c>
      <c r="AX68" s="7" t="s">
        <v>525</v>
      </c>
      <c r="AY68">
        <v>50</v>
      </c>
      <c r="AZ68" s="7" t="s">
        <v>526</v>
      </c>
      <c r="BA68">
        <v>5</v>
      </c>
      <c r="BB68" s="7" t="s">
        <v>526</v>
      </c>
      <c r="BC68">
        <v>5</v>
      </c>
      <c r="BD68" s="7" t="s">
        <v>525</v>
      </c>
      <c r="BE68">
        <v>11</v>
      </c>
      <c r="BF68" s="7" t="s">
        <v>526</v>
      </c>
      <c r="BG68">
        <v>5</v>
      </c>
      <c r="BH68" s="7" t="s">
        <v>526</v>
      </c>
      <c r="BI68">
        <v>5</v>
      </c>
      <c r="BJ68" s="7" t="s">
        <v>526</v>
      </c>
      <c r="BK68">
        <v>5</v>
      </c>
      <c r="BL68" s="7" t="s">
        <v>525</v>
      </c>
      <c r="BM68">
        <v>5.5</v>
      </c>
      <c r="BN68" s="7" t="s">
        <v>525</v>
      </c>
      <c r="BO68">
        <v>17</v>
      </c>
      <c r="BQ68" s="5">
        <f t="shared" si="0"/>
        <v>21</v>
      </c>
      <c r="BR68" s="5">
        <f t="shared" si="1"/>
        <v>0</v>
      </c>
      <c r="BS68" s="5">
        <f t="shared" si="2"/>
        <v>28</v>
      </c>
      <c r="BT68" s="6">
        <f t="shared" si="3"/>
        <v>7</v>
      </c>
    </row>
    <row r="69" spans="1:72" ht="12.75">
      <c r="A69" t="s">
        <v>2019</v>
      </c>
      <c r="B69" s="1" t="s">
        <v>2026</v>
      </c>
      <c r="C69" s="1" t="s">
        <v>2026</v>
      </c>
      <c r="D69" s="7">
        <v>1997</v>
      </c>
      <c r="E69" t="s">
        <v>2027</v>
      </c>
      <c r="F69" t="s">
        <v>521</v>
      </c>
      <c r="G69" t="s">
        <v>2028</v>
      </c>
      <c r="H69" s="7" t="s">
        <v>523</v>
      </c>
      <c r="I69" t="s">
        <v>583</v>
      </c>
      <c r="J69" s="7" t="s">
        <v>525</v>
      </c>
      <c r="K69">
        <v>7.1</v>
      </c>
      <c r="L69" s="7" t="s">
        <v>526</v>
      </c>
      <c r="M69">
        <v>5</v>
      </c>
      <c r="N69" s="32" t="s">
        <v>526</v>
      </c>
      <c r="O69" s="33">
        <v>50</v>
      </c>
      <c r="P69" s="7" t="s">
        <v>526</v>
      </c>
      <c r="Q69">
        <v>200</v>
      </c>
      <c r="R69" s="7" t="s">
        <v>526</v>
      </c>
      <c r="S69">
        <v>5</v>
      </c>
      <c r="T69" s="7" t="s">
        <v>525</v>
      </c>
      <c r="U69">
        <v>10</v>
      </c>
      <c r="V69" s="7" t="s">
        <v>525</v>
      </c>
      <c r="W69">
        <v>37</v>
      </c>
      <c r="X69" s="7" t="s">
        <v>525</v>
      </c>
      <c r="Y69">
        <v>11</v>
      </c>
      <c r="Z69" s="7" t="s">
        <v>526</v>
      </c>
      <c r="AA69">
        <v>5</v>
      </c>
      <c r="AB69" s="7" t="s">
        <v>526</v>
      </c>
      <c r="AC69">
        <v>5</v>
      </c>
      <c r="AD69" s="7" t="s">
        <v>526</v>
      </c>
      <c r="AE69">
        <v>5</v>
      </c>
      <c r="AF69" s="7" t="s">
        <v>526</v>
      </c>
      <c r="AG69">
        <v>5</v>
      </c>
      <c r="AH69" s="7" t="s">
        <v>526</v>
      </c>
      <c r="AI69">
        <v>5</v>
      </c>
      <c r="AJ69" s="7" t="s">
        <v>526</v>
      </c>
      <c r="AK69">
        <v>5</v>
      </c>
      <c r="AL69" s="7" t="s">
        <v>526</v>
      </c>
      <c r="AM69">
        <v>5</v>
      </c>
      <c r="AN69" s="7" t="s">
        <v>526</v>
      </c>
      <c r="AO69">
        <v>5</v>
      </c>
      <c r="AP69" s="7" t="s">
        <v>525</v>
      </c>
      <c r="AQ69">
        <v>14</v>
      </c>
      <c r="AR69" s="7" t="s">
        <v>526</v>
      </c>
      <c r="AS69">
        <v>5</v>
      </c>
      <c r="AT69" s="7" t="s">
        <v>526</v>
      </c>
      <c r="AU69">
        <v>5</v>
      </c>
      <c r="AV69" s="7" t="s">
        <v>525</v>
      </c>
      <c r="AW69">
        <v>130</v>
      </c>
      <c r="AX69" s="7" t="s">
        <v>525</v>
      </c>
      <c r="AY69">
        <v>65</v>
      </c>
      <c r="AZ69" s="7" t="s">
        <v>526</v>
      </c>
      <c r="BA69">
        <v>5</v>
      </c>
      <c r="BB69" s="7" t="s">
        <v>526</v>
      </c>
      <c r="BC69">
        <v>5</v>
      </c>
      <c r="BD69" s="7" t="s">
        <v>525</v>
      </c>
      <c r="BE69">
        <v>14</v>
      </c>
      <c r="BF69" s="7" t="s">
        <v>525</v>
      </c>
      <c r="BG69">
        <v>18</v>
      </c>
      <c r="BH69" s="7" t="s">
        <v>526</v>
      </c>
      <c r="BI69">
        <v>5</v>
      </c>
      <c r="BJ69" s="7" t="s">
        <v>526</v>
      </c>
      <c r="BK69">
        <v>5</v>
      </c>
      <c r="BL69" s="7" t="s">
        <v>525</v>
      </c>
      <c r="BM69">
        <v>15</v>
      </c>
      <c r="BN69" s="7" t="s">
        <v>525</v>
      </c>
      <c r="BO69">
        <v>23</v>
      </c>
      <c r="BQ69" s="5">
        <f aca="true" t="shared" si="4" ref="BQ69:BQ132">COUNTIF(L69:BN69,"=&lt;")</f>
        <v>18</v>
      </c>
      <c r="BR69" s="5">
        <f aca="true" t="shared" si="5" ref="BR69:BR132">COUNTIF(L69:BO69,".")</f>
        <v>0</v>
      </c>
      <c r="BS69" s="5">
        <f aca="true" t="shared" si="6" ref="BS69:BS132">28-(BR69/2)</f>
        <v>28</v>
      </c>
      <c r="BT69" s="6">
        <f aca="true" t="shared" si="7" ref="BT69:BT132">BS69-BQ69</f>
        <v>10</v>
      </c>
    </row>
    <row r="70" spans="1:72" ht="12.75">
      <c r="A70" t="s">
        <v>2019</v>
      </c>
      <c r="B70" s="1" t="s">
        <v>2029</v>
      </c>
      <c r="C70" s="1" t="s">
        <v>2029</v>
      </c>
      <c r="D70" s="7">
        <v>1997</v>
      </c>
      <c r="E70" t="s">
        <v>2030</v>
      </c>
      <c r="F70" t="s">
        <v>521</v>
      </c>
      <c r="G70" t="s">
        <v>2031</v>
      </c>
      <c r="H70" s="7" t="s">
        <v>523</v>
      </c>
      <c r="I70" t="s">
        <v>583</v>
      </c>
      <c r="J70" s="7" t="s">
        <v>525</v>
      </c>
      <c r="K70">
        <v>9.7</v>
      </c>
      <c r="L70" s="7" t="s">
        <v>526</v>
      </c>
      <c r="M70">
        <v>5</v>
      </c>
      <c r="N70" s="32" t="s">
        <v>525</v>
      </c>
      <c r="O70" s="33">
        <v>63</v>
      </c>
      <c r="P70" s="7" t="s">
        <v>526</v>
      </c>
      <c r="Q70">
        <v>200</v>
      </c>
      <c r="R70" s="7" t="s">
        <v>526</v>
      </c>
      <c r="S70">
        <v>5</v>
      </c>
      <c r="T70" s="7" t="s">
        <v>543</v>
      </c>
      <c r="U70">
        <v>7.3</v>
      </c>
      <c r="V70" s="7" t="s">
        <v>543</v>
      </c>
      <c r="W70">
        <v>47</v>
      </c>
      <c r="X70" s="7" t="s">
        <v>525</v>
      </c>
      <c r="Y70">
        <v>9.9</v>
      </c>
      <c r="Z70" s="7" t="s">
        <v>526</v>
      </c>
      <c r="AA70">
        <v>5</v>
      </c>
      <c r="AB70" s="7" t="s">
        <v>526</v>
      </c>
      <c r="AC70">
        <v>5</v>
      </c>
      <c r="AD70" s="7" t="s">
        <v>526</v>
      </c>
      <c r="AE70">
        <v>5</v>
      </c>
      <c r="AF70" s="7" t="s">
        <v>526</v>
      </c>
      <c r="AG70">
        <v>5</v>
      </c>
      <c r="AH70" s="7" t="s">
        <v>526</v>
      </c>
      <c r="AI70">
        <v>5</v>
      </c>
      <c r="AJ70" s="7" t="s">
        <v>526</v>
      </c>
      <c r="AK70">
        <v>5</v>
      </c>
      <c r="AL70" s="7" t="s">
        <v>526</v>
      </c>
      <c r="AM70">
        <v>5</v>
      </c>
      <c r="AN70" s="7" t="s">
        <v>526</v>
      </c>
      <c r="AO70">
        <v>5</v>
      </c>
      <c r="AP70" s="7" t="s">
        <v>543</v>
      </c>
      <c r="AQ70">
        <v>17</v>
      </c>
      <c r="AR70" s="7" t="s">
        <v>526</v>
      </c>
      <c r="AS70">
        <v>5</v>
      </c>
      <c r="AT70" s="7" t="s">
        <v>526</v>
      </c>
      <c r="AU70">
        <v>5</v>
      </c>
      <c r="AV70" s="7" t="s">
        <v>525</v>
      </c>
      <c r="AW70">
        <v>230</v>
      </c>
      <c r="AX70" s="7" t="s">
        <v>525</v>
      </c>
      <c r="AY70">
        <v>44</v>
      </c>
      <c r="AZ70" s="7" t="s">
        <v>526</v>
      </c>
      <c r="BA70">
        <v>5</v>
      </c>
      <c r="BB70" s="7" t="s">
        <v>526</v>
      </c>
      <c r="BC70">
        <v>5</v>
      </c>
      <c r="BD70" s="7" t="s">
        <v>543</v>
      </c>
      <c r="BE70">
        <v>5</v>
      </c>
      <c r="BF70" s="7" t="s">
        <v>525</v>
      </c>
      <c r="BG70">
        <v>6.9</v>
      </c>
      <c r="BH70" s="7" t="s">
        <v>526</v>
      </c>
      <c r="BI70">
        <v>5</v>
      </c>
      <c r="BJ70" s="7" t="s">
        <v>526</v>
      </c>
      <c r="BK70">
        <v>5</v>
      </c>
      <c r="BL70" s="7" t="s">
        <v>525</v>
      </c>
      <c r="BM70">
        <v>8.2</v>
      </c>
      <c r="BN70" s="7" t="s">
        <v>525</v>
      </c>
      <c r="BO70">
        <v>25</v>
      </c>
      <c r="BQ70" s="5">
        <f t="shared" si="4"/>
        <v>17</v>
      </c>
      <c r="BR70" s="5">
        <f t="shared" si="5"/>
        <v>0</v>
      </c>
      <c r="BS70" s="5">
        <f t="shared" si="6"/>
        <v>28</v>
      </c>
      <c r="BT70" s="6">
        <f t="shared" si="7"/>
        <v>11</v>
      </c>
    </row>
    <row r="71" spans="1:72" ht="12.75">
      <c r="A71" t="s">
        <v>2032</v>
      </c>
      <c r="B71" s="1" t="s">
        <v>2033</v>
      </c>
      <c r="C71" s="1" t="s">
        <v>2033</v>
      </c>
      <c r="D71" s="7">
        <v>1994</v>
      </c>
      <c r="E71" t="s">
        <v>2034</v>
      </c>
      <c r="F71" t="s">
        <v>521</v>
      </c>
      <c r="G71" t="s">
        <v>2035</v>
      </c>
      <c r="H71" s="7" t="s">
        <v>523</v>
      </c>
      <c r="I71" t="s">
        <v>531</v>
      </c>
      <c r="J71" s="7" t="s">
        <v>525</v>
      </c>
      <c r="K71">
        <v>7.3</v>
      </c>
      <c r="L71" s="7" t="s">
        <v>526</v>
      </c>
      <c r="M71">
        <v>5</v>
      </c>
      <c r="N71" s="32" t="s">
        <v>525</v>
      </c>
      <c r="O71" s="33">
        <v>220</v>
      </c>
      <c r="P71" s="7" t="s">
        <v>526</v>
      </c>
      <c r="Q71">
        <v>200</v>
      </c>
      <c r="R71" s="7" t="s">
        <v>526</v>
      </c>
      <c r="S71">
        <v>5</v>
      </c>
      <c r="T71" s="7" t="s">
        <v>525</v>
      </c>
      <c r="U71">
        <v>7.9</v>
      </c>
      <c r="V71" s="7" t="s">
        <v>525</v>
      </c>
      <c r="W71">
        <v>26</v>
      </c>
      <c r="X71" s="7" t="s">
        <v>525</v>
      </c>
      <c r="Y71">
        <v>7</v>
      </c>
      <c r="Z71" s="7" t="s">
        <v>526</v>
      </c>
      <c r="AA71">
        <v>5</v>
      </c>
      <c r="AB71" s="7" t="s">
        <v>526</v>
      </c>
      <c r="AC71">
        <v>5</v>
      </c>
      <c r="AD71" s="7" t="s">
        <v>526</v>
      </c>
      <c r="AE71">
        <v>5</v>
      </c>
      <c r="AF71" s="7" t="s">
        <v>526</v>
      </c>
      <c r="AG71">
        <v>5</v>
      </c>
      <c r="AH71" s="7" t="s">
        <v>526</v>
      </c>
      <c r="AI71">
        <v>5</v>
      </c>
      <c r="AJ71" s="7" t="s">
        <v>526</v>
      </c>
      <c r="AK71">
        <v>5</v>
      </c>
      <c r="AL71" s="7" t="s">
        <v>526</v>
      </c>
      <c r="AM71">
        <v>5</v>
      </c>
      <c r="AN71" s="7" t="s">
        <v>526</v>
      </c>
      <c r="AO71">
        <v>5</v>
      </c>
      <c r="AP71" s="7" t="s">
        <v>525</v>
      </c>
      <c r="AQ71">
        <v>13</v>
      </c>
      <c r="AR71" s="7" t="s">
        <v>526</v>
      </c>
      <c r="AS71">
        <v>5</v>
      </c>
      <c r="AT71" s="7" t="s">
        <v>526</v>
      </c>
      <c r="AU71">
        <v>5</v>
      </c>
      <c r="AV71" s="7" t="s">
        <v>525</v>
      </c>
      <c r="AW71">
        <v>76</v>
      </c>
      <c r="AX71" s="7" t="s">
        <v>525</v>
      </c>
      <c r="AY71">
        <v>48</v>
      </c>
      <c r="AZ71" s="7" t="s">
        <v>526</v>
      </c>
      <c r="BA71">
        <v>5</v>
      </c>
      <c r="BB71" s="7" t="s">
        <v>526</v>
      </c>
      <c r="BC71">
        <v>5</v>
      </c>
      <c r="BD71" s="7" t="s">
        <v>543</v>
      </c>
      <c r="BE71">
        <v>5.9</v>
      </c>
      <c r="BF71" s="7" t="s">
        <v>526</v>
      </c>
      <c r="BG71">
        <v>5</v>
      </c>
      <c r="BH71" s="7" t="s">
        <v>526</v>
      </c>
      <c r="BI71">
        <v>5</v>
      </c>
      <c r="BJ71" s="7" t="s">
        <v>526</v>
      </c>
      <c r="BK71">
        <v>5</v>
      </c>
      <c r="BL71" s="7" t="s">
        <v>525</v>
      </c>
      <c r="BM71">
        <v>8.9</v>
      </c>
      <c r="BN71" s="7" t="s">
        <v>525</v>
      </c>
      <c r="BO71">
        <v>12</v>
      </c>
      <c r="BQ71" s="5">
        <f t="shared" si="4"/>
        <v>18</v>
      </c>
      <c r="BR71" s="5">
        <f t="shared" si="5"/>
        <v>0</v>
      </c>
      <c r="BS71" s="5">
        <f t="shared" si="6"/>
        <v>28</v>
      </c>
      <c r="BT71" s="6">
        <f t="shared" si="7"/>
        <v>10</v>
      </c>
    </row>
    <row r="72" spans="1:72" ht="12.75">
      <c r="A72" t="s">
        <v>2032</v>
      </c>
      <c r="B72" s="1" t="s">
        <v>2036</v>
      </c>
      <c r="C72" s="1" t="s">
        <v>2036</v>
      </c>
      <c r="D72" s="7">
        <v>1994</v>
      </c>
      <c r="E72" t="s">
        <v>2037</v>
      </c>
      <c r="F72" t="s">
        <v>521</v>
      </c>
      <c r="G72" t="s">
        <v>2038</v>
      </c>
      <c r="H72" s="7" t="s">
        <v>523</v>
      </c>
      <c r="I72" t="s">
        <v>524</v>
      </c>
      <c r="J72" s="7" t="s">
        <v>525</v>
      </c>
      <c r="K72">
        <v>6.8</v>
      </c>
      <c r="L72" s="7" t="s">
        <v>526</v>
      </c>
      <c r="M72">
        <v>5</v>
      </c>
      <c r="N72" s="32" t="s">
        <v>526</v>
      </c>
      <c r="O72" s="33">
        <v>50</v>
      </c>
      <c r="P72" s="7" t="s">
        <v>526</v>
      </c>
      <c r="Q72">
        <v>200</v>
      </c>
      <c r="R72" s="7" t="s">
        <v>526</v>
      </c>
      <c r="S72">
        <v>5</v>
      </c>
      <c r="T72" s="7" t="s">
        <v>543</v>
      </c>
      <c r="U72">
        <v>6.4</v>
      </c>
      <c r="V72" s="7" t="s">
        <v>525</v>
      </c>
      <c r="W72">
        <v>16</v>
      </c>
      <c r="X72" s="7" t="s">
        <v>526</v>
      </c>
      <c r="Y72">
        <v>5</v>
      </c>
      <c r="Z72" s="7" t="s">
        <v>526</v>
      </c>
      <c r="AA72">
        <v>5</v>
      </c>
      <c r="AB72" s="7" t="s">
        <v>526</v>
      </c>
      <c r="AC72">
        <v>5</v>
      </c>
      <c r="AD72" s="7" t="s">
        <v>526</v>
      </c>
      <c r="AE72">
        <v>5</v>
      </c>
      <c r="AF72" s="7" t="s">
        <v>526</v>
      </c>
      <c r="AG72">
        <v>5</v>
      </c>
      <c r="AH72" s="7" t="s">
        <v>526</v>
      </c>
      <c r="AI72">
        <v>5</v>
      </c>
      <c r="AJ72" s="7" t="s">
        <v>526</v>
      </c>
      <c r="AK72">
        <v>5</v>
      </c>
      <c r="AL72" s="7" t="s">
        <v>526</v>
      </c>
      <c r="AM72">
        <v>5</v>
      </c>
      <c r="AN72" s="7" t="s">
        <v>526</v>
      </c>
      <c r="AO72">
        <v>5</v>
      </c>
      <c r="AP72" s="7" t="s">
        <v>543</v>
      </c>
      <c r="AQ72">
        <v>19</v>
      </c>
      <c r="AR72" s="7" t="s">
        <v>526</v>
      </c>
      <c r="AS72">
        <v>5</v>
      </c>
      <c r="AT72" s="7" t="s">
        <v>526</v>
      </c>
      <c r="AU72">
        <v>5</v>
      </c>
      <c r="AV72" s="7" t="s">
        <v>525</v>
      </c>
      <c r="AW72">
        <v>95</v>
      </c>
      <c r="AX72" s="7" t="s">
        <v>525</v>
      </c>
      <c r="AY72">
        <v>18</v>
      </c>
      <c r="AZ72" s="7" t="s">
        <v>526</v>
      </c>
      <c r="BA72">
        <v>5</v>
      </c>
      <c r="BB72" s="7" t="s">
        <v>526</v>
      </c>
      <c r="BC72">
        <v>5</v>
      </c>
      <c r="BD72" s="7" t="s">
        <v>526</v>
      </c>
      <c r="BE72">
        <v>5</v>
      </c>
      <c r="BF72" s="7" t="s">
        <v>526</v>
      </c>
      <c r="BG72">
        <v>5</v>
      </c>
      <c r="BH72" s="7" t="s">
        <v>526</v>
      </c>
      <c r="BI72">
        <v>5</v>
      </c>
      <c r="BJ72" s="7" t="s">
        <v>526</v>
      </c>
      <c r="BK72">
        <v>5</v>
      </c>
      <c r="BL72" s="7" t="s">
        <v>525</v>
      </c>
      <c r="BM72">
        <v>7.4</v>
      </c>
      <c r="BN72" s="7" t="s">
        <v>525</v>
      </c>
      <c r="BO72">
        <v>11</v>
      </c>
      <c r="BQ72" s="5">
        <f t="shared" si="4"/>
        <v>21</v>
      </c>
      <c r="BR72" s="5">
        <f t="shared" si="5"/>
        <v>0</v>
      </c>
      <c r="BS72" s="5">
        <f t="shared" si="6"/>
        <v>28</v>
      </c>
      <c r="BT72" s="6">
        <f t="shared" si="7"/>
        <v>7</v>
      </c>
    </row>
    <row r="73" spans="1:72" ht="12.75">
      <c r="A73" t="s">
        <v>2032</v>
      </c>
      <c r="B73" s="1" t="s">
        <v>2039</v>
      </c>
      <c r="C73" s="1" t="s">
        <v>2039</v>
      </c>
      <c r="D73" s="7">
        <v>1994</v>
      </c>
      <c r="E73" t="s">
        <v>2040</v>
      </c>
      <c r="F73" t="s">
        <v>521</v>
      </c>
      <c r="G73" t="s">
        <v>2041</v>
      </c>
      <c r="H73" s="7" t="s">
        <v>523</v>
      </c>
      <c r="I73" t="s">
        <v>531</v>
      </c>
      <c r="J73" s="7" t="s">
        <v>525</v>
      </c>
      <c r="K73">
        <v>4.5</v>
      </c>
      <c r="L73" s="7" t="s">
        <v>526</v>
      </c>
      <c r="M73">
        <v>5</v>
      </c>
      <c r="N73" s="32" t="s">
        <v>525</v>
      </c>
      <c r="O73" s="33">
        <v>110</v>
      </c>
      <c r="P73" s="7" t="s">
        <v>526</v>
      </c>
      <c r="Q73">
        <v>200</v>
      </c>
      <c r="R73" s="7" t="s">
        <v>526</v>
      </c>
      <c r="S73">
        <v>5</v>
      </c>
      <c r="T73" s="7" t="s">
        <v>525</v>
      </c>
      <c r="U73">
        <v>14</v>
      </c>
      <c r="V73" s="7" t="s">
        <v>525</v>
      </c>
      <c r="W73">
        <v>34</v>
      </c>
      <c r="X73" s="7" t="s">
        <v>525</v>
      </c>
      <c r="Y73">
        <v>8.9</v>
      </c>
      <c r="Z73" s="7" t="s">
        <v>526</v>
      </c>
      <c r="AA73">
        <v>5</v>
      </c>
      <c r="AB73" s="7" t="s">
        <v>526</v>
      </c>
      <c r="AC73">
        <v>5</v>
      </c>
      <c r="AD73" s="7" t="s">
        <v>526</v>
      </c>
      <c r="AE73">
        <v>5</v>
      </c>
      <c r="AF73" s="7" t="s">
        <v>526</v>
      </c>
      <c r="AG73">
        <v>5</v>
      </c>
      <c r="AH73" s="7" t="s">
        <v>526</v>
      </c>
      <c r="AI73">
        <v>5</v>
      </c>
      <c r="AJ73" s="7" t="s">
        <v>526</v>
      </c>
      <c r="AK73">
        <v>5</v>
      </c>
      <c r="AL73" s="7" t="s">
        <v>526</v>
      </c>
      <c r="AM73">
        <v>5</v>
      </c>
      <c r="AN73" s="7" t="s">
        <v>526</v>
      </c>
      <c r="AO73">
        <v>5</v>
      </c>
      <c r="AP73" s="7" t="s">
        <v>525</v>
      </c>
      <c r="AQ73">
        <v>39</v>
      </c>
      <c r="AR73" s="7" t="s">
        <v>526</v>
      </c>
      <c r="AS73">
        <v>5</v>
      </c>
      <c r="AT73" s="7" t="s">
        <v>526</v>
      </c>
      <c r="AU73">
        <v>5</v>
      </c>
      <c r="AV73" s="7" t="s">
        <v>525</v>
      </c>
      <c r="AW73">
        <v>190</v>
      </c>
      <c r="AX73" s="7" t="s">
        <v>525</v>
      </c>
      <c r="AY73">
        <v>28</v>
      </c>
      <c r="AZ73" s="7" t="s">
        <v>526</v>
      </c>
      <c r="BA73">
        <v>5</v>
      </c>
      <c r="BB73" s="7" t="s">
        <v>526</v>
      </c>
      <c r="BC73">
        <v>5</v>
      </c>
      <c r="BD73" s="7" t="s">
        <v>525</v>
      </c>
      <c r="BE73">
        <v>5.5</v>
      </c>
      <c r="BF73" s="7" t="s">
        <v>526</v>
      </c>
      <c r="BG73">
        <v>5</v>
      </c>
      <c r="BH73" s="7" t="s">
        <v>526</v>
      </c>
      <c r="BI73">
        <v>5</v>
      </c>
      <c r="BJ73" s="7" t="s">
        <v>526</v>
      </c>
      <c r="BK73">
        <v>5</v>
      </c>
      <c r="BL73" s="7" t="s">
        <v>525</v>
      </c>
      <c r="BM73">
        <v>17</v>
      </c>
      <c r="BN73" s="7" t="s">
        <v>525</v>
      </c>
      <c r="BO73">
        <v>18</v>
      </c>
      <c r="BQ73" s="5">
        <f t="shared" si="4"/>
        <v>18</v>
      </c>
      <c r="BR73" s="5">
        <f t="shared" si="5"/>
        <v>0</v>
      </c>
      <c r="BS73" s="5">
        <f t="shared" si="6"/>
        <v>28</v>
      </c>
      <c r="BT73" s="6">
        <f t="shared" si="7"/>
        <v>10</v>
      </c>
    </row>
    <row r="74" spans="1:72" ht="12.75">
      <c r="A74" t="s">
        <v>2032</v>
      </c>
      <c r="B74" s="1" t="s">
        <v>2042</v>
      </c>
      <c r="C74" s="1" t="s">
        <v>2042</v>
      </c>
      <c r="D74" s="7">
        <v>1994</v>
      </c>
      <c r="E74" t="s">
        <v>2043</v>
      </c>
      <c r="F74" t="s">
        <v>521</v>
      </c>
      <c r="G74" t="s">
        <v>2044</v>
      </c>
      <c r="H74" s="7" t="s">
        <v>523</v>
      </c>
      <c r="I74" t="s">
        <v>524</v>
      </c>
      <c r="J74" s="7" t="s">
        <v>525</v>
      </c>
      <c r="K74">
        <v>7.7</v>
      </c>
      <c r="L74" s="7" t="s">
        <v>526</v>
      </c>
      <c r="M74">
        <v>5</v>
      </c>
      <c r="N74" s="32" t="s">
        <v>526</v>
      </c>
      <c r="O74" s="33">
        <v>50</v>
      </c>
      <c r="P74" s="7" t="s">
        <v>526</v>
      </c>
      <c r="Q74">
        <v>200</v>
      </c>
      <c r="R74" s="7" t="s">
        <v>526</v>
      </c>
      <c r="S74">
        <v>5</v>
      </c>
      <c r="T74" s="7" t="s">
        <v>543</v>
      </c>
      <c r="U74">
        <v>5.2</v>
      </c>
      <c r="V74" s="7" t="s">
        <v>525</v>
      </c>
      <c r="W74">
        <v>8.6</v>
      </c>
      <c r="X74" s="7" t="s">
        <v>526</v>
      </c>
      <c r="Y74">
        <v>5</v>
      </c>
      <c r="Z74" s="7" t="s">
        <v>526</v>
      </c>
      <c r="AA74">
        <v>5</v>
      </c>
      <c r="AB74" s="7" t="s">
        <v>526</v>
      </c>
      <c r="AC74">
        <v>5</v>
      </c>
      <c r="AD74" s="7" t="s">
        <v>526</v>
      </c>
      <c r="AE74">
        <v>5</v>
      </c>
      <c r="AF74" s="7" t="s">
        <v>526</v>
      </c>
      <c r="AG74">
        <v>5</v>
      </c>
      <c r="AH74" s="7" t="s">
        <v>526</v>
      </c>
      <c r="AI74">
        <v>5</v>
      </c>
      <c r="AJ74" s="7" t="s">
        <v>526</v>
      </c>
      <c r="AK74">
        <v>5</v>
      </c>
      <c r="AL74" s="7" t="s">
        <v>526</v>
      </c>
      <c r="AM74">
        <v>5</v>
      </c>
      <c r="AN74" s="7" t="s">
        <v>526</v>
      </c>
      <c r="AO74">
        <v>5</v>
      </c>
      <c r="AP74" s="7" t="s">
        <v>543</v>
      </c>
      <c r="AQ74">
        <v>20</v>
      </c>
      <c r="AR74" s="7" t="s">
        <v>526</v>
      </c>
      <c r="AS74">
        <v>5</v>
      </c>
      <c r="AT74" s="7" t="s">
        <v>526</v>
      </c>
      <c r="AU74">
        <v>5</v>
      </c>
      <c r="AV74" s="7" t="s">
        <v>525</v>
      </c>
      <c r="AW74">
        <v>110</v>
      </c>
      <c r="AX74" s="7" t="s">
        <v>525</v>
      </c>
      <c r="AY74">
        <v>11</v>
      </c>
      <c r="AZ74" s="7" t="s">
        <v>526</v>
      </c>
      <c r="BA74">
        <v>5</v>
      </c>
      <c r="BB74" s="7" t="s">
        <v>526</v>
      </c>
      <c r="BC74">
        <v>5</v>
      </c>
      <c r="BD74" s="7" t="s">
        <v>526</v>
      </c>
      <c r="BE74">
        <v>5</v>
      </c>
      <c r="BF74" s="7" t="s">
        <v>526</v>
      </c>
      <c r="BG74">
        <v>5</v>
      </c>
      <c r="BH74" s="7" t="s">
        <v>526</v>
      </c>
      <c r="BI74">
        <v>5</v>
      </c>
      <c r="BJ74" s="7" t="s">
        <v>526</v>
      </c>
      <c r="BK74">
        <v>5</v>
      </c>
      <c r="BL74" s="7" t="s">
        <v>526</v>
      </c>
      <c r="BM74">
        <v>5</v>
      </c>
      <c r="BN74" s="7" t="s">
        <v>525</v>
      </c>
      <c r="BO74">
        <v>5.8</v>
      </c>
      <c r="BQ74" s="5">
        <f t="shared" si="4"/>
        <v>22</v>
      </c>
      <c r="BR74" s="5">
        <f t="shared" si="5"/>
        <v>0</v>
      </c>
      <c r="BS74" s="5">
        <f t="shared" si="6"/>
        <v>28</v>
      </c>
      <c r="BT74" s="6">
        <f t="shared" si="7"/>
        <v>6</v>
      </c>
    </row>
    <row r="75" spans="1:72" ht="12.75">
      <c r="A75" t="s">
        <v>2032</v>
      </c>
      <c r="B75" s="1" t="s">
        <v>2045</v>
      </c>
      <c r="C75" s="1" t="s">
        <v>2045</v>
      </c>
      <c r="D75" s="7">
        <v>1994</v>
      </c>
      <c r="E75" t="s">
        <v>2046</v>
      </c>
      <c r="F75" t="s">
        <v>521</v>
      </c>
      <c r="G75" t="s">
        <v>2047</v>
      </c>
      <c r="H75" s="7" t="s">
        <v>523</v>
      </c>
      <c r="I75" t="s">
        <v>531</v>
      </c>
      <c r="J75" s="7" t="s">
        <v>525</v>
      </c>
      <c r="K75">
        <v>8.1</v>
      </c>
      <c r="L75" s="7" t="s">
        <v>526</v>
      </c>
      <c r="M75">
        <v>5</v>
      </c>
      <c r="N75" s="32" t="s">
        <v>525</v>
      </c>
      <c r="O75" s="33">
        <v>130</v>
      </c>
      <c r="P75" s="7" t="s">
        <v>526</v>
      </c>
      <c r="Q75">
        <v>200</v>
      </c>
      <c r="R75" s="7" t="s">
        <v>526</v>
      </c>
      <c r="S75">
        <v>5</v>
      </c>
      <c r="T75" s="7" t="s">
        <v>525</v>
      </c>
      <c r="U75">
        <v>7</v>
      </c>
      <c r="V75" s="7" t="s">
        <v>525</v>
      </c>
      <c r="W75">
        <v>20</v>
      </c>
      <c r="X75" s="7" t="s">
        <v>525</v>
      </c>
      <c r="Y75">
        <v>5.6</v>
      </c>
      <c r="Z75" s="7" t="s">
        <v>526</v>
      </c>
      <c r="AA75">
        <v>5</v>
      </c>
      <c r="AB75" s="7" t="s">
        <v>526</v>
      </c>
      <c r="AC75">
        <v>5</v>
      </c>
      <c r="AD75" s="7" t="s">
        <v>526</v>
      </c>
      <c r="AE75">
        <v>5</v>
      </c>
      <c r="AF75" s="7" t="s">
        <v>526</v>
      </c>
      <c r="AG75">
        <v>5</v>
      </c>
      <c r="AH75" s="7" t="s">
        <v>526</v>
      </c>
      <c r="AI75">
        <v>5</v>
      </c>
      <c r="AJ75" s="7" t="s">
        <v>526</v>
      </c>
      <c r="AK75">
        <v>5</v>
      </c>
      <c r="AL75" s="7" t="s">
        <v>526</v>
      </c>
      <c r="AM75">
        <v>5</v>
      </c>
      <c r="AN75" s="7" t="s">
        <v>526</v>
      </c>
      <c r="AO75">
        <v>5</v>
      </c>
      <c r="AP75" s="7" t="s">
        <v>525</v>
      </c>
      <c r="AQ75">
        <v>19</v>
      </c>
      <c r="AR75" s="7" t="s">
        <v>526</v>
      </c>
      <c r="AS75">
        <v>5</v>
      </c>
      <c r="AT75" s="7" t="s">
        <v>526</v>
      </c>
      <c r="AU75">
        <v>5</v>
      </c>
      <c r="AV75" s="7" t="s">
        <v>525</v>
      </c>
      <c r="AW75">
        <v>130</v>
      </c>
      <c r="AX75" s="7" t="s">
        <v>543</v>
      </c>
      <c r="AY75">
        <v>50</v>
      </c>
      <c r="AZ75" s="7" t="s">
        <v>526</v>
      </c>
      <c r="BA75">
        <v>5</v>
      </c>
      <c r="BB75" s="7" t="s">
        <v>526</v>
      </c>
      <c r="BC75">
        <v>5</v>
      </c>
      <c r="BD75" s="7" t="s">
        <v>543</v>
      </c>
      <c r="BE75">
        <v>5.9</v>
      </c>
      <c r="BF75" s="7" t="s">
        <v>526</v>
      </c>
      <c r="BG75">
        <v>5</v>
      </c>
      <c r="BH75" s="7" t="s">
        <v>526</v>
      </c>
      <c r="BI75">
        <v>5</v>
      </c>
      <c r="BJ75" s="7" t="s">
        <v>526</v>
      </c>
      <c r="BK75">
        <v>5</v>
      </c>
      <c r="BL75" s="7" t="s">
        <v>525</v>
      </c>
      <c r="BM75">
        <v>7.6</v>
      </c>
      <c r="BN75" s="7" t="s">
        <v>525</v>
      </c>
      <c r="BO75">
        <v>10</v>
      </c>
      <c r="BQ75" s="5">
        <f t="shared" si="4"/>
        <v>18</v>
      </c>
      <c r="BR75" s="5">
        <f t="shared" si="5"/>
        <v>0</v>
      </c>
      <c r="BS75" s="5">
        <f t="shared" si="6"/>
        <v>28</v>
      </c>
      <c r="BT75" s="6">
        <f t="shared" si="7"/>
        <v>10</v>
      </c>
    </row>
    <row r="76" spans="1:72" ht="12.75">
      <c r="A76" t="s">
        <v>2032</v>
      </c>
      <c r="B76" s="1" t="s">
        <v>2048</v>
      </c>
      <c r="C76" s="1" t="s">
        <v>2048</v>
      </c>
      <c r="D76" s="7">
        <v>1994</v>
      </c>
      <c r="E76" t="s">
        <v>2049</v>
      </c>
      <c r="F76" t="s">
        <v>521</v>
      </c>
      <c r="G76" t="s">
        <v>2050</v>
      </c>
      <c r="H76" s="7" t="s">
        <v>523</v>
      </c>
      <c r="I76" t="s">
        <v>531</v>
      </c>
      <c r="J76" s="7" t="s">
        <v>525</v>
      </c>
      <c r="K76">
        <v>26</v>
      </c>
      <c r="L76" s="7" t="s">
        <v>526</v>
      </c>
      <c r="M76">
        <v>5</v>
      </c>
      <c r="N76" s="32" t="s">
        <v>525</v>
      </c>
      <c r="O76" s="33">
        <v>190</v>
      </c>
      <c r="P76" s="7" t="s">
        <v>526</v>
      </c>
      <c r="Q76">
        <v>200</v>
      </c>
      <c r="R76" s="7" t="s">
        <v>525</v>
      </c>
      <c r="S76">
        <v>7.7</v>
      </c>
      <c r="T76" s="7" t="s">
        <v>543</v>
      </c>
      <c r="U76">
        <v>67</v>
      </c>
      <c r="V76" s="7" t="s">
        <v>525</v>
      </c>
      <c r="W76">
        <v>110</v>
      </c>
      <c r="X76" s="7" t="s">
        <v>543</v>
      </c>
      <c r="Y76">
        <v>31</v>
      </c>
      <c r="Z76" s="7" t="s">
        <v>526</v>
      </c>
      <c r="AA76">
        <v>5</v>
      </c>
      <c r="AB76" s="7" t="s">
        <v>526</v>
      </c>
      <c r="AC76">
        <v>5</v>
      </c>
      <c r="AD76" s="7" t="s">
        <v>526</v>
      </c>
      <c r="AE76">
        <v>5</v>
      </c>
      <c r="AF76" s="7" t="s">
        <v>526</v>
      </c>
      <c r="AG76">
        <v>5</v>
      </c>
      <c r="AH76" s="7" t="s">
        <v>526</v>
      </c>
      <c r="AI76">
        <v>5</v>
      </c>
      <c r="AJ76" s="7" t="s">
        <v>526</v>
      </c>
      <c r="AK76">
        <v>5</v>
      </c>
      <c r="AL76" s="7" t="s">
        <v>526</v>
      </c>
      <c r="AM76">
        <v>5</v>
      </c>
      <c r="AN76" s="7" t="s">
        <v>525</v>
      </c>
      <c r="AO76">
        <v>7.1</v>
      </c>
      <c r="AP76" s="7" t="s">
        <v>543</v>
      </c>
      <c r="AQ76">
        <v>19</v>
      </c>
      <c r="AR76" s="7" t="s">
        <v>526</v>
      </c>
      <c r="AS76">
        <v>5</v>
      </c>
      <c r="AT76" s="7" t="s">
        <v>526</v>
      </c>
      <c r="AU76">
        <v>5</v>
      </c>
      <c r="AV76" s="7" t="s">
        <v>525</v>
      </c>
      <c r="AW76">
        <v>390</v>
      </c>
      <c r="AX76" s="7" t="s">
        <v>525</v>
      </c>
      <c r="AY76">
        <v>95</v>
      </c>
      <c r="AZ76" s="7" t="s">
        <v>526</v>
      </c>
      <c r="BA76">
        <v>8</v>
      </c>
      <c r="BB76" s="7" t="s">
        <v>526</v>
      </c>
      <c r="BC76">
        <v>5</v>
      </c>
      <c r="BD76" s="7" t="s">
        <v>543</v>
      </c>
      <c r="BE76">
        <v>20</v>
      </c>
      <c r="BF76" s="7" t="s">
        <v>526</v>
      </c>
      <c r="BG76">
        <v>5</v>
      </c>
      <c r="BH76" s="7" t="s">
        <v>526</v>
      </c>
      <c r="BI76">
        <v>5</v>
      </c>
      <c r="BJ76" s="7" t="s">
        <v>526</v>
      </c>
      <c r="BK76">
        <v>5</v>
      </c>
      <c r="BL76" s="7" t="s">
        <v>525</v>
      </c>
      <c r="BM76">
        <v>43</v>
      </c>
      <c r="BN76" s="7" t="s">
        <v>525</v>
      </c>
      <c r="BO76">
        <v>61</v>
      </c>
      <c r="BQ76" s="5">
        <f t="shared" si="4"/>
        <v>16</v>
      </c>
      <c r="BR76" s="5">
        <f t="shared" si="5"/>
        <v>0</v>
      </c>
      <c r="BS76" s="5">
        <f t="shared" si="6"/>
        <v>28</v>
      </c>
      <c r="BT76" s="6">
        <f t="shared" si="7"/>
        <v>12</v>
      </c>
    </row>
    <row r="77" spans="1:72" ht="12.75">
      <c r="A77" t="s">
        <v>2032</v>
      </c>
      <c r="B77" s="1" t="s">
        <v>2051</v>
      </c>
      <c r="C77" s="1" t="s">
        <v>2051</v>
      </c>
      <c r="D77" s="7">
        <v>1994</v>
      </c>
      <c r="E77" t="s">
        <v>2052</v>
      </c>
      <c r="F77" t="s">
        <v>521</v>
      </c>
      <c r="G77" t="s">
        <v>2053</v>
      </c>
      <c r="H77" s="7" t="s">
        <v>523</v>
      </c>
      <c r="I77" t="s">
        <v>531</v>
      </c>
      <c r="J77" s="7" t="s">
        <v>525</v>
      </c>
      <c r="K77">
        <v>14</v>
      </c>
      <c r="L77" s="7" t="s">
        <v>526</v>
      </c>
      <c r="M77">
        <v>5</v>
      </c>
      <c r="N77" s="32" t="s">
        <v>525</v>
      </c>
      <c r="O77" s="33">
        <v>420</v>
      </c>
      <c r="P77" s="7" t="s">
        <v>526</v>
      </c>
      <c r="Q77">
        <v>200</v>
      </c>
      <c r="R77" s="7" t="s">
        <v>525</v>
      </c>
      <c r="S77">
        <v>7.1</v>
      </c>
      <c r="T77" s="7" t="s">
        <v>543</v>
      </c>
      <c r="U77">
        <v>15</v>
      </c>
      <c r="V77" s="7" t="s">
        <v>525</v>
      </c>
      <c r="W77">
        <v>140</v>
      </c>
      <c r="X77" s="7" t="s">
        <v>525</v>
      </c>
      <c r="Y77">
        <v>39</v>
      </c>
      <c r="Z77" s="7" t="s">
        <v>526</v>
      </c>
      <c r="AA77">
        <v>5</v>
      </c>
      <c r="AB77" s="7" t="s">
        <v>526</v>
      </c>
      <c r="AC77">
        <v>5</v>
      </c>
      <c r="AD77" s="7" t="s">
        <v>526</v>
      </c>
      <c r="AE77">
        <v>5</v>
      </c>
      <c r="AF77" s="7" t="s">
        <v>526</v>
      </c>
      <c r="AG77">
        <v>5</v>
      </c>
      <c r="AH77" s="7" t="s">
        <v>526</v>
      </c>
      <c r="AI77">
        <v>5</v>
      </c>
      <c r="AJ77" s="7" t="s">
        <v>526</v>
      </c>
      <c r="AK77">
        <v>5</v>
      </c>
      <c r="AL77" s="7" t="s">
        <v>526</v>
      </c>
      <c r="AM77">
        <v>5</v>
      </c>
      <c r="AN77" s="7" t="s">
        <v>526</v>
      </c>
      <c r="AO77">
        <v>5</v>
      </c>
      <c r="AP77" s="7" t="s">
        <v>543</v>
      </c>
      <c r="AQ77">
        <v>42</v>
      </c>
      <c r="AR77" s="7" t="s">
        <v>526</v>
      </c>
      <c r="AS77">
        <v>5</v>
      </c>
      <c r="AT77" s="7" t="s">
        <v>526</v>
      </c>
      <c r="AU77">
        <v>5</v>
      </c>
      <c r="AV77" s="7" t="s">
        <v>525</v>
      </c>
      <c r="AW77">
        <v>240</v>
      </c>
      <c r="AX77" s="7" t="s">
        <v>525</v>
      </c>
      <c r="AY77">
        <v>120</v>
      </c>
      <c r="AZ77" s="7" t="s">
        <v>526</v>
      </c>
      <c r="BA77">
        <v>11</v>
      </c>
      <c r="BB77" s="7" t="s">
        <v>526</v>
      </c>
      <c r="BC77">
        <v>5</v>
      </c>
      <c r="BD77" s="7" t="s">
        <v>525</v>
      </c>
      <c r="BE77">
        <v>40</v>
      </c>
      <c r="BF77" s="7" t="s">
        <v>526</v>
      </c>
      <c r="BG77">
        <v>5</v>
      </c>
      <c r="BH77" s="7" t="s">
        <v>526</v>
      </c>
      <c r="BI77">
        <v>5</v>
      </c>
      <c r="BJ77" s="7" t="s">
        <v>526</v>
      </c>
      <c r="BK77">
        <v>5</v>
      </c>
      <c r="BL77" s="7" t="s">
        <v>525</v>
      </c>
      <c r="BM77">
        <v>30</v>
      </c>
      <c r="BN77" s="7" t="s">
        <v>525</v>
      </c>
      <c r="BO77">
        <v>59</v>
      </c>
      <c r="BQ77" s="5">
        <f t="shared" si="4"/>
        <v>17</v>
      </c>
      <c r="BR77" s="5">
        <f t="shared" si="5"/>
        <v>0</v>
      </c>
      <c r="BS77" s="5">
        <f t="shared" si="6"/>
        <v>28</v>
      </c>
      <c r="BT77" s="6">
        <f t="shared" si="7"/>
        <v>11</v>
      </c>
    </row>
    <row r="78" spans="1:72" ht="12.75">
      <c r="A78" t="s">
        <v>2032</v>
      </c>
      <c r="B78" s="1" t="s">
        <v>2054</v>
      </c>
      <c r="C78" s="1" t="s">
        <v>2054</v>
      </c>
      <c r="D78" s="7">
        <v>1994</v>
      </c>
      <c r="E78" t="s">
        <v>2055</v>
      </c>
      <c r="F78" t="s">
        <v>521</v>
      </c>
      <c r="G78" t="s">
        <v>2056</v>
      </c>
      <c r="H78" s="7" t="s">
        <v>523</v>
      </c>
      <c r="I78" t="s">
        <v>531</v>
      </c>
      <c r="J78" s="7" t="s">
        <v>525</v>
      </c>
      <c r="K78">
        <v>4.1</v>
      </c>
      <c r="L78" s="7" t="s">
        <v>526</v>
      </c>
      <c r="M78">
        <v>5</v>
      </c>
      <c r="N78" s="32" t="s">
        <v>526</v>
      </c>
      <c r="O78" s="33">
        <v>50</v>
      </c>
      <c r="P78" s="7" t="s">
        <v>526</v>
      </c>
      <c r="Q78">
        <v>200</v>
      </c>
      <c r="R78" s="7" t="s">
        <v>526</v>
      </c>
      <c r="S78">
        <v>5</v>
      </c>
      <c r="T78" s="7" t="s">
        <v>525</v>
      </c>
      <c r="U78">
        <v>12</v>
      </c>
      <c r="V78" s="7" t="s">
        <v>525</v>
      </c>
      <c r="W78">
        <v>51</v>
      </c>
      <c r="X78" s="7" t="s">
        <v>525</v>
      </c>
      <c r="Y78">
        <v>18</v>
      </c>
      <c r="Z78" s="7" t="s">
        <v>526</v>
      </c>
      <c r="AA78">
        <v>5</v>
      </c>
      <c r="AB78" s="7" t="s">
        <v>526</v>
      </c>
      <c r="AC78">
        <v>5</v>
      </c>
      <c r="AD78" s="7" t="s">
        <v>526</v>
      </c>
      <c r="AE78">
        <v>5</v>
      </c>
      <c r="AF78" s="7" t="s">
        <v>526</v>
      </c>
      <c r="AG78">
        <v>5</v>
      </c>
      <c r="AH78" s="7" t="s">
        <v>526</v>
      </c>
      <c r="AI78">
        <v>5</v>
      </c>
      <c r="AJ78" s="7" t="s">
        <v>526</v>
      </c>
      <c r="AK78">
        <v>5</v>
      </c>
      <c r="AL78" s="7" t="s">
        <v>526</v>
      </c>
      <c r="AM78">
        <v>5</v>
      </c>
      <c r="AN78" s="7" t="s">
        <v>526</v>
      </c>
      <c r="AO78">
        <v>5</v>
      </c>
      <c r="AP78" s="7" t="s">
        <v>525</v>
      </c>
      <c r="AQ78">
        <v>15</v>
      </c>
      <c r="AR78" s="7" t="s">
        <v>526</v>
      </c>
      <c r="AS78">
        <v>5</v>
      </c>
      <c r="AT78" s="7" t="s">
        <v>526</v>
      </c>
      <c r="AU78">
        <v>5</v>
      </c>
      <c r="AV78" s="7" t="s">
        <v>525</v>
      </c>
      <c r="AW78">
        <v>66</v>
      </c>
      <c r="AX78" s="7" t="s">
        <v>525</v>
      </c>
      <c r="AY78">
        <v>29</v>
      </c>
      <c r="AZ78" s="7" t="s">
        <v>526</v>
      </c>
      <c r="BA78">
        <v>5</v>
      </c>
      <c r="BB78" s="7" t="s">
        <v>526</v>
      </c>
      <c r="BC78">
        <v>5</v>
      </c>
      <c r="BD78" s="7" t="s">
        <v>526</v>
      </c>
      <c r="BE78">
        <v>5</v>
      </c>
      <c r="BF78" s="7" t="s">
        <v>526</v>
      </c>
      <c r="BG78">
        <v>5</v>
      </c>
      <c r="BH78" s="7" t="s">
        <v>526</v>
      </c>
      <c r="BI78">
        <v>5</v>
      </c>
      <c r="BJ78" s="7" t="s">
        <v>526</v>
      </c>
      <c r="BK78">
        <v>5</v>
      </c>
      <c r="BL78" s="7" t="s">
        <v>525</v>
      </c>
      <c r="BM78">
        <v>41</v>
      </c>
      <c r="BN78" s="7" t="s">
        <v>525</v>
      </c>
      <c r="BO78">
        <v>41</v>
      </c>
      <c r="BQ78" s="5">
        <f t="shared" si="4"/>
        <v>20</v>
      </c>
      <c r="BR78" s="5">
        <f t="shared" si="5"/>
        <v>0</v>
      </c>
      <c r="BS78" s="5">
        <f t="shared" si="6"/>
        <v>28</v>
      </c>
      <c r="BT78" s="6">
        <f t="shared" si="7"/>
        <v>8</v>
      </c>
    </row>
    <row r="79" spans="1:72" ht="12.75">
      <c r="A79" t="s">
        <v>2032</v>
      </c>
      <c r="B79" s="1" t="s">
        <v>2057</v>
      </c>
      <c r="C79" s="1" t="s">
        <v>2057</v>
      </c>
      <c r="D79" s="7">
        <v>1994</v>
      </c>
      <c r="E79" t="s">
        <v>2058</v>
      </c>
      <c r="F79" t="s">
        <v>521</v>
      </c>
      <c r="G79" t="s">
        <v>2059</v>
      </c>
      <c r="H79" s="7" t="s">
        <v>523</v>
      </c>
      <c r="I79" t="s">
        <v>531</v>
      </c>
      <c r="J79" s="7" t="s">
        <v>525</v>
      </c>
      <c r="K79">
        <v>5</v>
      </c>
      <c r="L79" s="7" t="s">
        <v>526</v>
      </c>
      <c r="M79">
        <v>5</v>
      </c>
      <c r="N79" s="32" t="s">
        <v>525</v>
      </c>
      <c r="O79" s="33">
        <v>130</v>
      </c>
      <c r="P79" s="7" t="s">
        <v>526</v>
      </c>
      <c r="Q79">
        <v>200</v>
      </c>
      <c r="R79" s="7" t="s">
        <v>526</v>
      </c>
      <c r="S79">
        <v>5</v>
      </c>
      <c r="T79" s="7" t="s">
        <v>525</v>
      </c>
      <c r="U79">
        <v>12</v>
      </c>
      <c r="V79" s="7" t="s">
        <v>525</v>
      </c>
      <c r="W79">
        <v>41</v>
      </c>
      <c r="X79" s="7" t="s">
        <v>525</v>
      </c>
      <c r="Y79">
        <v>11</v>
      </c>
      <c r="Z79" s="7" t="s">
        <v>526</v>
      </c>
      <c r="AA79">
        <v>5</v>
      </c>
      <c r="AB79" s="7" t="s">
        <v>526</v>
      </c>
      <c r="AC79">
        <v>5</v>
      </c>
      <c r="AD79" s="7" t="s">
        <v>526</v>
      </c>
      <c r="AE79">
        <v>5</v>
      </c>
      <c r="AF79" s="7" t="s">
        <v>526</v>
      </c>
      <c r="AG79">
        <v>5</v>
      </c>
      <c r="AH79" s="7" t="s">
        <v>526</v>
      </c>
      <c r="AI79">
        <v>5</v>
      </c>
      <c r="AJ79" s="7" t="s">
        <v>526</v>
      </c>
      <c r="AK79">
        <v>5</v>
      </c>
      <c r="AL79" s="7" t="s">
        <v>526</v>
      </c>
      <c r="AM79">
        <v>5</v>
      </c>
      <c r="AN79" s="7" t="s">
        <v>526</v>
      </c>
      <c r="AO79">
        <v>5</v>
      </c>
      <c r="AP79" s="7" t="s">
        <v>525</v>
      </c>
      <c r="AQ79">
        <v>15</v>
      </c>
      <c r="AR79" s="7" t="s">
        <v>526</v>
      </c>
      <c r="AS79">
        <v>5</v>
      </c>
      <c r="AT79" s="7" t="s">
        <v>526</v>
      </c>
      <c r="AU79">
        <v>5</v>
      </c>
      <c r="AV79" s="7" t="s">
        <v>525</v>
      </c>
      <c r="AW79">
        <v>47</v>
      </c>
      <c r="AX79" s="7" t="s">
        <v>525</v>
      </c>
      <c r="AY79">
        <v>24</v>
      </c>
      <c r="AZ79" s="7" t="s">
        <v>526</v>
      </c>
      <c r="BA79">
        <v>5</v>
      </c>
      <c r="BB79" s="7" t="s">
        <v>526</v>
      </c>
      <c r="BC79">
        <v>5</v>
      </c>
      <c r="BD79" s="7" t="s">
        <v>525</v>
      </c>
      <c r="BE79">
        <v>5.9</v>
      </c>
      <c r="BF79" s="7" t="s">
        <v>526</v>
      </c>
      <c r="BG79">
        <v>5</v>
      </c>
      <c r="BH79" s="7" t="s">
        <v>526</v>
      </c>
      <c r="BI79">
        <v>5</v>
      </c>
      <c r="BJ79" s="7" t="s">
        <v>526</v>
      </c>
      <c r="BK79">
        <v>5</v>
      </c>
      <c r="BL79" s="7" t="s">
        <v>525</v>
      </c>
      <c r="BM79">
        <v>18</v>
      </c>
      <c r="BN79" s="7" t="s">
        <v>525</v>
      </c>
      <c r="BO79">
        <v>25</v>
      </c>
      <c r="BQ79" s="5">
        <f t="shared" si="4"/>
        <v>18</v>
      </c>
      <c r="BR79" s="5">
        <f t="shared" si="5"/>
        <v>0</v>
      </c>
      <c r="BS79" s="5">
        <f t="shared" si="6"/>
        <v>28</v>
      </c>
      <c r="BT79" s="6">
        <f t="shared" si="7"/>
        <v>10</v>
      </c>
    </row>
    <row r="80" spans="1:72" ht="12.75">
      <c r="A80" t="s">
        <v>2032</v>
      </c>
      <c r="B80" s="1" t="s">
        <v>2060</v>
      </c>
      <c r="C80" s="1" t="s">
        <v>2060</v>
      </c>
      <c r="D80" s="7">
        <v>1994</v>
      </c>
      <c r="E80" t="s">
        <v>2061</v>
      </c>
      <c r="F80" t="s">
        <v>521</v>
      </c>
      <c r="G80" t="s">
        <v>2062</v>
      </c>
      <c r="H80" s="7" t="s">
        <v>523</v>
      </c>
      <c r="I80" t="s">
        <v>531</v>
      </c>
      <c r="J80" s="7" t="s">
        <v>525</v>
      </c>
      <c r="K80">
        <v>12</v>
      </c>
      <c r="L80" s="7" t="s">
        <v>526</v>
      </c>
      <c r="M80">
        <v>5</v>
      </c>
      <c r="N80" s="32" t="s">
        <v>526</v>
      </c>
      <c r="O80" s="33">
        <v>50</v>
      </c>
      <c r="P80" s="7" t="s">
        <v>526</v>
      </c>
      <c r="Q80">
        <v>200</v>
      </c>
      <c r="R80" s="7" t="s">
        <v>526</v>
      </c>
      <c r="S80">
        <v>5</v>
      </c>
      <c r="T80" s="7" t="s">
        <v>526</v>
      </c>
      <c r="U80">
        <v>5</v>
      </c>
      <c r="V80" s="7" t="s">
        <v>525</v>
      </c>
      <c r="W80">
        <v>18</v>
      </c>
      <c r="X80" s="7" t="s">
        <v>525</v>
      </c>
      <c r="Y80">
        <v>5.3</v>
      </c>
      <c r="Z80" s="7" t="s">
        <v>526</v>
      </c>
      <c r="AA80">
        <v>5</v>
      </c>
      <c r="AB80" s="7" t="s">
        <v>526</v>
      </c>
      <c r="AC80">
        <v>5</v>
      </c>
      <c r="AD80" s="7" t="s">
        <v>526</v>
      </c>
      <c r="AE80">
        <v>5</v>
      </c>
      <c r="AF80" s="7" t="s">
        <v>526</v>
      </c>
      <c r="AG80">
        <v>5</v>
      </c>
      <c r="AH80" s="7" t="s">
        <v>526</v>
      </c>
      <c r="AI80">
        <v>5</v>
      </c>
      <c r="AJ80" s="7" t="s">
        <v>526</v>
      </c>
      <c r="AK80">
        <v>5</v>
      </c>
      <c r="AL80" s="7" t="s">
        <v>526</v>
      </c>
      <c r="AM80">
        <v>5</v>
      </c>
      <c r="AN80" s="7" t="s">
        <v>526</v>
      </c>
      <c r="AO80">
        <v>5</v>
      </c>
      <c r="AP80" s="7" t="s">
        <v>526</v>
      </c>
      <c r="AQ80">
        <v>5</v>
      </c>
      <c r="AR80" s="7" t="s">
        <v>526</v>
      </c>
      <c r="AS80">
        <v>5</v>
      </c>
      <c r="AT80" s="7" t="s">
        <v>526</v>
      </c>
      <c r="AU80">
        <v>5</v>
      </c>
      <c r="AV80" s="7" t="s">
        <v>525</v>
      </c>
      <c r="AW80">
        <v>24</v>
      </c>
      <c r="AX80" s="7" t="s">
        <v>525</v>
      </c>
      <c r="AY80">
        <v>14</v>
      </c>
      <c r="AZ80" s="7" t="s">
        <v>526</v>
      </c>
      <c r="BA80">
        <v>5</v>
      </c>
      <c r="BB80" s="7" t="s">
        <v>526</v>
      </c>
      <c r="BC80">
        <v>5</v>
      </c>
      <c r="BD80" s="7" t="s">
        <v>526</v>
      </c>
      <c r="BE80">
        <v>5</v>
      </c>
      <c r="BF80" s="7" t="s">
        <v>526</v>
      </c>
      <c r="BG80">
        <v>5</v>
      </c>
      <c r="BH80" s="7" t="s">
        <v>526</v>
      </c>
      <c r="BI80">
        <v>5</v>
      </c>
      <c r="BJ80" s="7" t="s">
        <v>526</v>
      </c>
      <c r="BK80">
        <v>5</v>
      </c>
      <c r="BL80" s="7" t="s">
        <v>525</v>
      </c>
      <c r="BM80">
        <v>13</v>
      </c>
      <c r="BN80" s="7" t="s">
        <v>525</v>
      </c>
      <c r="BO80">
        <v>12</v>
      </c>
      <c r="BQ80" s="5">
        <f t="shared" si="4"/>
        <v>22</v>
      </c>
      <c r="BR80" s="5">
        <f t="shared" si="5"/>
        <v>0</v>
      </c>
      <c r="BS80" s="5">
        <f t="shared" si="6"/>
        <v>28</v>
      </c>
      <c r="BT80" s="6">
        <f t="shared" si="7"/>
        <v>6</v>
      </c>
    </row>
    <row r="81" spans="1:72" ht="12.75">
      <c r="A81" t="s">
        <v>2032</v>
      </c>
      <c r="B81" s="1" t="s">
        <v>2063</v>
      </c>
      <c r="C81" s="1" t="s">
        <v>2063</v>
      </c>
      <c r="D81" s="7">
        <v>1994</v>
      </c>
      <c r="E81" t="s">
        <v>2064</v>
      </c>
      <c r="F81" t="s">
        <v>521</v>
      </c>
      <c r="G81" t="s">
        <v>2065</v>
      </c>
      <c r="H81" s="7" t="s">
        <v>523</v>
      </c>
      <c r="I81" t="s">
        <v>531</v>
      </c>
      <c r="J81" s="7" t="s">
        <v>525</v>
      </c>
      <c r="K81">
        <v>11</v>
      </c>
      <c r="L81" s="7" t="s">
        <v>526</v>
      </c>
      <c r="M81">
        <v>5</v>
      </c>
      <c r="N81" s="32" t="s">
        <v>525</v>
      </c>
      <c r="O81" s="33">
        <v>130</v>
      </c>
      <c r="P81" s="7" t="s">
        <v>526</v>
      </c>
      <c r="Q81">
        <v>200</v>
      </c>
      <c r="R81" s="7" t="s">
        <v>526</v>
      </c>
      <c r="S81">
        <v>5</v>
      </c>
      <c r="T81" s="7" t="s">
        <v>525</v>
      </c>
      <c r="U81">
        <v>13</v>
      </c>
      <c r="V81" s="7" t="s">
        <v>525</v>
      </c>
      <c r="W81">
        <v>55</v>
      </c>
      <c r="X81" s="7" t="s">
        <v>525</v>
      </c>
      <c r="Y81">
        <v>16</v>
      </c>
      <c r="Z81" s="7" t="s">
        <v>526</v>
      </c>
      <c r="AA81">
        <v>5</v>
      </c>
      <c r="AB81" s="7" t="s">
        <v>526</v>
      </c>
      <c r="AC81">
        <v>5</v>
      </c>
      <c r="AD81" s="7" t="s">
        <v>526</v>
      </c>
      <c r="AE81">
        <v>5</v>
      </c>
      <c r="AF81" s="7" t="s">
        <v>526</v>
      </c>
      <c r="AG81">
        <v>5</v>
      </c>
      <c r="AH81" s="7" t="s">
        <v>526</v>
      </c>
      <c r="AI81">
        <v>5</v>
      </c>
      <c r="AJ81" s="7" t="s">
        <v>526</v>
      </c>
      <c r="AK81">
        <v>5</v>
      </c>
      <c r="AL81" s="7" t="s">
        <v>526</v>
      </c>
      <c r="AM81">
        <v>5</v>
      </c>
      <c r="AN81" s="7" t="s">
        <v>526</v>
      </c>
      <c r="AO81">
        <v>5</v>
      </c>
      <c r="AP81" s="7" t="s">
        <v>525</v>
      </c>
      <c r="AQ81">
        <v>31</v>
      </c>
      <c r="AR81" s="7" t="s">
        <v>526</v>
      </c>
      <c r="AS81">
        <v>5</v>
      </c>
      <c r="AT81" s="7" t="s">
        <v>526</v>
      </c>
      <c r="AU81">
        <v>5</v>
      </c>
      <c r="AV81" s="7" t="s">
        <v>525</v>
      </c>
      <c r="AW81">
        <v>140</v>
      </c>
      <c r="AX81" s="7" t="s">
        <v>525</v>
      </c>
      <c r="AY81">
        <v>42</v>
      </c>
      <c r="AZ81" s="7" t="s">
        <v>526</v>
      </c>
      <c r="BA81">
        <v>5</v>
      </c>
      <c r="BB81" s="7" t="s">
        <v>526</v>
      </c>
      <c r="BC81">
        <v>5</v>
      </c>
      <c r="BD81" s="7" t="s">
        <v>526</v>
      </c>
      <c r="BE81">
        <v>5</v>
      </c>
      <c r="BF81" s="7" t="s">
        <v>526</v>
      </c>
      <c r="BG81">
        <v>5</v>
      </c>
      <c r="BH81" s="7" t="s">
        <v>526</v>
      </c>
      <c r="BI81">
        <v>5</v>
      </c>
      <c r="BJ81" s="7" t="s">
        <v>526</v>
      </c>
      <c r="BK81">
        <v>5</v>
      </c>
      <c r="BL81" s="7" t="s">
        <v>525</v>
      </c>
      <c r="BM81">
        <v>21</v>
      </c>
      <c r="BN81" s="7" t="s">
        <v>525</v>
      </c>
      <c r="BO81">
        <v>30</v>
      </c>
      <c r="BQ81" s="5">
        <f t="shared" si="4"/>
        <v>19</v>
      </c>
      <c r="BR81" s="5">
        <f t="shared" si="5"/>
        <v>0</v>
      </c>
      <c r="BS81" s="5">
        <f t="shared" si="6"/>
        <v>28</v>
      </c>
      <c r="BT81" s="6">
        <f t="shared" si="7"/>
        <v>9</v>
      </c>
    </row>
    <row r="82" spans="1:72" ht="12.75">
      <c r="A82" t="s">
        <v>2032</v>
      </c>
      <c r="B82" s="1" t="s">
        <v>2066</v>
      </c>
      <c r="C82" s="1" t="s">
        <v>2066</v>
      </c>
      <c r="D82" s="7">
        <v>1994</v>
      </c>
      <c r="E82" t="s">
        <v>2067</v>
      </c>
      <c r="F82" t="s">
        <v>521</v>
      </c>
      <c r="G82" t="s">
        <v>2068</v>
      </c>
      <c r="H82" s="7" t="s">
        <v>523</v>
      </c>
      <c r="I82" t="s">
        <v>531</v>
      </c>
      <c r="J82" s="7" t="s">
        <v>525</v>
      </c>
      <c r="K82">
        <v>6.4</v>
      </c>
      <c r="L82" s="7" t="s">
        <v>526</v>
      </c>
      <c r="M82">
        <v>5</v>
      </c>
      <c r="N82" s="32" t="s">
        <v>525</v>
      </c>
      <c r="O82" s="33">
        <v>130</v>
      </c>
      <c r="P82" s="7" t="s">
        <v>526</v>
      </c>
      <c r="Q82">
        <v>200</v>
      </c>
      <c r="R82" s="7" t="s">
        <v>525</v>
      </c>
      <c r="S82">
        <v>5.8</v>
      </c>
      <c r="T82" s="7" t="s">
        <v>525</v>
      </c>
      <c r="U82">
        <v>17</v>
      </c>
      <c r="V82" s="7" t="s">
        <v>525</v>
      </c>
      <c r="W82">
        <v>36</v>
      </c>
      <c r="X82" s="7" t="s">
        <v>525</v>
      </c>
      <c r="Y82">
        <v>9.8</v>
      </c>
      <c r="Z82" s="7" t="s">
        <v>526</v>
      </c>
      <c r="AA82">
        <v>5</v>
      </c>
      <c r="AB82" s="7" t="s">
        <v>526</v>
      </c>
      <c r="AC82">
        <v>5</v>
      </c>
      <c r="AD82" s="7" t="s">
        <v>526</v>
      </c>
      <c r="AE82">
        <v>5</v>
      </c>
      <c r="AF82" s="7" t="s">
        <v>526</v>
      </c>
      <c r="AG82">
        <v>5</v>
      </c>
      <c r="AH82" s="7" t="s">
        <v>526</v>
      </c>
      <c r="AI82">
        <v>5</v>
      </c>
      <c r="AJ82" s="7" t="s">
        <v>526</v>
      </c>
      <c r="AK82">
        <v>5</v>
      </c>
      <c r="AL82" s="7" t="s">
        <v>526</v>
      </c>
      <c r="AM82">
        <v>5</v>
      </c>
      <c r="AN82" s="7" t="s">
        <v>526</v>
      </c>
      <c r="AO82">
        <v>5</v>
      </c>
      <c r="AP82" s="7" t="s">
        <v>525</v>
      </c>
      <c r="AQ82">
        <v>44</v>
      </c>
      <c r="AR82" s="7" t="s">
        <v>526</v>
      </c>
      <c r="AS82">
        <v>5</v>
      </c>
      <c r="AT82" s="7" t="s">
        <v>526</v>
      </c>
      <c r="AU82">
        <v>5</v>
      </c>
      <c r="AV82" s="7" t="s">
        <v>525</v>
      </c>
      <c r="AW82">
        <v>200</v>
      </c>
      <c r="AX82" s="7" t="s">
        <v>525</v>
      </c>
      <c r="AY82">
        <v>31</v>
      </c>
      <c r="AZ82" s="7" t="s">
        <v>526</v>
      </c>
      <c r="BA82">
        <v>5</v>
      </c>
      <c r="BB82" s="7" t="s">
        <v>526</v>
      </c>
      <c r="BC82">
        <v>5</v>
      </c>
      <c r="BD82" s="7" t="s">
        <v>525</v>
      </c>
      <c r="BE82">
        <v>6.8</v>
      </c>
      <c r="BF82" s="7" t="s">
        <v>526</v>
      </c>
      <c r="BG82">
        <v>5</v>
      </c>
      <c r="BH82" s="7" t="s">
        <v>526</v>
      </c>
      <c r="BI82">
        <v>5</v>
      </c>
      <c r="BJ82" s="7" t="s">
        <v>526</v>
      </c>
      <c r="BK82">
        <v>5</v>
      </c>
      <c r="BL82" s="7" t="s">
        <v>525</v>
      </c>
      <c r="BM82">
        <v>19</v>
      </c>
      <c r="BN82" s="7" t="s">
        <v>525</v>
      </c>
      <c r="BO82">
        <v>19</v>
      </c>
      <c r="BQ82" s="5">
        <f t="shared" si="4"/>
        <v>17</v>
      </c>
      <c r="BR82" s="5">
        <f t="shared" si="5"/>
        <v>0</v>
      </c>
      <c r="BS82" s="5">
        <f t="shared" si="6"/>
        <v>28</v>
      </c>
      <c r="BT82" s="6">
        <f t="shared" si="7"/>
        <v>11</v>
      </c>
    </row>
    <row r="83" spans="1:72" ht="12.75">
      <c r="A83" t="s">
        <v>2069</v>
      </c>
      <c r="B83" s="1" t="s">
        <v>2070</v>
      </c>
      <c r="C83" s="1" t="s">
        <v>2070</v>
      </c>
      <c r="D83" s="7">
        <v>1991</v>
      </c>
      <c r="E83" t="s">
        <v>2071</v>
      </c>
      <c r="F83" t="s">
        <v>521</v>
      </c>
      <c r="G83" t="s">
        <v>2072</v>
      </c>
      <c r="H83" s="7" t="s">
        <v>523</v>
      </c>
      <c r="I83" t="s">
        <v>531</v>
      </c>
      <c r="J83" s="7" t="s">
        <v>525</v>
      </c>
      <c r="K83">
        <v>2.9</v>
      </c>
      <c r="L83" s="7" t="s">
        <v>526</v>
      </c>
      <c r="M83">
        <v>5</v>
      </c>
      <c r="N83" s="32" t="s">
        <v>526</v>
      </c>
      <c r="O83" s="33">
        <v>50</v>
      </c>
      <c r="P83" s="7" t="s">
        <v>526</v>
      </c>
      <c r="Q83">
        <v>200</v>
      </c>
      <c r="R83" s="7" t="s">
        <v>526</v>
      </c>
      <c r="S83">
        <v>5</v>
      </c>
      <c r="T83" s="7" t="s">
        <v>526</v>
      </c>
      <c r="U83">
        <v>5</v>
      </c>
      <c r="V83" s="7" t="s">
        <v>526</v>
      </c>
      <c r="W83">
        <v>5</v>
      </c>
      <c r="X83" s="7" t="s">
        <v>526</v>
      </c>
      <c r="Y83">
        <v>5</v>
      </c>
      <c r="Z83" s="7" t="s">
        <v>526</v>
      </c>
      <c r="AA83">
        <v>5</v>
      </c>
      <c r="AB83" s="7" t="s">
        <v>526</v>
      </c>
      <c r="AC83">
        <v>5</v>
      </c>
      <c r="AD83" s="7" t="s">
        <v>526</v>
      </c>
      <c r="AE83">
        <v>5</v>
      </c>
      <c r="AF83" s="7" t="s">
        <v>526</v>
      </c>
      <c r="AG83">
        <v>5</v>
      </c>
      <c r="AH83" s="7" t="s">
        <v>526</v>
      </c>
      <c r="AI83">
        <v>5</v>
      </c>
      <c r="AJ83" s="7" t="s">
        <v>526</v>
      </c>
      <c r="AK83">
        <v>5</v>
      </c>
      <c r="AL83" s="7" t="s">
        <v>526</v>
      </c>
      <c r="AM83">
        <v>5</v>
      </c>
      <c r="AN83" s="7" t="s">
        <v>526</v>
      </c>
      <c r="AO83">
        <v>5</v>
      </c>
      <c r="AP83" s="7" t="s">
        <v>526</v>
      </c>
      <c r="AQ83">
        <v>5</v>
      </c>
      <c r="AR83" s="7" t="s">
        <v>526</v>
      </c>
      <c r="AS83">
        <v>5</v>
      </c>
      <c r="AT83" s="7" t="s">
        <v>526</v>
      </c>
      <c r="AU83">
        <v>5</v>
      </c>
      <c r="AV83" s="7" t="s">
        <v>526</v>
      </c>
      <c r="AW83">
        <v>5</v>
      </c>
      <c r="AX83" s="7" t="s">
        <v>526</v>
      </c>
      <c r="AY83">
        <v>5</v>
      </c>
      <c r="AZ83" s="7" t="s">
        <v>526</v>
      </c>
      <c r="BA83">
        <v>5</v>
      </c>
      <c r="BB83" s="7" t="s">
        <v>526</v>
      </c>
      <c r="BC83">
        <v>5</v>
      </c>
      <c r="BD83" s="7" t="s">
        <v>526</v>
      </c>
      <c r="BE83">
        <v>5</v>
      </c>
      <c r="BF83" s="7" t="s">
        <v>526</v>
      </c>
      <c r="BG83">
        <v>5</v>
      </c>
      <c r="BH83" s="7" t="s">
        <v>526</v>
      </c>
      <c r="BI83">
        <v>5</v>
      </c>
      <c r="BJ83" s="7" t="s">
        <v>526</v>
      </c>
      <c r="BK83">
        <v>5</v>
      </c>
      <c r="BL83" s="7" t="s">
        <v>526</v>
      </c>
      <c r="BM83">
        <v>5</v>
      </c>
      <c r="BN83" s="7" t="s">
        <v>526</v>
      </c>
      <c r="BO83">
        <v>5</v>
      </c>
      <c r="BQ83" s="5">
        <f t="shared" si="4"/>
        <v>28</v>
      </c>
      <c r="BR83" s="5">
        <f t="shared" si="5"/>
        <v>0</v>
      </c>
      <c r="BS83" s="5">
        <f t="shared" si="6"/>
        <v>28</v>
      </c>
      <c r="BT83" s="6">
        <f t="shared" si="7"/>
        <v>0</v>
      </c>
    </row>
    <row r="84" spans="1:72" ht="12.75">
      <c r="A84" t="s">
        <v>2069</v>
      </c>
      <c r="B84" s="1" t="s">
        <v>2073</v>
      </c>
      <c r="C84" s="1" t="s">
        <v>2073</v>
      </c>
      <c r="D84" s="7">
        <v>1991</v>
      </c>
      <c r="E84" t="s">
        <v>2074</v>
      </c>
      <c r="F84" t="s">
        <v>521</v>
      </c>
      <c r="G84" t="s">
        <v>2075</v>
      </c>
      <c r="H84" s="7" t="s">
        <v>523</v>
      </c>
      <c r="I84" t="s">
        <v>531</v>
      </c>
      <c r="J84" s="7" t="s">
        <v>525</v>
      </c>
      <c r="K84">
        <v>6.9</v>
      </c>
      <c r="L84" s="7" t="s">
        <v>526</v>
      </c>
      <c r="M84">
        <v>5</v>
      </c>
      <c r="N84" s="32" t="s">
        <v>526</v>
      </c>
      <c r="O84" s="33">
        <v>50</v>
      </c>
      <c r="P84" s="7" t="s">
        <v>526</v>
      </c>
      <c r="Q84">
        <v>200</v>
      </c>
      <c r="R84" s="7" t="s">
        <v>526</v>
      </c>
      <c r="S84">
        <v>5</v>
      </c>
      <c r="T84" s="7" t="s">
        <v>526</v>
      </c>
      <c r="U84">
        <v>5</v>
      </c>
      <c r="V84" s="7" t="s">
        <v>526</v>
      </c>
      <c r="W84">
        <v>5</v>
      </c>
      <c r="X84" s="7" t="s">
        <v>526</v>
      </c>
      <c r="Y84">
        <v>5</v>
      </c>
      <c r="Z84" s="7" t="s">
        <v>526</v>
      </c>
      <c r="AA84">
        <v>5</v>
      </c>
      <c r="AB84" s="7" t="s">
        <v>526</v>
      </c>
      <c r="AC84">
        <v>5</v>
      </c>
      <c r="AD84" s="7" t="s">
        <v>526</v>
      </c>
      <c r="AE84">
        <v>5</v>
      </c>
      <c r="AF84" s="7" t="s">
        <v>526</v>
      </c>
      <c r="AG84">
        <v>5</v>
      </c>
      <c r="AH84" s="7" t="s">
        <v>526</v>
      </c>
      <c r="AI84">
        <v>5</v>
      </c>
      <c r="AJ84" s="7" t="s">
        <v>526</v>
      </c>
      <c r="AK84">
        <v>5</v>
      </c>
      <c r="AL84" s="7" t="s">
        <v>526</v>
      </c>
      <c r="AM84">
        <v>5</v>
      </c>
      <c r="AN84" s="7" t="s">
        <v>526</v>
      </c>
      <c r="AO84">
        <v>5</v>
      </c>
      <c r="AP84" s="7" t="s">
        <v>526</v>
      </c>
      <c r="AQ84">
        <v>5</v>
      </c>
      <c r="AR84" s="7" t="s">
        <v>526</v>
      </c>
      <c r="AS84">
        <v>5</v>
      </c>
      <c r="AT84" s="7" t="s">
        <v>526</v>
      </c>
      <c r="AU84">
        <v>5</v>
      </c>
      <c r="AV84" s="7" t="s">
        <v>525</v>
      </c>
      <c r="AW84">
        <v>12</v>
      </c>
      <c r="AX84" s="7" t="s">
        <v>525</v>
      </c>
      <c r="AY84">
        <v>8.4</v>
      </c>
      <c r="AZ84" s="7" t="s">
        <v>526</v>
      </c>
      <c r="BA84">
        <v>5</v>
      </c>
      <c r="BB84" s="7" t="s">
        <v>526</v>
      </c>
      <c r="BC84">
        <v>5</v>
      </c>
      <c r="BD84" s="7" t="s">
        <v>526</v>
      </c>
      <c r="BE84">
        <v>5</v>
      </c>
      <c r="BF84" s="7" t="s">
        <v>526</v>
      </c>
      <c r="BG84">
        <v>5</v>
      </c>
      <c r="BH84" s="7" t="s">
        <v>526</v>
      </c>
      <c r="BI84">
        <v>5</v>
      </c>
      <c r="BJ84" s="7" t="s">
        <v>526</v>
      </c>
      <c r="BK84">
        <v>5</v>
      </c>
      <c r="BL84" s="7" t="s">
        <v>526</v>
      </c>
      <c r="BM84">
        <v>5</v>
      </c>
      <c r="BN84" s="7" t="s">
        <v>526</v>
      </c>
      <c r="BO84">
        <v>5</v>
      </c>
      <c r="BQ84" s="5">
        <f t="shared" si="4"/>
        <v>26</v>
      </c>
      <c r="BR84" s="5">
        <f t="shared" si="5"/>
        <v>0</v>
      </c>
      <c r="BS84" s="5">
        <f t="shared" si="6"/>
        <v>28</v>
      </c>
      <c r="BT84" s="6">
        <f t="shared" si="7"/>
        <v>2</v>
      </c>
    </row>
    <row r="85" spans="1:72" ht="12.75">
      <c r="A85" t="s">
        <v>2069</v>
      </c>
      <c r="B85" s="1" t="s">
        <v>2076</v>
      </c>
      <c r="C85" s="1" t="s">
        <v>2076</v>
      </c>
      <c r="D85" s="7">
        <v>1991</v>
      </c>
      <c r="E85" t="s">
        <v>2077</v>
      </c>
      <c r="F85" t="s">
        <v>521</v>
      </c>
      <c r="G85" t="s">
        <v>2078</v>
      </c>
      <c r="H85" s="7" t="s">
        <v>523</v>
      </c>
      <c r="I85" t="s">
        <v>583</v>
      </c>
      <c r="J85" s="7" t="s">
        <v>525</v>
      </c>
      <c r="K85">
        <v>8.4</v>
      </c>
      <c r="L85" s="7" t="s">
        <v>526</v>
      </c>
      <c r="M85">
        <v>5</v>
      </c>
      <c r="N85" s="32" t="s">
        <v>526</v>
      </c>
      <c r="O85" s="33">
        <v>50</v>
      </c>
      <c r="P85" s="7" t="s">
        <v>526</v>
      </c>
      <c r="Q85">
        <v>200</v>
      </c>
      <c r="R85" s="7" t="s">
        <v>526</v>
      </c>
      <c r="S85">
        <v>5</v>
      </c>
      <c r="T85" s="7" t="s">
        <v>526</v>
      </c>
      <c r="U85">
        <v>5</v>
      </c>
      <c r="V85" s="7" t="s">
        <v>525</v>
      </c>
      <c r="W85">
        <v>15</v>
      </c>
      <c r="X85" s="7" t="s">
        <v>525</v>
      </c>
      <c r="Y85">
        <v>7.2</v>
      </c>
      <c r="Z85" s="7" t="s">
        <v>526</v>
      </c>
      <c r="AA85">
        <v>5</v>
      </c>
      <c r="AB85" s="7" t="s">
        <v>526</v>
      </c>
      <c r="AC85">
        <v>5</v>
      </c>
      <c r="AD85" s="7" t="s">
        <v>526</v>
      </c>
      <c r="AE85">
        <v>5</v>
      </c>
      <c r="AF85" s="7" t="s">
        <v>526</v>
      </c>
      <c r="AG85">
        <v>5</v>
      </c>
      <c r="AH85" s="7" t="s">
        <v>526</v>
      </c>
      <c r="AI85">
        <v>5</v>
      </c>
      <c r="AJ85" s="7" t="s">
        <v>526</v>
      </c>
      <c r="AK85">
        <v>5</v>
      </c>
      <c r="AL85" s="7" t="s">
        <v>526</v>
      </c>
      <c r="AM85">
        <v>5</v>
      </c>
      <c r="AN85" s="7" t="s">
        <v>526</v>
      </c>
      <c r="AO85">
        <v>5</v>
      </c>
      <c r="AP85" s="7" t="s">
        <v>525</v>
      </c>
      <c r="AQ85">
        <v>5.2</v>
      </c>
      <c r="AR85" s="7" t="s">
        <v>526</v>
      </c>
      <c r="AS85">
        <v>5</v>
      </c>
      <c r="AT85" s="7" t="s">
        <v>526</v>
      </c>
      <c r="AU85">
        <v>5</v>
      </c>
      <c r="AV85" s="7" t="s">
        <v>525</v>
      </c>
      <c r="AW85">
        <v>14</v>
      </c>
      <c r="AX85" s="7" t="s">
        <v>525</v>
      </c>
      <c r="AY85">
        <v>30</v>
      </c>
      <c r="AZ85" s="7" t="s">
        <v>526</v>
      </c>
      <c r="BA85">
        <v>5</v>
      </c>
      <c r="BB85" s="7" t="s">
        <v>526</v>
      </c>
      <c r="BC85">
        <v>5</v>
      </c>
      <c r="BD85" s="7" t="s">
        <v>526</v>
      </c>
      <c r="BE85">
        <v>5</v>
      </c>
      <c r="BF85" s="7" t="s">
        <v>526</v>
      </c>
      <c r="BG85">
        <v>5</v>
      </c>
      <c r="BH85" s="7" t="s">
        <v>526</v>
      </c>
      <c r="BI85">
        <v>5</v>
      </c>
      <c r="BJ85" s="7" t="s">
        <v>526</v>
      </c>
      <c r="BK85">
        <v>5</v>
      </c>
      <c r="BL85" s="7" t="s">
        <v>525</v>
      </c>
      <c r="BM85">
        <v>6.7</v>
      </c>
      <c r="BN85" s="7" t="s">
        <v>525</v>
      </c>
      <c r="BO85">
        <v>8</v>
      </c>
      <c r="BQ85" s="5">
        <f t="shared" si="4"/>
        <v>21</v>
      </c>
      <c r="BR85" s="5">
        <f t="shared" si="5"/>
        <v>0</v>
      </c>
      <c r="BS85" s="5">
        <f t="shared" si="6"/>
        <v>28</v>
      </c>
      <c r="BT85" s="6">
        <f t="shared" si="7"/>
        <v>7</v>
      </c>
    </row>
    <row r="86" spans="1:72" ht="12.75">
      <c r="A86" t="s">
        <v>2069</v>
      </c>
      <c r="B86" s="1" t="s">
        <v>2079</v>
      </c>
      <c r="C86" s="1" t="s">
        <v>2079</v>
      </c>
      <c r="D86" s="7">
        <v>1991</v>
      </c>
      <c r="E86" t="s">
        <v>2080</v>
      </c>
      <c r="F86" t="s">
        <v>521</v>
      </c>
      <c r="G86" t="s">
        <v>2081</v>
      </c>
      <c r="H86" s="7" t="s">
        <v>523</v>
      </c>
      <c r="I86" t="s">
        <v>583</v>
      </c>
      <c r="J86" s="7" t="s">
        <v>525</v>
      </c>
      <c r="K86">
        <v>10</v>
      </c>
      <c r="L86" s="7" t="s">
        <v>526</v>
      </c>
      <c r="M86">
        <v>5</v>
      </c>
      <c r="N86" s="32" t="s">
        <v>526</v>
      </c>
      <c r="O86" s="33">
        <v>50</v>
      </c>
      <c r="P86" s="7" t="s">
        <v>526</v>
      </c>
      <c r="Q86">
        <v>200</v>
      </c>
      <c r="R86" s="7" t="s">
        <v>526</v>
      </c>
      <c r="S86">
        <v>5</v>
      </c>
      <c r="T86" s="7" t="s">
        <v>526</v>
      </c>
      <c r="U86">
        <v>5</v>
      </c>
      <c r="V86" s="7" t="s">
        <v>525</v>
      </c>
      <c r="W86">
        <v>5.2</v>
      </c>
      <c r="X86" s="7" t="s">
        <v>526</v>
      </c>
      <c r="Y86">
        <v>5</v>
      </c>
      <c r="Z86" s="7" t="s">
        <v>526</v>
      </c>
      <c r="AA86">
        <v>5</v>
      </c>
      <c r="AB86" s="7" t="s">
        <v>526</v>
      </c>
      <c r="AC86">
        <v>5</v>
      </c>
      <c r="AD86" s="7" t="s">
        <v>526</v>
      </c>
      <c r="AE86">
        <v>5</v>
      </c>
      <c r="AF86" s="7" t="s">
        <v>526</v>
      </c>
      <c r="AG86">
        <v>5</v>
      </c>
      <c r="AH86" s="7" t="s">
        <v>526</v>
      </c>
      <c r="AI86">
        <v>5</v>
      </c>
      <c r="AJ86" s="7" t="s">
        <v>526</v>
      </c>
      <c r="AK86">
        <v>5</v>
      </c>
      <c r="AL86" s="7" t="s">
        <v>526</v>
      </c>
      <c r="AM86">
        <v>5</v>
      </c>
      <c r="AN86" s="7" t="s">
        <v>526</v>
      </c>
      <c r="AO86">
        <v>5</v>
      </c>
      <c r="AP86" s="7" t="s">
        <v>525</v>
      </c>
      <c r="AQ86">
        <v>11</v>
      </c>
      <c r="AR86" s="7" t="s">
        <v>526</v>
      </c>
      <c r="AS86">
        <v>5</v>
      </c>
      <c r="AT86" s="7" t="s">
        <v>526</v>
      </c>
      <c r="AU86">
        <v>5</v>
      </c>
      <c r="AV86" s="7" t="s">
        <v>525</v>
      </c>
      <c r="AW86">
        <v>42</v>
      </c>
      <c r="AX86" s="7" t="s">
        <v>525</v>
      </c>
      <c r="AY86">
        <v>9.1</v>
      </c>
      <c r="AZ86" s="7" t="s">
        <v>526</v>
      </c>
      <c r="BA86">
        <v>5</v>
      </c>
      <c r="BB86" s="7" t="s">
        <v>526</v>
      </c>
      <c r="BC86">
        <v>5</v>
      </c>
      <c r="BD86" s="7" t="s">
        <v>526</v>
      </c>
      <c r="BE86">
        <v>5</v>
      </c>
      <c r="BF86" s="7" t="s">
        <v>526</v>
      </c>
      <c r="BG86">
        <v>5</v>
      </c>
      <c r="BH86" s="7" t="s">
        <v>526</v>
      </c>
      <c r="BI86">
        <v>5</v>
      </c>
      <c r="BJ86" s="7" t="s">
        <v>526</v>
      </c>
      <c r="BK86">
        <v>5</v>
      </c>
      <c r="BL86" s="7" t="s">
        <v>526</v>
      </c>
      <c r="BM86">
        <v>5</v>
      </c>
      <c r="BN86" s="7" t="s">
        <v>526</v>
      </c>
      <c r="BO86">
        <v>5</v>
      </c>
      <c r="BQ86" s="5">
        <f t="shared" si="4"/>
        <v>24</v>
      </c>
      <c r="BR86" s="5">
        <f t="shared" si="5"/>
        <v>0</v>
      </c>
      <c r="BS86" s="5">
        <f t="shared" si="6"/>
        <v>28</v>
      </c>
      <c r="BT86" s="6">
        <f t="shared" si="7"/>
        <v>4</v>
      </c>
    </row>
    <row r="87" spans="1:72" ht="12.75">
      <c r="A87" t="s">
        <v>2069</v>
      </c>
      <c r="B87" s="1" t="s">
        <v>2082</v>
      </c>
      <c r="C87" s="1" t="s">
        <v>2082</v>
      </c>
      <c r="D87" s="7">
        <v>1991</v>
      </c>
      <c r="E87" t="s">
        <v>2083</v>
      </c>
      <c r="F87" t="s">
        <v>521</v>
      </c>
      <c r="G87" t="s">
        <v>2084</v>
      </c>
      <c r="H87" s="7" t="s">
        <v>523</v>
      </c>
      <c r="I87" t="s">
        <v>531</v>
      </c>
      <c r="J87" s="7" t="s">
        <v>525</v>
      </c>
      <c r="K87">
        <v>6.6</v>
      </c>
      <c r="L87" s="7" t="s">
        <v>526</v>
      </c>
      <c r="M87">
        <v>5</v>
      </c>
      <c r="N87" s="32" t="s">
        <v>525</v>
      </c>
      <c r="O87" s="33">
        <v>96</v>
      </c>
      <c r="P87" s="7" t="s">
        <v>526</v>
      </c>
      <c r="Q87">
        <v>200</v>
      </c>
      <c r="R87" s="7" t="s">
        <v>526</v>
      </c>
      <c r="S87">
        <v>5</v>
      </c>
      <c r="T87" s="7" t="s">
        <v>526</v>
      </c>
      <c r="U87">
        <v>5</v>
      </c>
      <c r="V87" s="7" t="s">
        <v>525</v>
      </c>
      <c r="W87">
        <v>14</v>
      </c>
      <c r="X87" s="7" t="s">
        <v>525</v>
      </c>
      <c r="Y87">
        <v>7.8</v>
      </c>
      <c r="Z87" s="7" t="s">
        <v>526</v>
      </c>
      <c r="AA87">
        <v>5</v>
      </c>
      <c r="AB87" s="7" t="s">
        <v>526</v>
      </c>
      <c r="AC87">
        <v>5</v>
      </c>
      <c r="AD87" s="7" t="s">
        <v>526</v>
      </c>
      <c r="AE87">
        <v>5</v>
      </c>
      <c r="AF87" s="7" t="s">
        <v>526</v>
      </c>
      <c r="AG87">
        <v>5</v>
      </c>
      <c r="AH87" s="7" t="s">
        <v>526</v>
      </c>
      <c r="AI87">
        <v>5</v>
      </c>
      <c r="AJ87" s="7" t="s">
        <v>526</v>
      </c>
      <c r="AK87">
        <v>5</v>
      </c>
      <c r="AL87" s="7" t="s">
        <v>526</v>
      </c>
      <c r="AM87">
        <v>5</v>
      </c>
      <c r="AN87" s="7" t="s">
        <v>526</v>
      </c>
      <c r="AO87">
        <v>5</v>
      </c>
      <c r="AP87" s="7" t="s">
        <v>526</v>
      </c>
      <c r="AQ87">
        <v>5</v>
      </c>
      <c r="AR87" s="7" t="s">
        <v>526</v>
      </c>
      <c r="AS87">
        <v>5</v>
      </c>
      <c r="AT87" s="7" t="s">
        <v>526</v>
      </c>
      <c r="AU87">
        <v>5</v>
      </c>
      <c r="AV87" s="7" t="s">
        <v>525</v>
      </c>
      <c r="AW87">
        <v>23</v>
      </c>
      <c r="AX87" s="7" t="s">
        <v>525</v>
      </c>
      <c r="AY87">
        <v>30</v>
      </c>
      <c r="AZ87" s="7" t="s">
        <v>526</v>
      </c>
      <c r="BA87">
        <v>5</v>
      </c>
      <c r="BB87" s="7" t="s">
        <v>526</v>
      </c>
      <c r="BC87">
        <v>5</v>
      </c>
      <c r="BD87" s="7" t="s">
        <v>526</v>
      </c>
      <c r="BE87">
        <v>5</v>
      </c>
      <c r="BF87" s="7" t="s">
        <v>526</v>
      </c>
      <c r="BG87">
        <v>5</v>
      </c>
      <c r="BH87" s="7" t="s">
        <v>526</v>
      </c>
      <c r="BI87">
        <v>5</v>
      </c>
      <c r="BJ87" s="7" t="s">
        <v>526</v>
      </c>
      <c r="BK87">
        <v>5</v>
      </c>
      <c r="BL87" s="7" t="s">
        <v>525</v>
      </c>
      <c r="BM87">
        <v>7</v>
      </c>
      <c r="BN87" s="7" t="s">
        <v>525</v>
      </c>
      <c r="BO87">
        <v>8.4</v>
      </c>
      <c r="BQ87" s="5">
        <f t="shared" si="4"/>
        <v>21</v>
      </c>
      <c r="BR87" s="5">
        <f t="shared" si="5"/>
        <v>0</v>
      </c>
      <c r="BS87" s="5">
        <f t="shared" si="6"/>
        <v>28</v>
      </c>
      <c r="BT87" s="6">
        <f t="shared" si="7"/>
        <v>7</v>
      </c>
    </row>
    <row r="88" spans="1:72" ht="12.75">
      <c r="A88" t="s">
        <v>2069</v>
      </c>
      <c r="B88" s="1" t="s">
        <v>2085</v>
      </c>
      <c r="C88" s="1" t="s">
        <v>2085</v>
      </c>
      <c r="D88" s="7">
        <v>1991</v>
      </c>
      <c r="E88" t="s">
        <v>2086</v>
      </c>
      <c r="F88" t="s">
        <v>521</v>
      </c>
      <c r="G88" t="s">
        <v>2087</v>
      </c>
      <c r="H88" s="7" t="s">
        <v>523</v>
      </c>
      <c r="I88" t="s">
        <v>531</v>
      </c>
      <c r="J88" s="7" t="s">
        <v>525</v>
      </c>
      <c r="K88">
        <v>7.4</v>
      </c>
      <c r="L88" s="7" t="s">
        <v>526</v>
      </c>
      <c r="M88">
        <v>5</v>
      </c>
      <c r="N88" s="32" t="s">
        <v>526</v>
      </c>
      <c r="O88" s="33">
        <v>50</v>
      </c>
      <c r="P88" s="7" t="s">
        <v>526</v>
      </c>
      <c r="Q88">
        <v>200</v>
      </c>
      <c r="R88" s="7" t="s">
        <v>526</v>
      </c>
      <c r="S88">
        <v>5</v>
      </c>
      <c r="T88" s="7" t="s">
        <v>526</v>
      </c>
      <c r="U88">
        <v>5</v>
      </c>
      <c r="V88" s="7" t="s">
        <v>526</v>
      </c>
      <c r="W88">
        <v>5</v>
      </c>
      <c r="X88" s="7" t="s">
        <v>526</v>
      </c>
      <c r="Y88">
        <v>5</v>
      </c>
      <c r="Z88" s="7" t="s">
        <v>526</v>
      </c>
      <c r="AA88">
        <v>5</v>
      </c>
      <c r="AB88" s="7" t="s">
        <v>526</v>
      </c>
      <c r="AC88">
        <v>5</v>
      </c>
      <c r="AD88" s="7" t="s">
        <v>526</v>
      </c>
      <c r="AE88">
        <v>5</v>
      </c>
      <c r="AF88" s="7" t="s">
        <v>526</v>
      </c>
      <c r="AG88">
        <v>5</v>
      </c>
      <c r="AH88" s="7" t="s">
        <v>526</v>
      </c>
      <c r="AI88">
        <v>5</v>
      </c>
      <c r="AJ88" s="7" t="s">
        <v>526</v>
      </c>
      <c r="AK88">
        <v>5</v>
      </c>
      <c r="AL88" s="7" t="s">
        <v>526</v>
      </c>
      <c r="AM88">
        <v>5</v>
      </c>
      <c r="AN88" s="7" t="s">
        <v>526</v>
      </c>
      <c r="AO88">
        <v>5</v>
      </c>
      <c r="AP88" s="7" t="s">
        <v>526</v>
      </c>
      <c r="AQ88">
        <v>5</v>
      </c>
      <c r="AR88" s="7" t="s">
        <v>526</v>
      </c>
      <c r="AS88">
        <v>5</v>
      </c>
      <c r="AT88" s="7" t="s">
        <v>526</v>
      </c>
      <c r="AU88">
        <v>5</v>
      </c>
      <c r="AV88" s="7" t="s">
        <v>525</v>
      </c>
      <c r="AW88">
        <v>9.5</v>
      </c>
      <c r="AX88" s="7" t="s">
        <v>525</v>
      </c>
      <c r="AY88">
        <v>5.4</v>
      </c>
      <c r="AZ88" s="7" t="s">
        <v>526</v>
      </c>
      <c r="BA88">
        <v>5</v>
      </c>
      <c r="BB88" s="7" t="s">
        <v>526</v>
      </c>
      <c r="BC88">
        <v>5</v>
      </c>
      <c r="BD88" s="7" t="s">
        <v>526</v>
      </c>
      <c r="BE88">
        <v>5</v>
      </c>
      <c r="BF88" s="7" t="s">
        <v>526</v>
      </c>
      <c r="BG88">
        <v>5</v>
      </c>
      <c r="BH88" s="7" t="s">
        <v>526</v>
      </c>
      <c r="BI88">
        <v>5</v>
      </c>
      <c r="BJ88" s="7" t="s">
        <v>526</v>
      </c>
      <c r="BK88">
        <v>5</v>
      </c>
      <c r="BL88" s="7" t="s">
        <v>526</v>
      </c>
      <c r="BM88">
        <v>5</v>
      </c>
      <c r="BN88" s="7" t="s">
        <v>526</v>
      </c>
      <c r="BO88">
        <v>5</v>
      </c>
      <c r="BQ88" s="5">
        <f t="shared" si="4"/>
        <v>26</v>
      </c>
      <c r="BR88" s="5">
        <f t="shared" si="5"/>
        <v>0</v>
      </c>
      <c r="BS88" s="5">
        <f t="shared" si="6"/>
        <v>28</v>
      </c>
      <c r="BT88" s="6">
        <f t="shared" si="7"/>
        <v>2</v>
      </c>
    </row>
    <row r="89" spans="1:72" ht="12.75">
      <c r="A89" t="s">
        <v>2088</v>
      </c>
      <c r="B89" s="1" t="s">
        <v>2089</v>
      </c>
      <c r="C89" s="1" t="s">
        <v>2089</v>
      </c>
      <c r="D89" s="7">
        <v>1991</v>
      </c>
      <c r="E89" t="s">
        <v>2090</v>
      </c>
      <c r="F89" t="s">
        <v>521</v>
      </c>
      <c r="G89" t="s">
        <v>2091</v>
      </c>
      <c r="H89" s="7" t="s">
        <v>523</v>
      </c>
      <c r="I89" t="s">
        <v>2092</v>
      </c>
      <c r="J89" s="7" t="s">
        <v>525</v>
      </c>
      <c r="K89">
        <v>2.5</v>
      </c>
      <c r="L89" s="7" t="s">
        <v>526</v>
      </c>
      <c r="M89">
        <v>5</v>
      </c>
      <c r="N89" s="32" t="s">
        <v>526</v>
      </c>
      <c r="O89" s="33">
        <v>50</v>
      </c>
      <c r="P89" s="7" t="s">
        <v>526</v>
      </c>
      <c r="Q89">
        <v>200</v>
      </c>
      <c r="R89" s="7" t="s">
        <v>526</v>
      </c>
      <c r="S89">
        <v>5</v>
      </c>
      <c r="T89" s="7" t="s">
        <v>526</v>
      </c>
      <c r="U89">
        <v>5</v>
      </c>
      <c r="V89" s="7" t="s">
        <v>526</v>
      </c>
      <c r="W89">
        <v>5</v>
      </c>
      <c r="X89" s="7" t="s">
        <v>526</v>
      </c>
      <c r="Y89">
        <v>5</v>
      </c>
      <c r="Z89" s="7" t="s">
        <v>526</v>
      </c>
      <c r="AA89">
        <v>5</v>
      </c>
      <c r="AB89" s="7" t="s">
        <v>526</v>
      </c>
      <c r="AC89">
        <v>5</v>
      </c>
      <c r="AD89" s="7" t="s">
        <v>526</v>
      </c>
      <c r="AE89">
        <v>5</v>
      </c>
      <c r="AF89" s="7" t="s">
        <v>526</v>
      </c>
      <c r="AG89">
        <v>5</v>
      </c>
      <c r="AH89" s="7" t="s">
        <v>526</v>
      </c>
      <c r="AI89">
        <v>5</v>
      </c>
      <c r="AJ89" s="7" t="s">
        <v>526</v>
      </c>
      <c r="AK89">
        <v>5</v>
      </c>
      <c r="AL89" s="7" t="s">
        <v>526</v>
      </c>
      <c r="AM89">
        <v>5</v>
      </c>
      <c r="AN89" s="7" t="s">
        <v>526</v>
      </c>
      <c r="AO89">
        <v>5</v>
      </c>
      <c r="AP89" s="7" t="s">
        <v>526</v>
      </c>
      <c r="AQ89">
        <v>5</v>
      </c>
      <c r="AR89" s="7" t="s">
        <v>526</v>
      </c>
      <c r="AS89">
        <v>5</v>
      </c>
      <c r="AT89" s="7" t="s">
        <v>526</v>
      </c>
      <c r="AU89">
        <v>5</v>
      </c>
      <c r="AV89" s="7" t="s">
        <v>525</v>
      </c>
      <c r="AW89">
        <v>6.8</v>
      </c>
      <c r="AX89" s="7" t="s">
        <v>526</v>
      </c>
      <c r="AY89">
        <v>5</v>
      </c>
      <c r="AZ89" s="7" t="s">
        <v>526</v>
      </c>
      <c r="BA89">
        <v>5</v>
      </c>
      <c r="BB89" s="7" t="s">
        <v>526</v>
      </c>
      <c r="BC89">
        <v>5</v>
      </c>
      <c r="BD89" s="7" t="s">
        <v>526</v>
      </c>
      <c r="BE89">
        <v>5</v>
      </c>
      <c r="BF89" s="7" t="s">
        <v>526</v>
      </c>
      <c r="BG89">
        <v>5</v>
      </c>
      <c r="BH89" s="7" t="s">
        <v>526</v>
      </c>
      <c r="BI89">
        <v>5</v>
      </c>
      <c r="BJ89" s="7" t="s">
        <v>526</v>
      </c>
      <c r="BK89">
        <v>5</v>
      </c>
      <c r="BL89" s="7" t="s">
        <v>526</v>
      </c>
      <c r="BM89">
        <v>5</v>
      </c>
      <c r="BN89" s="7" t="s">
        <v>526</v>
      </c>
      <c r="BO89">
        <v>5</v>
      </c>
      <c r="BQ89" s="5">
        <f t="shared" si="4"/>
        <v>27</v>
      </c>
      <c r="BR89" s="5">
        <f t="shared" si="5"/>
        <v>0</v>
      </c>
      <c r="BS89" s="5">
        <f t="shared" si="6"/>
        <v>28</v>
      </c>
      <c r="BT89" s="6">
        <f t="shared" si="7"/>
        <v>1</v>
      </c>
    </row>
    <row r="90" spans="1:72" ht="12.75">
      <c r="A90" t="s">
        <v>2088</v>
      </c>
      <c r="B90" s="1" t="s">
        <v>2093</v>
      </c>
      <c r="C90" s="1" t="s">
        <v>2093</v>
      </c>
      <c r="D90" s="7">
        <v>1991</v>
      </c>
      <c r="E90" t="s">
        <v>2094</v>
      </c>
      <c r="F90" t="s">
        <v>521</v>
      </c>
      <c r="G90" t="s">
        <v>2095</v>
      </c>
      <c r="H90" s="7" t="s">
        <v>523</v>
      </c>
      <c r="I90" t="s">
        <v>2092</v>
      </c>
      <c r="J90" s="7" t="s">
        <v>525</v>
      </c>
      <c r="K90">
        <v>4.5</v>
      </c>
      <c r="L90" s="7" t="s">
        <v>526</v>
      </c>
      <c r="M90">
        <v>5</v>
      </c>
      <c r="N90" s="32" t="s">
        <v>526</v>
      </c>
      <c r="O90" s="33">
        <v>50</v>
      </c>
      <c r="P90" s="7" t="s">
        <v>526</v>
      </c>
      <c r="Q90">
        <v>200</v>
      </c>
      <c r="R90" s="7" t="s">
        <v>526</v>
      </c>
      <c r="S90">
        <v>5</v>
      </c>
      <c r="T90" s="7" t="s">
        <v>526</v>
      </c>
      <c r="U90">
        <v>5</v>
      </c>
      <c r="V90" s="7" t="s">
        <v>526</v>
      </c>
      <c r="W90">
        <v>5</v>
      </c>
      <c r="X90" s="7" t="s">
        <v>526</v>
      </c>
      <c r="Y90">
        <v>5</v>
      </c>
      <c r="Z90" s="7" t="s">
        <v>526</v>
      </c>
      <c r="AA90">
        <v>5</v>
      </c>
      <c r="AB90" s="7" t="s">
        <v>526</v>
      </c>
      <c r="AC90">
        <v>5</v>
      </c>
      <c r="AD90" s="7" t="s">
        <v>526</v>
      </c>
      <c r="AE90">
        <v>5</v>
      </c>
      <c r="AF90" s="7" t="s">
        <v>526</v>
      </c>
      <c r="AG90">
        <v>5</v>
      </c>
      <c r="AH90" s="7" t="s">
        <v>526</v>
      </c>
      <c r="AI90">
        <v>5</v>
      </c>
      <c r="AJ90" s="7" t="s">
        <v>526</v>
      </c>
      <c r="AK90">
        <v>5</v>
      </c>
      <c r="AL90" s="7" t="s">
        <v>526</v>
      </c>
      <c r="AM90">
        <v>5</v>
      </c>
      <c r="AN90" s="7" t="s">
        <v>526</v>
      </c>
      <c r="AO90">
        <v>5</v>
      </c>
      <c r="AP90" s="7" t="s">
        <v>526</v>
      </c>
      <c r="AQ90">
        <v>5</v>
      </c>
      <c r="AR90" s="7" t="s">
        <v>526</v>
      </c>
      <c r="AS90">
        <v>5</v>
      </c>
      <c r="AT90" s="7" t="s">
        <v>526</v>
      </c>
      <c r="AU90">
        <v>5</v>
      </c>
      <c r="AV90" s="7" t="s">
        <v>526</v>
      </c>
      <c r="AW90">
        <v>5</v>
      </c>
      <c r="AX90" s="7" t="s">
        <v>526</v>
      </c>
      <c r="AY90">
        <v>5</v>
      </c>
      <c r="AZ90" s="7" t="s">
        <v>526</v>
      </c>
      <c r="BA90">
        <v>5</v>
      </c>
      <c r="BB90" s="7" t="s">
        <v>526</v>
      </c>
      <c r="BC90">
        <v>5</v>
      </c>
      <c r="BD90" s="7" t="s">
        <v>526</v>
      </c>
      <c r="BE90">
        <v>5</v>
      </c>
      <c r="BF90" s="7" t="s">
        <v>526</v>
      </c>
      <c r="BG90">
        <v>5</v>
      </c>
      <c r="BH90" s="7" t="s">
        <v>526</v>
      </c>
      <c r="BI90">
        <v>5</v>
      </c>
      <c r="BJ90" s="7" t="s">
        <v>526</v>
      </c>
      <c r="BK90">
        <v>5</v>
      </c>
      <c r="BL90" s="7" t="s">
        <v>526</v>
      </c>
      <c r="BM90">
        <v>5</v>
      </c>
      <c r="BN90" s="7" t="s">
        <v>526</v>
      </c>
      <c r="BO90">
        <v>5</v>
      </c>
      <c r="BQ90" s="5">
        <f t="shared" si="4"/>
        <v>28</v>
      </c>
      <c r="BR90" s="5">
        <f t="shared" si="5"/>
        <v>0</v>
      </c>
      <c r="BS90" s="5">
        <f t="shared" si="6"/>
        <v>28</v>
      </c>
      <c r="BT90" s="6">
        <f t="shared" si="7"/>
        <v>0</v>
      </c>
    </row>
    <row r="91" spans="1:72" ht="12.75">
      <c r="A91" t="s">
        <v>2096</v>
      </c>
      <c r="B91" s="1" t="s">
        <v>2097</v>
      </c>
      <c r="C91" s="1" t="s">
        <v>2097</v>
      </c>
      <c r="D91" s="7">
        <v>1994</v>
      </c>
      <c r="E91" t="s">
        <v>2098</v>
      </c>
      <c r="F91" t="s">
        <v>521</v>
      </c>
      <c r="G91" t="s">
        <v>2099</v>
      </c>
      <c r="H91" s="7" t="s">
        <v>523</v>
      </c>
      <c r="I91" t="s">
        <v>531</v>
      </c>
      <c r="J91" s="7" t="s">
        <v>525</v>
      </c>
      <c r="K91">
        <v>14.45</v>
      </c>
      <c r="L91" s="7" t="s">
        <v>526</v>
      </c>
      <c r="M91">
        <v>5</v>
      </c>
      <c r="N91" s="32" t="s">
        <v>525</v>
      </c>
      <c r="O91" s="33">
        <v>394</v>
      </c>
      <c r="P91" s="7" t="s">
        <v>526</v>
      </c>
      <c r="Q91">
        <v>200</v>
      </c>
      <c r="R91" s="7" t="s">
        <v>526</v>
      </c>
      <c r="S91">
        <v>5</v>
      </c>
      <c r="T91" s="7" t="s">
        <v>525</v>
      </c>
      <c r="U91">
        <v>9.8</v>
      </c>
      <c r="V91" s="7" t="s">
        <v>525</v>
      </c>
      <c r="W91">
        <v>24.1</v>
      </c>
      <c r="X91" s="7" t="s">
        <v>525</v>
      </c>
      <c r="Y91">
        <v>10.8</v>
      </c>
      <c r="Z91" s="7" t="s">
        <v>526</v>
      </c>
      <c r="AA91">
        <v>5</v>
      </c>
      <c r="AB91" s="7" t="s">
        <v>526</v>
      </c>
      <c r="AC91">
        <v>5</v>
      </c>
      <c r="AD91" s="7" t="s">
        <v>526</v>
      </c>
      <c r="AE91">
        <v>5</v>
      </c>
      <c r="AF91" s="7" t="s">
        <v>526</v>
      </c>
      <c r="AG91">
        <v>5</v>
      </c>
      <c r="AH91" s="7" t="s">
        <v>526</v>
      </c>
      <c r="AI91">
        <v>12</v>
      </c>
      <c r="AJ91" s="7" t="s">
        <v>526</v>
      </c>
      <c r="AK91">
        <v>5</v>
      </c>
      <c r="AL91" s="7" t="s">
        <v>526</v>
      </c>
      <c r="AM91">
        <v>5</v>
      </c>
      <c r="AN91" s="7" t="s">
        <v>525</v>
      </c>
      <c r="AO91">
        <v>10</v>
      </c>
      <c r="AP91" s="7" t="s">
        <v>526</v>
      </c>
      <c r="AQ91">
        <v>5</v>
      </c>
      <c r="AR91" s="7" t="s">
        <v>526</v>
      </c>
      <c r="AS91">
        <v>5</v>
      </c>
      <c r="AT91" s="7" t="s">
        <v>526</v>
      </c>
      <c r="AU91">
        <v>5</v>
      </c>
      <c r="AV91" s="7" t="s">
        <v>525</v>
      </c>
      <c r="AW91">
        <v>37.6</v>
      </c>
      <c r="AX91" s="7" t="s">
        <v>525</v>
      </c>
      <c r="AY91">
        <v>42.6</v>
      </c>
      <c r="AZ91" s="7" t="s">
        <v>526</v>
      </c>
      <c r="BA91">
        <v>6.4</v>
      </c>
      <c r="BB91" s="7" t="s">
        <v>526</v>
      </c>
      <c r="BC91">
        <v>5</v>
      </c>
      <c r="BD91" s="7" t="s">
        <v>525</v>
      </c>
      <c r="BE91">
        <v>11.9</v>
      </c>
      <c r="BF91" s="7" t="s">
        <v>526</v>
      </c>
      <c r="BG91">
        <v>5</v>
      </c>
      <c r="BH91" s="7" t="s">
        <v>526</v>
      </c>
      <c r="BI91">
        <v>5</v>
      </c>
      <c r="BJ91" s="7" t="s">
        <v>526</v>
      </c>
      <c r="BK91">
        <v>5</v>
      </c>
      <c r="BL91" s="7" t="s">
        <v>525</v>
      </c>
      <c r="BM91">
        <v>7.2</v>
      </c>
      <c r="BN91" s="7" t="s">
        <v>525</v>
      </c>
      <c r="BO91">
        <v>18.9</v>
      </c>
      <c r="BQ91" s="5">
        <f t="shared" si="4"/>
        <v>18</v>
      </c>
      <c r="BR91" s="5">
        <f t="shared" si="5"/>
        <v>0</v>
      </c>
      <c r="BS91" s="5">
        <f t="shared" si="6"/>
        <v>28</v>
      </c>
      <c r="BT91" s="6">
        <f t="shared" si="7"/>
        <v>10</v>
      </c>
    </row>
    <row r="92" spans="1:72" ht="12.75">
      <c r="A92" t="s">
        <v>2096</v>
      </c>
      <c r="B92" s="1" t="s">
        <v>2100</v>
      </c>
      <c r="C92" s="1" t="s">
        <v>2100</v>
      </c>
      <c r="D92" s="7">
        <v>1994</v>
      </c>
      <c r="E92" t="s">
        <v>2101</v>
      </c>
      <c r="F92" t="s">
        <v>521</v>
      </c>
      <c r="G92" t="s">
        <v>2102</v>
      </c>
      <c r="H92" s="7" t="s">
        <v>523</v>
      </c>
      <c r="I92" t="s">
        <v>578</v>
      </c>
      <c r="J92" s="7" t="s">
        <v>525</v>
      </c>
      <c r="K92">
        <v>6</v>
      </c>
      <c r="L92" s="7" t="s">
        <v>526</v>
      </c>
      <c r="M92">
        <v>5</v>
      </c>
      <c r="N92" s="32" t="s">
        <v>525</v>
      </c>
      <c r="O92" s="33">
        <v>59</v>
      </c>
      <c r="P92" s="7" t="s">
        <v>526</v>
      </c>
      <c r="Q92">
        <v>200</v>
      </c>
      <c r="R92" s="7" t="s">
        <v>526</v>
      </c>
      <c r="S92">
        <v>5</v>
      </c>
      <c r="T92" s="7" t="s">
        <v>526</v>
      </c>
      <c r="U92">
        <v>5</v>
      </c>
      <c r="V92" s="7" t="s">
        <v>525</v>
      </c>
      <c r="W92">
        <v>5.5</v>
      </c>
      <c r="X92" s="7" t="s">
        <v>526</v>
      </c>
      <c r="Y92">
        <v>5</v>
      </c>
      <c r="Z92" s="7" t="s">
        <v>526</v>
      </c>
      <c r="AA92">
        <v>5</v>
      </c>
      <c r="AB92" s="7" t="s">
        <v>526</v>
      </c>
      <c r="AC92">
        <v>5</v>
      </c>
      <c r="AD92" s="7" t="s">
        <v>526</v>
      </c>
      <c r="AE92">
        <v>5</v>
      </c>
      <c r="AF92" s="7" t="s">
        <v>526</v>
      </c>
      <c r="AG92">
        <v>5</v>
      </c>
      <c r="AH92" s="7" t="s">
        <v>526</v>
      </c>
      <c r="AI92">
        <v>5</v>
      </c>
      <c r="AJ92" s="7" t="s">
        <v>526</v>
      </c>
      <c r="AK92">
        <v>5</v>
      </c>
      <c r="AL92" s="7" t="s">
        <v>526</v>
      </c>
      <c r="AM92">
        <v>5</v>
      </c>
      <c r="AN92" s="7" t="s">
        <v>526</v>
      </c>
      <c r="AO92">
        <v>5</v>
      </c>
      <c r="AP92" s="7" t="s">
        <v>526</v>
      </c>
      <c r="AQ92">
        <v>5</v>
      </c>
      <c r="AR92" s="7" t="s">
        <v>526</v>
      </c>
      <c r="AS92">
        <v>5</v>
      </c>
      <c r="AT92" s="7" t="s">
        <v>526</v>
      </c>
      <c r="AU92">
        <v>5</v>
      </c>
      <c r="AV92" s="7" t="s">
        <v>525</v>
      </c>
      <c r="AW92">
        <v>19</v>
      </c>
      <c r="AX92" s="7" t="s">
        <v>525</v>
      </c>
      <c r="AY92">
        <v>24</v>
      </c>
      <c r="AZ92" s="7" t="s">
        <v>526</v>
      </c>
      <c r="BA92">
        <v>5</v>
      </c>
      <c r="BB92" s="7" t="s">
        <v>526</v>
      </c>
      <c r="BC92">
        <v>5</v>
      </c>
      <c r="BD92" s="7" t="s">
        <v>543</v>
      </c>
      <c r="BE92">
        <v>5.5</v>
      </c>
      <c r="BF92" s="7" t="s">
        <v>526</v>
      </c>
      <c r="BG92">
        <v>5</v>
      </c>
      <c r="BH92" s="7" t="s">
        <v>526</v>
      </c>
      <c r="BI92">
        <v>5</v>
      </c>
      <c r="BJ92" s="7" t="s">
        <v>526</v>
      </c>
      <c r="BK92">
        <v>5</v>
      </c>
      <c r="BL92" s="7" t="s">
        <v>526</v>
      </c>
      <c r="BM92">
        <v>5</v>
      </c>
      <c r="BN92" s="7" t="s">
        <v>526</v>
      </c>
      <c r="BO92">
        <v>5</v>
      </c>
      <c r="BQ92" s="5">
        <f t="shared" si="4"/>
        <v>23</v>
      </c>
      <c r="BR92" s="5">
        <f t="shared" si="5"/>
        <v>0</v>
      </c>
      <c r="BS92" s="5">
        <f t="shared" si="6"/>
        <v>28</v>
      </c>
      <c r="BT92" s="6">
        <f t="shared" si="7"/>
        <v>5</v>
      </c>
    </row>
    <row r="93" spans="1:72" ht="12.75">
      <c r="A93" t="s">
        <v>2096</v>
      </c>
      <c r="B93" s="1" t="s">
        <v>2103</v>
      </c>
      <c r="C93" s="1" t="s">
        <v>2103</v>
      </c>
      <c r="D93" s="7">
        <v>1994</v>
      </c>
      <c r="E93" t="s">
        <v>2104</v>
      </c>
      <c r="F93" t="s">
        <v>521</v>
      </c>
      <c r="G93" t="s">
        <v>2105</v>
      </c>
      <c r="H93" s="7" t="s">
        <v>523</v>
      </c>
      <c r="I93" t="s">
        <v>531</v>
      </c>
      <c r="J93" s="7" t="s">
        <v>525</v>
      </c>
      <c r="K93">
        <v>6.1</v>
      </c>
      <c r="L93" s="7" t="s">
        <v>526</v>
      </c>
      <c r="M93">
        <v>5</v>
      </c>
      <c r="N93" s="32" t="s">
        <v>525</v>
      </c>
      <c r="O93" s="33">
        <v>150</v>
      </c>
      <c r="P93" s="7" t="s">
        <v>526</v>
      </c>
      <c r="Q93">
        <v>200</v>
      </c>
      <c r="R93" s="7" t="s">
        <v>526</v>
      </c>
      <c r="S93">
        <v>5</v>
      </c>
      <c r="T93" s="7" t="s">
        <v>526</v>
      </c>
      <c r="U93">
        <v>5</v>
      </c>
      <c r="V93" s="7" t="s">
        <v>525</v>
      </c>
      <c r="W93">
        <v>9.8</v>
      </c>
      <c r="X93" s="7" t="s">
        <v>526</v>
      </c>
      <c r="Y93">
        <v>5</v>
      </c>
      <c r="Z93" s="7" t="s">
        <v>526</v>
      </c>
      <c r="AA93">
        <v>5</v>
      </c>
      <c r="AB93" s="7" t="s">
        <v>526</v>
      </c>
      <c r="AC93">
        <v>5</v>
      </c>
      <c r="AD93" s="7" t="s">
        <v>526</v>
      </c>
      <c r="AE93">
        <v>5</v>
      </c>
      <c r="AF93" s="7" t="s">
        <v>526</v>
      </c>
      <c r="AG93">
        <v>5</v>
      </c>
      <c r="AH93" s="7" t="s">
        <v>526</v>
      </c>
      <c r="AI93">
        <v>5</v>
      </c>
      <c r="AJ93" s="7" t="s">
        <v>525</v>
      </c>
      <c r="AK93">
        <v>5.4</v>
      </c>
      <c r="AL93" s="7" t="s">
        <v>526</v>
      </c>
      <c r="AM93">
        <v>5</v>
      </c>
      <c r="AN93" s="7" t="s">
        <v>526</v>
      </c>
      <c r="AO93">
        <v>5</v>
      </c>
      <c r="AP93" s="7" t="s">
        <v>526</v>
      </c>
      <c r="AQ93">
        <v>5</v>
      </c>
      <c r="AR93" s="7" t="s">
        <v>526</v>
      </c>
      <c r="AS93">
        <v>5</v>
      </c>
      <c r="AT93" s="7" t="s">
        <v>526</v>
      </c>
      <c r="AU93">
        <v>5</v>
      </c>
      <c r="AV93" s="7" t="s">
        <v>525</v>
      </c>
      <c r="AW93">
        <v>5.3</v>
      </c>
      <c r="AX93" s="7" t="s">
        <v>525</v>
      </c>
      <c r="AY93">
        <v>36</v>
      </c>
      <c r="AZ93" s="7" t="s">
        <v>526</v>
      </c>
      <c r="BA93">
        <v>5</v>
      </c>
      <c r="BB93" s="7" t="s">
        <v>526</v>
      </c>
      <c r="BC93">
        <v>5</v>
      </c>
      <c r="BD93" s="7" t="s">
        <v>543</v>
      </c>
      <c r="BE93">
        <v>10</v>
      </c>
      <c r="BF93" s="7" t="s">
        <v>526</v>
      </c>
      <c r="BG93">
        <v>5</v>
      </c>
      <c r="BH93" s="7" t="s">
        <v>526</v>
      </c>
      <c r="BI93">
        <v>5</v>
      </c>
      <c r="BJ93" s="7" t="s">
        <v>526</v>
      </c>
      <c r="BK93">
        <v>5</v>
      </c>
      <c r="BL93" s="7" t="s">
        <v>526</v>
      </c>
      <c r="BM93">
        <v>5</v>
      </c>
      <c r="BN93" s="7" t="s">
        <v>525</v>
      </c>
      <c r="BO93">
        <v>6.4</v>
      </c>
      <c r="BQ93" s="5">
        <f t="shared" si="4"/>
        <v>21</v>
      </c>
      <c r="BR93" s="5">
        <f t="shared" si="5"/>
        <v>0</v>
      </c>
      <c r="BS93" s="5">
        <f t="shared" si="6"/>
        <v>28</v>
      </c>
      <c r="BT93" s="6">
        <f t="shared" si="7"/>
        <v>7</v>
      </c>
    </row>
    <row r="94" spans="1:72" ht="12.75">
      <c r="A94" t="s">
        <v>2096</v>
      </c>
      <c r="B94" s="1" t="s">
        <v>2106</v>
      </c>
      <c r="C94" s="1" t="s">
        <v>2106</v>
      </c>
      <c r="D94" s="7">
        <v>1994</v>
      </c>
      <c r="E94" t="s">
        <v>2107</v>
      </c>
      <c r="F94" t="s">
        <v>521</v>
      </c>
      <c r="G94" t="s">
        <v>2108</v>
      </c>
      <c r="H94" s="7" t="s">
        <v>523</v>
      </c>
      <c r="I94" t="s">
        <v>531</v>
      </c>
      <c r="J94" s="7" t="s">
        <v>525</v>
      </c>
      <c r="K94">
        <v>13</v>
      </c>
      <c r="L94" s="7" t="s">
        <v>526</v>
      </c>
      <c r="M94">
        <v>5</v>
      </c>
      <c r="N94" s="32" t="s">
        <v>525</v>
      </c>
      <c r="O94" s="33">
        <v>75</v>
      </c>
      <c r="P94" s="7" t="s">
        <v>526</v>
      </c>
      <c r="Q94">
        <v>200</v>
      </c>
      <c r="R94" s="7" t="s">
        <v>525</v>
      </c>
      <c r="S94">
        <v>5.8</v>
      </c>
      <c r="T94" s="7" t="s">
        <v>526</v>
      </c>
      <c r="U94">
        <v>5</v>
      </c>
      <c r="V94" s="7" t="s">
        <v>525</v>
      </c>
      <c r="W94">
        <v>5.1</v>
      </c>
      <c r="X94" s="7" t="s">
        <v>526</v>
      </c>
      <c r="Y94">
        <v>5</v>
      </c>
      <c r="Z94" s="7" t="s">
        <v>526</v>
      </c>
      <c r="AA94">
        <v>5</v>
      </c>
      <c r="AB94" s="7" t="s">
        <v>526</v>
      </c>
      <c r="AC94">
        <v>5</v>
      </c>
      <c r="AD94" s="7" t="s">
        <v>526</v>
      </c>
      <c r="AE94">
        <v>5</v>
      </c>
      <c r="AF94" s="7" t="s">
        <v>526</v>
      </c>
      <c r="AG94">
        <v>5</v>
      </c>
      <c r="AH94" s="7" t="s">
        <v>526</v>
      </c>
      <c r="AI94">
        <v>5</v>
      </c>
      <c r="AJ94" s="7" t="s">
        <v>526</v>
      </c>
      <c r="AK94">
        <v>5</v>
      </c>
      <c r="AL94" s="7" t="s">
        <v>526</v>
      </c>
      <c r="AM94">
        <v>5</v>
      </c>
      <c r="AN94" s="7" t="s">
        <v>526</v>
      </c>
      <c r="AO94">
        <v>5</v>
      </c>
      <c r="AP94" s="7" t="s">
        <v>526</v>
      </c>
      <c r="AQ94">
        <v>5</v>
      </c>
      <c r="AR94" s="7" t="s">
        <v>526</v>
      </c>
      <c r="AS94">
        <v>5</v>
      </c>
      <c r="AT94" s="7" t="s">
        <v>526</v>
      </c>
      <c r="AU94">
        <v>6</v>
      </c>
      <c r="AV94" s="7" t="s">
        <v>525</v>
      </c>
      <c r="AW94">
        <v>11</v>
      </c>
      <c r="AX94" s="7" t="s">
        <v>525</v>
      </c>
      <c r="AY94">
        <v>97</v>
      </c>
      <c r="AZ94" s="7" t="s">
        <v>526</v>
      </c>
      <c r="BA94">
        <v>5</v>
      </c>
      <c r="BB94" s="7" t="s">
        <v>526</v>
      </c>
      <c r="BC94">
        <v>5</v>
      </c>
      <c r="BD94" s="7" t="s">
        <v>543</v>
      </c>
      <c r="BE94">
        <v>9.6</v>
      </c>
      <c r="BF94" s="7" t="s">
        <v>526</v>
      </c>
      <c r="BG94">
        <v>5</v>
      </c>
      <c r="BH94" s="7" t="s">
        <v>526</v>
      </c>
      <c r="BI94">
        <v>5</v>
      </c>
      <c r="BJ94" s="7" t="s">
        <v>526</v>
      </c>
      <c r="BK94">
        <v>5</v>
      </c>
      <c r="BL94" s="7" t="s">
        <v>526</v>
      </c>
      <c r="BM94">
        <v>5</v>
      </c>
      <c r="BN94" s="7" t="s">
        <v>526</v>
      </c>
      <c r="BO94">
        <v>5</v>
      </c>
      <c r="BQ94" s="5">
        <f t="shared" si="4"/>
        <v>22</v>
      </c>
      <c r="BR94" s="5">
        <f t="shared" si="5"/>
        <v>0</v>
      </c>
      <c r="BS94" s="5">
        <f t="shared" si="6"/>
        <v>28</v>
      </c>
      <c r="BT94" s="6">
        <f t="shared" si="7"/>
        <v>6</v>
      </c>
    </row>
    <row r="95" spans="1:72" ht="12.75">
      <c r="A95" t="s">
        <v>2096</v>
      </c>
      <c r="B95" s="1" t="s">
        <v>2109</v>
      </c>
      <c r="C95" s="1" t="s">
        <v>2109</v>
      </c>
      <c r="D95" s="7">
        <v>1994</v>
      </c>
      <c r="E95" t="s">
        <v>2110</v>
      </c>
      <c r="F95" t="s">
        <v>521</v>
      </c>
      <c r="G95" t="s">
        <v>2111</v>
      </c>
      <c r="H95" s="7" t="s">
        <v>523</v>
      </c>
      <c r="I95" t="s">
        <v>531</v>
      </c>
      <c r="J95" s="7" t="s">
        <v>525</v>
      </c>
      <c r="K95">
        <v>8.1</v>
      </c>
      <c r="L95" s="7" t="s">
        <v>526</v>
      </c>
      <c r="M95">
        <v>5</v>
      </c>
      <c r="N95" s="32" t="s">
        <v>525</v>
      </c>
      <c r="O95" s="33">
        <v>190</v>
      </c>
      <c r="P95" s="7" t="s">
        <v>526</v>
      </c>
      <c r="Q95">
        <v>200</v>
      </c>
      <c r="R95" s="7" t="s">
        <v>526</v>
      </c>
      <c r="S95">
        <v>5</v>
      </c>
      <c r="T95" s="7" t="s">
        <v>526</v>
      </c>
      <c r="U95">
        <v>5</v>
      </c>
      <c r="V95" s="7" t="s">
        <v>525</v>
      </c>
      <c r="W95">
        <v>11</v>
      </c>
      <c r="X95" s="7" t="s">
        <v>526</v>
      </c>
      <c r="Y95">
        <v>5</v>
      </c>
      <c r="Z95" s="7" t="s">
        <v>526</v>
      </c>
      <c r="AA95">
        <v>5</v>
      </c>
      <c r="AB95" s="7" t="s">
        <v>526</v>
      </c>
      <c r="AC95">
        <v>5</v>
      </c>
      <c r="AD95" s="7" t="s">
        <v>526</v>
      </c>
      <c r="AE95">
        <v>5</v>
      </c>
      <c r="AF95" s="7" t="s">
        <v>526</v>
      </c>
      <c r="AG95">
        <v>5</v>
      </c>
      <c r="AH95" s="7" t="s">
        <v>526</v>
      </c>
      <c r="AI95">
        <v>5</v>
      </c>
      <c r="AJ95" s="7" t="s">
        <v>526</v>
      </c>
      <c r="AK95">
        <v>5</v>
      </c>
      <c r="AL95" s="7" t="s">
        <v>526</v>
      </c>
      <c r="AM95">
        <v>5</v>
      </c>
      <c r="AN95" s="7" t="s">
        <v>526</v>
      </c>
      <c r="AO95">
        <v>5</v>
      </c>
      <c r="AP95" s="7" t="s">
        <v>526</v>
      </c>
      <c r="AQ95">
        <v>5</v>
      </c>
      <c r="AR95" s="7" t="s">
        <v>526</v>
      </c>
      <c r="AS95">
        <v>5</v>
      </c>
      <c r="AT95" s="7" t="s">
        <v>526</v>
      </c>
      <c r="AU95">
        <v>5</v>
      </c>
      <c r="AV95" s="7" t="s">
        <v>525</v>
      </c>
      <c r="AW95">
        <v>6.9</v>
      </c>
      <c r="AX95" s="7" t="s">
        <v>525</v>
      </c>
      <c r="AY95">
        <v>290</v>
      </c>
      <c r="AZ95" s="7" t="s">
        <v>526</v>
      </c>
      <c r="BA95">
        <v>5</v>
      </c>
      <c r="BB95" s="7" t="s">
        <v>526</v>
      </c>
      <c r="BC95">
        <v>5</v>
      </c>
      <c r="BD95" s="7" t="s">
        <v>525</v>
      </c>
      <c r="BE95">
        <v>46</v>
      </c>
      <c r="BF95" s="7" t="s">
        <v>525</v>
      </c>
      <c r="BG95">
        <v>6.9</v>
      </c>
      <c r="BH95" s="7" t="s">
        <v>526</v>
      </c>
      <c r="BI95">
        <v>5</v>
      </c>
      <c r="BJ95" s="7" t="s">
        <v>526</v>
      </c>
      <c r="BK95">
        <v>5</v>
      </c>
      <c r="BL95" s="7" t="s">
        <v>526</v>
      </c>
      <c r="BM95">
        <v>5</v>
      </c>
      <c r="BN95" s="7" t="s">
        <v>525</v>
      </c>
      <c r="BO95">
        <v>8.3</v>
      </c>
      <c r="BQ95" s="5">
        <f t="shared" si="4"/>
        <v>21</v>
      </c>
      <c r="BR95" s="5">
        <f t="shared" si="5"/>
        <v>0</v>
      </c>
      <c r="BS95" s="5">
        <f t="shared" si="6"/>
        <v>28</v>
      </c>
      <c r="BT95" s="6">
        <f t="shared" si="7"/>
        <v>7</v>
      </c>
    </row>
    <row r="96" spans="1:72" ht="12.75">
      <c r="A96" t="s">
        <v>2096</v>
      </c>
      <c r="B96" s="1" t="s">
        <v>2112</v>
      </c>
      <c r="C96" s="1" t="s">
        <v>2112</v>
      </c>
      <c r="D96" s="7">
        <v>1994</v>
      </c>
      <c r="E96" t="s">
        <v>2113</v>
      </c>
      <c r="F96" t="s">
        <v>521</v>
      </c>
      <c r="G96" t="s">
        <v>2114</v>
      </c>
      <c r="H96" s="7" t="s">
        <v>523</v>
      </c>
      <c r="I96" t="s">
        <v>531</v>
      </c>
      <c r="J96" s="7" t="s">
        <v>525</v>
      </c>
      <c r="K96">
        <v>8.3</v>
      </c>
      <c r="L96" s="7" t="s">
        <v>526</v>
      </c>
      <c r="M96">
        <v>5</v>
      </c>
      <c r="N96" s="32" t="s">
        <v>526</v>
      </c>
      <c r="O96" s="33">
        <v>50</v>
      </c>
      <c r="P96" s="7" t="s">
        <v>526</v>
      </c>
      <c r="Q96">
        <v>200</v>
      </c>
      <c r="R96" s="7" t="s">
        <v>526</v>
      </c>
      <c r="S96">
        <v>5</v>
      </c>
      <c r="T96" s="7" t="s">
        <v>526</v>
      </c>
      <c r="U96">
        <v>5</v>
      </c>
      <c r="V96" s="7" t="s">
        <v>525</v>
      </c>
      <c r="W96">
        <v>10</v>
      </c>
      <c r="X96" s="7" t="s">
        <v>526</v>
      </c>
      <c r="Y96">
        <v>5</v>
      </c>
      <c r="Z96" s="7" t="s">
        <v>526</v>
      </c>
      <c r="AA96">
        <v>5</v>
      </c>
      <c r="AB96" s="7" t="s">
        <v>526</v>
      </c>
      <c r="AC96">
        <v>5</v>
      </c>
      <c r="AD96" s="7" t="s">
        <v>526</v>
      </c>
      <c r="AE96">
        <v>5</v>
      </c>
      <c r="AF96" s="7" t="s">
        <v>526</v>
      </c>
      <c r="AG96">
        <v>5</v>
      </c>
      <c r="AH96" s="7" t="s">
        <v>526</v>
      </c>
      <c r="AI96">
        <v>5</v>
      </c>
      <c r="AJ96" s="7" t="s">
        <v>526</v>
      </c>
      <c r="AK96">
        <v>5</v>
      </c>
      <c r="AL96" s="7" t="s">
        <v>526</v>
      </c>
      <c r="AM96">
        <v>5</v>
      </c>
      <c r="AN96" s="7" t="s">
        <v>526</v>
      </c>
      <c r="AO96">
        <v>5</v>
      </c>
      <c r="AP96" s="7" t="s">
        <v>526</v>
      </c>
      <c r="AQ96">
        <v>5</v>
      </c>
      <c r="AR96" s="7" t="s">
        <v>526</v>
      </c>
      <c r="AS96">
        <v>5</v>
      </c>
      <c r="AT96" s="7" t="s">
        <v>526</v>
      </c>
      <c r="AU96">
        <v>5</v>
      </c>
      <c r="AV96" s="7" t="s">
        <v>525</v>
      </c>
      <c r="AW96">
        <v>9.6</v>
      </c>
      <c r="AX96" s="7" t="s">
        <v>525</v>
      </c>
      <c r="AY96">
        <v>220</v>
      </c>
      <c r="AZ96" s="7" t="s">
        <v>526</v>
      </c>
      <c r="BA96">
        <v>5</v>
      </c>
      <c r="BB96" s="7" t="s">
        <v>526</v>
      </c>
      <c r="BC96">
        <v>5</v>
      </c>
      <c r="BD96" s="7" t="s">
        <v>543</v>
      </c>
      <c r="BE96">
        <v>22</v>
      </c>
      <c r="BF96" s="7" t="s">
        <v>526</v>
      </c>
      <c r="BG96">
        <v>5</v>
      </c>
      <c r="BH96" s="7" t="s">
        <v>526</v>
      </c>
      <c r="BI96">
        <v>5</v>
      </c>
      <c r="BJ96" s="7" t="s">
        <v>526</v>
      </c>
      <c r="BK96">
        <v>5</v>
      </c>
      <c r="BL96" s="7" t="s">
        <v>526</v>
      </c>
      <c r="BM96">
        <v>5</v>
      </c>
      <c r="BN96" s="7" t="s">
        <v>525</v>
      </c>
      <c r="BO96">
        <v>6.8</v>
      </c>
      <c r="BQ96" s="5">
        <f t="shared" si="4"/>
        <v>23</v>
      </c>
      <c r="BR96" s="5">
        <f t="shared" si="5"/>
        <v>0</v>
      </c>
      <c r="BS96" s="5">
        <f t="shared" si="6"/>
        <v>28</v>
      </c>
      <c r="BT96" s="6">
        <f t="shared" si="7"/>
        <v>5</v>
      </c>
    </row>
    <row r="97" spans="1:72" ht="12.75">
      <c r="A97" t="s">
        <v>2096</v>
      </c>
      <c r="B97" s="1" t="s">
        <v>2115</v>
      </c>
      <c r="C97" s="1" t="s">
        <v>2115</v>
      </c>
      <c r="D97" s="7">
        <v>1994</v>
      </c>
      <c r="E97" t="s">
        <v>2116</v>
      </c>
      <c r="F97" t="s">
        <v>521</v>
      </c>
      <c r="G97" t="s">
        <v>2117</v>
      </c>
      <c r="H97" s="7" t="s">
        <v>523</v>
      </c>
      <c r="I97" t="s">
        <v>531</v>
      </c>
      <c r="J97" s="7" t="s">
        <v>525</v>
      </c>
      <c r="K97">
        <v>5.2</v>
      </c>
      <c r="L97" s="7" t="s">
        <v>526</v>
      </c>
      <c r="M97">
        <v>5</v>
      </c>
      <c r="N97" s="32" t="s">
        <v>525</v>
      </c>
      <c r="O97" s="33">
        <v>62</v>
      </c>
      <c r="P97" s="7" t="s">
        <v>526</v>
      </c>
      <c r="Q97">
        <v>200</v>
      </c>
      <c r="R97" s="7" t="s">
        <v>526</v>
      </c>
      <c r="S97">
        <v>5</v>
      </c>
      <c r="T97" s="7" t="s">
        <v>526</v>
      </c>
      <c r="U97">
        <v>5</v>
      </c>
      <c r="V97" s="7" t="s">
        <v>525</v>
      </c>
      <c r="W97">
        <v>6.6</v>
      </c>
      <c r="X97" s="7" t="s">
        <v>526</v>
      </c>
      <c r="Y97">
        <v>5</v>
      </c>
      <c r="Z97" s="7" t="s">
        <v>526</v>
      </c>
      <c r="AA97">
        <v>5</v>
      </c>
      <c r="AB97" s="7" t="s">
        <v>526</v>
      </c>
      <c r="AC97">
        <v>5</v>
      </c>
      <c r="AD97" s="7" t="s">
        <v>526</v>
      </c>
      <c r="AE97">
        <v>5</v>
      </c>
      <c r="AF97" s="7" t="s">
        <v>526</v>
      </c>
      <c r="AG97">
        <v>5</v>
      </c>
      <c r="AH97" s="7" t="s">
        <v>526</v>
      </c>
      <c r="AI97">
        <v>5</v>
      </c>
      <c r="AJ97" s="7" t="s">
        <v>526</v>
      </c>
      <c r="AK97">
        <v>5</v>
      </c>
      <c r="AL97" s="7" t="s">
        <v>526</v>
      </c>
      <c r="AM97">
        <v>5</v>
      </c>
      <c r="AN97" s="7" t="s">
        <v>526</v>
      </c>
      <c r="AO97">
        <v>5</v>
      </c>
      <c r="AP97" s="7" t="s">
        <v>526</v>
      </c>
      <c r="AQ97">
        <v>5</v>
      </c>
      <c r="AR97" s="7" t="s">
        <v>526</v>
      </c>
      <c r="AS97">
        <v>5</v>
      </c>
      <c r="AT97" s="7" t="s">
        <v>526</v>
      </c>
      <c r="AU97">
        <v>5</v>
      </c>
      <c r="AV97" s="7" t="s">
        <v>525</v>
      </c>
      <c r="AW97">
        <v>18</v>
      </c>
      <c r="AX97" s="7" t="s">
        <v>525</v>
      </c>
      <c r="AY97">
        <v>140</v>
      </c>
      <c r="AZ97" s="7" t="s">
        <v>525</v>
      </c>
      <c r="BA97">
        <v>15</v>
      </c>
      <c r="BB97" s="7" t="s">
        <v>526</v>
      </c>
      <c r="BC97">
        <v>5</v>
      </c>
      <c r="BD97" s="7" t="s">
        <v>525</v>
      </c>
      <c r="BE97">
        <v>20</v>
      </c>
      <c r="BF97" s="7" t="s">
        <v>526</v>
      </c>
      <c r="BG97">
        <v>5</v>
      </c>
      <c r="BH97" s="7" t="s">
        <v>526</v>
      </c>
      <c r="BI97">
        <v>5</v>
      </c>
      <c r="BJ97" s="7" t="s">
        <v>526</v>
      </c>
      <c r="BK97">
        <v>5</v>
      </c>
      <c r="BL97" s="7" t="s">
        <v>526</v>
      </c>
      <c r="BM97">
        <v>5</v>
      </c>
      <c r="BN97" s="7" t="s">
        <v>526</v>
      </c>
      <c r="BO97">
        <v>5</v>
      </c>
      <c r="BQ97" s="5">
        <f t="shared" si="4"/>
        <v>22</v>
      </c>
      <c r="BR97" s="5">
        <f t="shared" si="5"/>
        <v>0</v>
      </c>
      <c r="BS97" s="5">
        <f t="shared" si="6"/>
        <v>28</v>
      </c>
      <c r="BT97" s="6">
        <f t="shared" si="7"/>
        <v>6</v>
      </c>
    </row>
    <row r="98" spans="1:72" ht="12.75">
      <c r="A98" t="s">
        <v>2096</v>
      </c>
      <c r="B98" s="1" t="s">
        <v>2118</v>
      </c>
      <c r="C98" s="1" t="s">
        <v>2118</v>
      </c>
      <c r="D98" s="7">
        <v>1994</v>
      </c>
      <c r="E98" t="s">
        <v>2119</v>
      </c>
      <c r="F98" t="s">
        <v>521</v>
      </c>
      <c r="G98" t="s">
        <v>2120</v>
      </c>
      <c r="H98" s="7" t="s">
        <v>523</v>
      </c>
      <c r="I98" t="s">
        <v>531</v>
      </c>
      <c r="J98" s="7" t="s">
        <v>525</v>
      </c>
      <c r="K98">
        <v>7.7</v>
      </c>
      <c r="L98" s="7" t="s">
        <v>526</v>
      </c>
      <c r="M98">
        <v>5</v>
      </c>
      <c r="N98" s="32" t="s">
        <v>526</v>
      </c>
      <c r="O98" s="33">
        <v>50</v>
      </c>
      <c r="P98" s="7" t="s">
        <v>526</v>
      </c>
      <c r="Q98">
        <v>200</v>
      </c>
      <c r="R98" s="7" t="s">
        <v>526</v>
      </c>
      <c r="S98">
        <v>5</v>
      </c>
      <c r="T98" s="7" t="s">
        <v>526</v>
      </c>
      <c r="U98">
        <v>5</v>
      </c>
      <c r="V98" s="7" t="s">
        <v>525</v>
      </c>
      <c r="W98">
        <v>5</v>
      </c>
      <c r="X98" s="7" t="s">
        <v>526</v>
      </c>
      <c r="Y98">
        <v>5</v>
      </c>
      <c r="Z98" s="7" t="s">
        <v>526</v>
      </c>
      <c r="AA98">
        <v>5</v>
      </c>
      <c r="AB98" s="7" t="s">
        <v>526</v>
      </c>
      <c r="AC98">
        <v>5</v>
      </c>
      <c r="AD98" s="7" t="s">
        <v>526</v>
      </c>
      <c r="AE98">
        <v>5</v>
      </c>
      <c r="AF98" s="7" t="s">
        <v>526</v>
      </c>
      <c r="AG98">
        <v>5</v>
      </c>
      <c r="AH98" s="7" t="s">
        <v>526</v>
      </c>
      <c r="AI98">
        <v>5</v>
      </c>
      <c r="AJ98" s="7" t="s">
        <v>526</v>
      </c>
      <c r="AK98">
        <v>5</v>
      </c>
      <c r="AL98" s="7" t="s">
        <v>526</v>
      </c>
      <c r="AM98">
        <v>5</v>
      </c>
      <c r="AN98" s="7" t="s">
        <v>526</v>
      </c>
      <c r="AO98">
        <v>5</v>
      </c>
      <c r="AP98" s="7" t="s">
        <v>526</v>
      </c>
      <c r="AQ98">
        <v>5</v>
      </c>
      <c r="AR98" s="7" t="s">
        <v>526</v>
      </c>
      <c r="AS98">
        <v>5</v>
      </c>
      <c r="AT98" s="7" t="s">
        <v>526</v>
      </c>
      <c r="AU98">
        <v>5</v>
      </c>
      <c r="AV98" s="7" t="s">
        <v>526</v>
      </c>
      <c r="AW98">
        <v>5</v>
      </c>
      <c r="AX98" s="7" t="s">
        <v>525</v>
      </c>
      <c r="AY98">
        <v>34</v>
      </c>
      <c r="AZ98" s="7" t="s">
        <v>526</v>
      </c>
      <c r="BA98">
        <v>6</v>
      </c>
      <c r="BB98" s="7" t="s">
        <v>526</v>
      </c>
      <c r="BC98">
        <v>5</v>
      </c>
      <c r="BD98" s="7" t="s">
        <v>526</v>
      </c>
      <c r="BE98">
        <v>5</v>
      </c>
      <c r="BF98" s="7" t="s">
        <v>526</v>
      </c>
      <c r="BG98">
        <v>5</v>
      </c>
      <c r="BH98" s="7" t="s">
        <v>526</v>
      </c>
      <c r="BI98">
        <v>5</v>
      </c>
      <c r="BJ98" s="7" t="s">
        <v>526</v>
      </c>
      <c r="BK98">
        <v>5</v>
      </c>
      <c r="BL98" s="7" t="s">
        <v>526</v>
      </c>
      <c r="BM98">
        <v>5</v>
      </c>
      <c r="BN98" s="7" t="s">
        <v>526</v>
      </c>
      <c r="BO98">
        <v>5</v>
      </c>
      <c r="BQ98" s="5">
        <f t="shared" si="4"/>
        <v>26</v>
      </c>
      <c r="BR98" s="5">
        <f t="shared" si="5"/>
        <v>0</v>
      </c>
      <c r="BS98" s="5">
        <f t="shared" si="6"/>
        <v>28</v>
      </c>
      <c r="BT98" s="6">
        <f t="shared" si="7"/>
        <v>2</v>
      </c>
    </row>
    <row r="99" spans="1:72" ht="12.75">
      <c r="A99" t="s">
        <v>2096</v>
      </c>
      <c r="B99" s="1" t="s">
        <v>2121</v>
      </c>
      <c r="C99" s="1" t="s">
        <v>2121</v>
      </c>
      <c r="D99" s="7">
        <v>1994</v>
      </c>
      <c r="E99" t="s">
        <v>2122</v>
      </c>
      <c r="F99" t="s">
        <v>521</v>
      </c>
      <c r="G99" t="s">
        <v>2123</v>
      </c>
      <c r="H99" s="7" t="s">
        <v>523</v>
      </c>
      <c r="I99" t="s">
        <v>531</v>
      </c>
      <c r="J99" s="7" t="s">
        <v>525</v>
      </c>
      <c r="K99">
        <v>5.1</v>
      </c>
      <c r="L99" s="7" t="s">
        <v>526</v>
      </c>
      <c r="M99">
        <v>5</v>
      </c>
      <c r="N99" s="32" t="s">
        <v>526</v>
      </c>
      <c r="O99" s="33">
        <v>50</v>
      </c>
      <c r="P99" s="7" t="s">
        <v>526</v>
      </c>
      <c r="Q99">
        <v>200</v>
      </c>
      <c r="R99" s="7" t="s">
        <v>526</v>
      </c>
      <c r="S99">
        <v>5</v>
      </c>
      <c r="T99" s="7" t="s">
        <v>526</v>
      </c>
      <c r="U99">
        <v>5</v>
      </c>
      <c r="V99" s="7" t="s">
        <v>525</v>
      </c>
      <c r="W99">
        <v>10</v>
      </c>
      <c r="X99" s="7" t="s">
        <v>525</v>
      </c>
      <c r="Y99">
        <v>5.5</v>
      </c>
      <c r="Z99" s="7" t="s">
        <v>526</v>
      </c>
      <c r="AA99">
        <v>5</v>
      </c>
      <c r="AB99" s="7" t="s">
        <v>526</v>
      </c>
      <c r="AC99">
        <v>5</v>
      </c>
      <c r="AD99" s="7" t="s">
        <v>526</v>
      </c>
      <c r="AE99">
        <v>5</v>
      </c>
      <c r="AF99" s="7" t="s">
        <v>526</v>
      </c>
      <c r="AG99">
        <v>5</v>
      </c>
      <c r="AH99" s="7" t="s">
        <v>526</v>
      </c>
      <c r="AI99">
        <v>5.3</v>
      </c>
      <c r="AJ99" s="7" t="s">
        <v>526</v>
      </c>
      <c r="AK99">
        <v>5</v>
      </c>
      <c r="AL99" s="7" t="s">
        <v>526</v>
      </c>
      <c r="AM99">
        <v>5</v>
      </c>
      <c r="AN99" s="7" t="s">
        <v>526</v>
      </c>
      <c r="AO99">
        <v>5</v>
      </c>
      <c r="AP99" s="7" t="s">
        <v>526</v>
      </c>
      <c r="AQ99">
        <v>5</v>
      </c>
      <c r="AR99" s="7" t="s">
        <v>526</v>
      </c>
      <c r="AS99">
        <v>5</v>
      </c>
      <c r="AT99" s="7" t="s">
        <v>526</v>
      </c>
      <c r="AU99">
        <v>5</v>
      </c>
      <c r="AV99" s="7" t="s">
        <v>525</v>
      </c>
      <c r="AW99">
        <v>25</v>
      </c>
      <c r="AX99" s="7" t="s">
        <v>525</v>
      </c>
      <c r="AY99">
        <v>43</v>
      </c>
      <c r="AZ99" s="7" t="s">
        <v>526</v>
      </c>
      <c r="BA99">
        <v>5</v>
      </c>
      <c r="BB99" s="7" t="s">
        <v>526</v>
      </c>
      <c r="BC99">
        <v>5</v>
      </c>
      <c r="BD99" s="7" t="s">
        <v>525</v>
      </c>
      <c r="BE99">
        <v>14</v>
      </c>
      <c r="BF99" s="7" t="s">
        <v>526</v>
      </c>
      <c r="BG99">
        <v>5</v>
      </c>
      <c r="BH99" s="7" t="s">
        <v>526</v>
      </c>
      <c r="BI99">
        <v>5</v>
      </c>
      <c r="BJ99" s="7" t="s">
        <v>526</v>
      </c>
      <c r="BK99">
        <v>5</v>
      </c>
      <c r="BL99" s="7" t="s">
        <v>526</v>
      </c>
      <c r="BM99">
        <v>5</v>
      </c>
      <c r="BN99" s="7" t="s">
        <v>525</v>
      </c>
      <c r="BO99">
        <v>5</v>
      </c>
      <c r="BQ99" s="5">
        <f t="shared" si="4"/>
        <v>22</v>
      </c>
      <c r="BR99" s="5">
        <f t="shared" si="5"/>
        <v>0</v>
      </c>
      <c r="BS99" s="5">
        <f t="shared" si="6"/>
        <v>28</v>
      </c>
      <c r="BT99" s="6">
        <f t="shared" si="7"/>
        <v>6</v>
      </c>
    </row>
    <row r="100" spans="1:72" ht="12.75">
      <c r="A100" t="s">
        <v>2096</v>
      </c>
      <c r="B100" s="1" t="s">
        <v>2124</v>
      </c>
      <c r="C100" s="1" t="s">
        <v>2124</v>
      </c>
      <c r="D100" s="7">
        <v>1994</v>
      </c>
      <c r="E100" t="s">
        <v>2125</v>
      </c>
      <c r="F100" t="s">
        <v>521</v>
      </c>
      <c r="G100" t="s">
        <v>2126</v>
      </c>
      <c r="H100" s="7" t="s">
        <v>523</v>
      </c>
      <c r="I100" t="s">
        <v>531</v>
      </c>
      <c r="J100" s="7" t="s">
        <v>525</v>
      </c>
      <c r="K100">
        <v>21</v>
      </c>
      <c r="L100" s="7" t="s">
        <v>526</v>
      </c>
      <c r="M100">
        <v>5</v>
      </c>
      <c r="N100" s="32" t="s">
        <v>525</v>
      </c>
      <c r="O100" s="33">
        <v>67</v>
      </c>
      <c r="P100" s="7" t="s">
        <v>526</v>
      </c>
      <c r="Q100">
        <v>200</v>
      </c>
      <c r="R100" s="7" t="s">
        <v>525</v>
      </c>
      <c r="S100">
        <v>5.3</v>
      </c>
      <c r="T100" s="7" t="s">
        <v>526</v>
      </c>
      <c r="U100">
        <v>5</v>
      </c>
      <c r="V100" s="7" t="s">
        <v>525</v>
      </c>
      <c r="W100">
        <v>6.1</v>
      </c>
      <c r="X100" s="7" t="s">
        <v>526</v>
      </c>
      <c r="Y100">
        <v>5</v>
      </c>
      <c r="Z100" s="7" t="s">
        <v>526</v>
      </c>
      <c r="AA100">
        <v>5</v>
      </c>
      <c r="AB100" s="7" t="s">
        <v>526</v>
      </c>
      <c r="AC100">
        <v>5</v>
      </c>
      <c r="AD100" s="7" t="s">
        <v>526</v>
      </c>
      <c r="AE100">
        <v>5</v>
      </c>
      <c r="AF100" s="7" t="s">
        <v>526</v>
      </c>
      <c r="AG100">
        <v>5</v>
      </c>
      <c r="AH100" s="7" t="s">
        <v>526</v>
      </c>
      <c r="AI100">
        <v>5</v>
      </c>
      <c r="AJ100" s="7" t="s">
        <v>526</v>
      </c>
      <c r="AK100">
        <v>5</v>
      </c>
      <c r="AL100" s="7" t="s">
        <v>526</v>
      </c>
      <c r="AM100">
        <v>5</v>
      </c>
      <c r="AN100" s="7" t="s">
        <v>526</v>
      </c>
      <c r="AO100">
        <v>5</v>
      </c>
      <c r="AP100" s="7" t="s">
        <v>526</v>
      </c>
      <c r="AQ100">
        <v>5</v>
      </c>
      <c r="AR100" s="7" t="s">
        <v>526</v>
      </c>
      <c r="AS100">
        <v>5</v>
      </c>
      <c r="AT100" s="7" t="s">
        <v>526</v>
      </c>
      <c r="AU100">
        <v>5</v>
      </c>
      <c r="AV100" s="7" t="s">
        <v>525</v>
      </c>
      <c r="AW100">
        <v>8.9</v>
      </c>
      <c r="AX100" s="7" t="s">
        <v>525</v>
      </c>
      <c r="AY100">
        <v>130</v>
      </c>
      <c r="AZ100" s="7" t="s">
        <v>526</v>
      </c>
      <c r="BA100">
        <v>8</v>
      </c>
      <c r="BB100" s="7" t="s">
        <v>526</v>
      </c>
      <c r="BC100">
        <v>5</v>
      </c>
      <c r="BD100" s="7" t="s">
        <v>543</v>
      </c>
      <c r="BE100">
        <v>37</v>
      </c>
      <c r="BF100" s="7" t="s">
        <v>525</v>
      </c>
      <c r="BG100">
        <v>6.4</v>
      </c>
      <c r="BH100" s="7" t="s">
        <v>526</v>
      </c>
      <c r="BI100">
        <v>5</v>
      </c>
      <c r="BJ100" s="7" t="s">
        <v>526</v>
      </c>
      <c r="BK100">
        <v>5</v>
      </c>
      <c r="BL100" s="7" t="s">
        <v>526</v>
      </c>
      <c r="BM100">
        <v>5</v>
      </c>
      <c r="BN100" s="7" t="s">
        <v>526</v>
      </c>
      <c r="BO100">
        <v>5</v>
      </c>
      <c r="BQ100" s="5">
        <f t="shared" si="4"/>
        <v>21</v>
      </c>
      <c r="BR100" s="5">
        <f t="shared" si="5"/>
        <v>0</v>
      </c>
      <c r="BS100" s="5">
        <f t="shared" si="6"/>
        <v>28</v>
      </c>
      <c r="BT100" s="6">
        <f t="shared" si="7"/>
        <v>7</v>
      </c>
    </row>
    <row r="101" spans="1:72" ht="12.75">
      <c r="A101" t="s">
        <v>2096</v>
      </c>
      <c r="B101" s="1" t="s">
        <v>2127</v>
      </c>
      <c r="C101" s="1" t="s">
        <v>2127</v>
      </c>
      <c r="D101" s="7">
        <v>1994</v>
      </c>
      <c r="E101" t="s">
        <v>2128</v>
      </c>
      <c r="F101" t="s">
        <v>521</v>
      </c>
      <c r="G101" t="s">
        <v>2129</v>
      </c>
      <c r="H101" s="7" t="s">
        <v>523</v>
      </c>
      <c r="I101" t="s">
        <v>531</v>
      </c>
      <c r="J101" s="7" t="s">
        <v>525</v>
      </c>
      <c r="K101">
        <v>5.7</v>
      </c>
      <c r="L101" s="7" t="s">
        <v>526</v>
      </c>
      <c r="M101">
        <v>5</v>
      </c>
      <c r="N101" s="32" t="s">
        <v>525</v>
      </c>
      <c r="O101" s="33">
        <v>70</v>
      </c>
      <c r="P101" s="7" t="s">
        <v>526</v>
      </c>
      <c r="Q101">
        <v>200</v>
      </c>
      <c r="R101" s="7" t="s">
        <v>526</v>
      </c>
      <c r="S101">
        <v>5</v>
      </c>
      <c r="T101" s="7" t="s">
        <v>526</v>
      </c>
      <c r="U101">
        <v>5</v>
      </c>
      <c r="V101" s="7" t="s">
        <v>525</v>
      </c>
      <c r="W101">
        <v>5.6</v>
      </c>
      <c r="X101" s="7" t="s">
        <v>526</v>
      </c>
      <c r="Y101">
        <v>5</v>
      </c>
      <c r="Z101" s="7" t="s">
        <v>526</v>
      </c>
      <c r="AA101">
        <v>5</v>
      </c>
      <c r="AB101" s="7" t="s">
        <v>526</v>
      </c>
      <c r="AC101">
        <v>5</v>
      </c>
      <c r="AD101" s="7" t="s">
        <v>526</v>
      </c>
      <c r="AE101">
        <v>5</v>
      </c>
      <c r="AF101" s="7" t="s">
        <v>526</v>
      </c>
      <c r="AG101">
        <v>5</v>
      </c>
      <c r="AH101" s="7" t="s">
        <v>526</v>
      </c>
      <c r="AI101">
        <v>5</v>
      </c>
      <c r="AJ101" s="7" t="s">
        <v>526</v>
      </c>
      <c r="AK101">
        <v>5</v>
      </c>
      <c r="AL101" s="7" t="s">
        <v>526</v>
      </c>
      <c r="AM101">
        <v>5</v>
      </c>
      <c r="AN101" s="7" t="s">
        <v>526</v>
      </c>
      <c r="AO101">
        <v>5</v>
      </c>
      <c r="AP101" s="7" t="s">
        <v>526</v>
      </c>
      <c r="AQ101">
        <v>5</v>
      </c>
      <c r="AR101" s="7" t="s">
        <v>526</v>
      </c>
      <c r="AS101">
        <v>5</v>
      </c>
      <c r="AT101" s="7" t="s">
        <v>526</v>
      </c>
      <c r="AU101">
        <v>5</v>
      </c>
      <c r="AV101" s="7" t="s">
        <v>525</v>
      </c>
      <c r="AW101">
        <v>7.6</v>
      </c>
      <c r="AX101" s="7" t="s">
        <v>525</v>
      </c>
      <c r="AY101">
        <v>430</v>
      </c>
      <c r="AZ101" s="7" t="s">
        <v>526</v>
      </c>
      <c r="BA101">
        <v>5</v>
      </c>
      <c r="BB101" s="7" t="s">
        <v>526</v>
      </c>
      <c r="BC101">
        <v>5</v>
      </c>
      <c r="BD101" s="7" t="s">
        <v>525</v>
      </c>
      <c r="BE101">
        <v>42</v>
      </c>
      <c r="BF101" s="7" t="s">
        <v>526</v>
      </c>
      <c r="BG101">
        <v>5</v>
      </c>
      <c r="BH101" s="7" t="s">
        <v>526</v>
      </c>
      <c r="BI101">
        <v>5</v>
      </c>
      <c r="BJ101" s="7" t="s">
        <v>526</v>
      </c>
      <c r="BK101">
        <v>5</v>
      </c>
      <c r="BL101" s="7" t="s">
        <v>526</v>
      </c>
      <c r="BM101">
        <v>5</v>
      </c>
      <c r="BN101" s="7" t="s">
        <v>526</v>
      </c>
      <c r="BO101">
        <v>5</v>
      </c>
      <c r="BQ101" s="5">
        <f t="shared" si="4"/>
        <v>23</v>
      </c>
      <c r="BR101" s="5">
        <f t="shared" si="5"/>
        <v>0</v>
      </c>
      <c r="BS101" s="5">
        <f t="shared" si="6"/>
        <v>28</v>
      </c>
      <c r="BT101" s="6">
        <f t="shared" si="7"/>
        <v>5</v>
      </c>
    </row>
    <row r="102" spans="1:72" ht="12.75">
      <c r="A102" t="s">
        <v>2096</v>
      </c>
      <c r="B102" s="1" t="s">
        <v>2130</v>
      </c>
      <c r="C102" s="1" t="s">
        <v>2130</v>
      </c>
      <c r="D102" s="7">
        <v>1994</v>
      </c>
      <c r="E102" t="s">
        <v>2131</v>
      </c>
      <c r="F102" t="s">
        <v>521</v>
      </c>
      <c r="G102" t="s">
        <v>2132</v>
      </c>
      <c r="H102" s="7" t="s">
        <v>523</v>
      </c>
      <c r="I102" t="s">
        <v>531</v>
      </c>
      <c r="J102" s="7" t="s">
        <v>525</v>
      </c>
      <c r="K102">
        <v>9.7</v>
      </c>
      <c r="L102" s="7" t="s">
        <v>526</v>
      </c>
      <c r="M102">
        <v>5</v>
      </c>
      <c r="N102" s="32" t="s">
        <v>525</v>
      </c>
      <c r="O102" s="33">
        <v>77</v>
      </c>
      <c r="P102" s="7" t="s">
        <v>526</v>
      </c>
      <c r="Q102">
        <v>200</v>
      </c>
      <c r="R102" s="7" t="s">
        <v>526</v>
      </c>
      <c r="S102">
        <v>5</v>
      </c>
      <c r="T102" s="7" t="s">
        <v>526</v>
      </c>
      <c r="U102">
        <v>5</v>
      </c>
      <c r="V102" s="7" t="s">
        <v>525</v>
      </c>
      <c r="W102">
        <v>6.9</v>
      </c>
      <c r="X102" s="7" t="s">
        <v>526</v>
      </c>
      <c r="Y102">
        <v>5</v>
      </c>
      <c r="Z102" s="7" t="s">
        <v>526</v>
      </c>
      <c r="AA102">
        <v>5</v>
      </c>
      <c r="AB102" s="7" t="s">
        <v>526</v>
      </c>
      <c r="AC102">
        <v>5</v>
      </c>
      <c r="AD102" s="7" t="s">
        <v>526</v>
      </c>
      <c r="AE102">
        <v>7</v>
      </c>
      <c r="AF102" s="7" t="s">
        <v>526</v>
      </c>
      <c r="AG102">
        <v>5</v>
      </c>
      <c r="AH102" s="7" t="s">
        <v>526</v>
      </c>
      <c r="AI102">
        <v>5</v>
      </c>
      <c r="AJ102" s="7" t="s">
        <v>526</v>
      </c>
      <c r="AK102">
        <v>5</v>
      </c>
      <c r="AL102" s="7" t="s">
        <v>526</v>
      </c>
      <c r="AM102">
        <v>5</v>
      </c>
      <c r="AN102" s="7" t="s">
        <v>526</v>
      </c>
      <c r="AO102">
        <v>5</v>
      </c>
      <c r="AP102" s="7" t="s">
        <v>526</v>
      </c>
      <c r="AQ102">
        <v>5</v>
      </c>
      <c r="AR102" s="7" t="s">
        <v>526</v>
      </c>
      <c r="AS102">
        <v>5</v>
      </c>
      <c r="AT102" s="7" t="s">
        <v>526</v>
      </c>
      <c r="AU102">
        <v>5</v>
      </c>
      <c r="AV102" s="7" t="s">
        <v>525</v>
      </c>
      <c r="AW102">
        <v>8.8</v>
      </c>
      <c r="AX102" s="7" t="s">
        <v>525</v>
      </c>
      <c r="AY102">
        <v>440</v>
      </c>
      <c r="AZ102" s="7" t="s">
        <v>526</v>
      </c>
      <c r="BA102">
        <v>5</v>
      </c>
      <c r="BB102" s="7" t="s">
        <v>526</v>
      </c>
      <c r="BC102">
        <v>8</v>
      </c>
      <c r="BD102" s="7" t="s">
        <v>526</v>
      </c>
      <c r="BE102">
        <v>5</v>
      </c>
      <c r="BF102" s="7" t="s">
        <v>525</v>
      </c>
      <c r="BG102">
        <v>12</v>
      </c>
      <c r="BH102" s="7" t="s">
        <v>526</v>
      </c>
      <c r="BI102">
        <v>14</v>
      </c>
      <c r="BJ102" s="7" t="s">
        <v>526</v>
      </c>
      <c r="BK102">
        <v>5</v>
      </c>
      <c r="BL102" s="7" t="s">
        <v>525</v>
      </c>
      <c r="BM102">
        <v>5.1</v>
      </c>
      <c r="BN102" s="7" t="s">
        <v>525</v>
      </c>
      <c r="BO102">
        <v>5.4</v>
      </c>
      <c r="BQ102" s="5">
        <f t="shared" si="4"/>
        <v>21</v>
      </c>
      <c r="BR102" s="5">
        <f t="shared" si="5"/>
        <v>0</v>
      </c>
      <c r="BS102" s="5">
        <f t="shared" si="6"/>
        <v>28</v>
      </c>
      <c r="BT102" s="6">
        <f t="shared" si="7"/>
        <v>7</v>
      </c>
    </row>
    <row r="103" spans="1:72" ht="12.75">
      <c r="A103" t="s">
        <v>2096</v>
      </c>
      <c r="B103" s="1" t="s">
        <v>2133</v>
      </c>
      <c r="C103" s="1" t="s">
        <v>2133</v>
      </c>
      <c r="D103" s="7">
        <v>1994</v>
      </c>
      <c r="E103" t="s">
        <v>2134</v>
      </c>
      <c r="F103" t="s">
        <v>521</v>
      </c>
      <c r="G103" t="s">
        <v>2135</v>
      </c>
      <c r="H103" s="7" t="s">
        <v>523</v>
      </c>
      <c r="I103" t="s">
        <v>2136</v>
      </c>
      <c r="J103" s="7" t="s">
        <v>525</v>
      </c>
      <c r="K103">
        <v>1.8</v>
      </c>
      <c r="L103" s="7" t="s">
        <v>526</v>
      </c>
      <c r="M103">
        <v>5</v>
      </c>
      <c r="N103" s="32" t="s">
        <v>525</v>
      </c>
      <c r="O103" s="33">
        <v>61</v>
      </c>
      <c r="P103" s="7" t="s">
        <v>526</v>
      </c>
      <c r="Q103">
        <v>200</v>
      </c>
      <c r="R103" s="7" t="s">
        <v>526</v>
      </c>
      <c r="S103">
        <v>5</v>
      </c>
      <c r="T103" s="7" t="s">
        <v>526</v>
      </c>
      <c r="U103">
        <v>5</v>
      </c>
      <c r="V103" s="7" t="s">
        <v>526</v>
      </c>
      <c r="W103">
        <v>5</v>
      </c>
      <c r="X103" s="7" t="s">
        <v>526</v>
      </c>
      <c r="Y103">
        <v>5</v>
      </c>
      <c r="Z103" s="7" t="s">
        <v>526</v>
      </c>
      <c r="AA103">
        <v>5</v>
      </c>
      <c r="AB103" s="7" t="s">
        <v>526</v>
      </c>
      <c r="AC103">
        <v>5</v>
      </c>
      <c r="AD103" s="7" t="s">
        <v>526</v>
      </c>
      <c r="AE103">
        <v>5</v>
      </c>
      <c r="AF103" s="7" t="s">
        <v>526</v>
      </c>
      <c r="AG103">
        <v>5</v>
      </c>
      <c r="AH103" s="7" t="s">
        <v>526</v>
      </c>
      <c r="AI103">
        <v>5</v>
      </c>
      <c r="AJ103" s="7" t="s">
        <v>526</v>
      </c>
      <c r="AK103">
        <v>5</v>
      </c>
      <c r="AL103" s="7" t="s">
        <v>526</v>
      </c>
      <c r="AM103">
        <v>5</v>
      </c>
      <c r="AN103" s="7" t="s">
        <v>526</v>
      </c>
      <c r="AO103">
        <v>5</v>
      </c>
      <c r="AP103" s="7" t="s">
        <v>526</v>
      </c>
      <c r="AQ103">
        <v>5</v>
      </c>
      <c r="AR103" s="7" t="s">
        <v>526</v>
      </c>
      <c r="AS103">
        <v>5</v>
      </c>
      <c r="AT103" s="7" t="s">
        <v>526</v>
      </c>
      <c r="AU103">
        <v>5</v>
      </c>
      <c r="AV103" s="7" t="s">
        <v>526</v>
      </c>
      <c r="AW103">
        <v>5</v>
      </c>
      <c r="AX103" s="7" t="s">
        <v>525</v>
      </c>
      <c r="AY103">
        <v>91</v>
      </c>
      <c r="AZ103" s="7" t="s">
        <v>526</v>
      </c>
      <c r="BA103">
        <v>5</v>
      </c>
      <c r="BB103" s="7" t="s">
        <v>526</v>
      </c>
      <c r="BC103">
        <v>5</v>
      </c>
      <c r="BD103" s="7" t="s">
        <v>525</v>
      </c>
      <c r="BE103">
        <v>6.5</v>
      </c>
      <c r="BF103" s="7" t="s">
        <v>526</v>
      </c>
      <c r="BG103">
        <v>5</v>
      </c>
      <c r="BH103" s="7" t="s">
        <v>526</v>
      </c>
      <c r="BI103">
        <v>5</v>
      </c>
      <c r="BJ103" s="7" t="s">
        <v>526</v>
      </c>
      <c r="BK103">
        <v>5</v>
      </c>
      <c r="BL103" s="7" t="s">
        <v>526</v>
      </c>
      <c r="BM103">
        <v>5</v>
      </c>
      <c r="BN103" s="7" t="s">
        <v>526</v>
      </c>
      <c r="BO103">
        <v>5</v>
      </c>
      <c r="BQ103" s="5">
        <f t="shared" si="4"/>
        <v>25</v>
      </c>
      <c r="BR103" s="5">
        <f t="shared" si="5"/>
        <v>0</v>
      </c>
      <c r="BS103" s="5">
        <f t="shared" si="6"/>
        <v>28</v>
      </c>
      <c r="BT103" s="6">
        <f t="shared" si="7"/>
        <v>3</v>
      </c>
    </row>
    <row r="104" spans="1:72" ht="12.75">
      <c r="A104" t="s">
        <v>2096</v>
      </c>
      <c r="B104" s="1" t="s">
        <v>2137</v>
      </c>
      <c r="C104" s="1" t="s">
        <v>2137</v>
      </c>
      <c r="D104" s="7">
        <v>1994</v>
      </c>
      <c r="E104" t="s">
        <v>2138</v>
      </c>
      <c r="F104" t="s">
        <v>521</v>
      </c>
      <c r="G104" t="s">
        <v>2139</v>
      </c>
      <c r="H104" s="7" t="s">
        <v>523</v>
      </c>
      <c r="I104" t="s">
        <v>531</v>
      </c>
      <c r="J104" s="7" t="s">
        <v>525</v>
      </c>
      <c r="K104">
        <v>8.4</v>
      </c>
      <c r="L104" s="7" t="s">
        <v>526</v>
      </c>
      <c r="M104">
        <v>5</v>
      </c>
      <c r="N104" s="32" t="s">
        <v>525</v>
      </c>
      <c r="O104" s="33">
        <v>82</v>
      </c>
      <c r="P104" s="7" t="s">
        <v>526</v>
      </c>
      <c r="Q104">
        <v>200</v>
      </c>
      <c r="R104" s="7" t="s">
        <v>526</v>
      </c>
      <c r="S104">
        <v>5</v>
      </c>
      <c r="T104" s="7" t="s">
        <v>526</v>
      </c>
      <c r="U104">
        <v>5</v>
      </c>
      <c r="V104" s="7" t="s">
        <v>543</v>
      </c>
      <c r="W104">
        <v>7.9</v>
      </c>
      <c r="X104" s="7" t="s">
        <v>526</v>
      </c>
      <c r="Y104">
        <v>5</v>
      </c>
      <c r="Z104" s="7" t="s">
        <v>526</v>
      </c>
      <c r="AA104">
        <v>5</v>
      </c>
      <c r="AB104" s="7" t="s">
        <v>526</v>
      </c>
      <c r="AC104">
        <v>10</v>
      </c>
      <c r="AD104" s="7" t="s">
        <v>526</v>
      </c>
      <c r="AE104">
        <v>10</v>
      </c>
      <c r="AF104" s="7" t="s">
        <v>526</v>
      </c>
      <c r="AG104">
        <v>6</v>
      </c>
      <c r="AH104" s="7" t="s">
        <v>526</v>
      </c>
      <c r="AI104">
        <v>5</v>
      </c>
      <c r="AJ104" s="7" t="s">
        <v>526</v>
      </c>
      <c r="AK104">
        <v>5</v>
      </c>
      <c r="AL104" s="7" t="s">
        <v>526</v>
      </c>
      <c r="AM104">
        <v>5</v>
      </c>
      <c r="AN104" s="7" t="s">
        <v>526</v>
      </c>
      <c r="AO104">
        <v>5</v>
      </c>
      <c r="AP104" s="7" t="s">
        <v>526</v>
      </c>
      <c r="AQ104">
        <v>5</v>
      </c>
      <c r="AR104" s="7" t="s">
        <v>526</v>
      </c>
      <c r="AS104">
        <v>5</v>
      </c>
      <c r="AT104" s="7" t="s">
        <v>526</v>
      </c>
      <c r="AU104">
        <v>5</v>
      </c>
      <c r="AV104" s="7" t="s">
        <v>526</v>
      </c>
      <c r="AW104">
        <v>5</v>
      </c>
      <c r="AX104" s="7" t="s">
        <v>525</v>
      </c>
      <c r="AY104">
        <v>600</v>
      </c>
      <c r="AZ104" s="7" t="s">
        <v>526</v>
      </c>
      <c r="BA104">
        <v>5</v>
      </c>
      <c r="BB104" s="7" t="s">
        <v>543</v>
      </c>
      <c r="BC104">
        <v>16</v>
      </c>
      <c r="BD104" s="7" t="s">
        <v>543</v>
      </c>
      <c r="BE104">
        <v>73</v>
      </c>
      <c r="BF104" s="7" t="s">
        <v>526</v>
      </c>
      <c r="BG104">
        <v>10</v>
      </c>
      <c r="BH104" s="7" t="s">
        <v>526</v>
      </c>
      <c r="BI104">
        <v>5</v>
      </c>
      <c r="BJ104" s="7" t="s">
        <v>526</v>
      </c>
      <c r="BK104">
        <v>5</v>
      </c>
      <c r="BL104" s="7" t="s">
        <v>526</v>
      </c>
      <c r="BM104">
        <v>5</v>
      </c>
      <c r="BN104" s="7" t="s">
        <v>526</v>
      </c>
      <c r="BO104">
        <v>5</v>
      </c>
      <c r="BQ104" s="5">
        <f t="shared" si="4"/>
        <v>23</v>
      </c>
      <c r="BR104" s="5">
        <f t="shared" si="5"/>
        <v>0</v>
      </c>
      <c r="BS104" s="5">
        <f t="shared" si="6"/>
        <v>28</v>
      </c>
      <c r="BT104" s="6">
        <f t="shared" si="7"/>
        <v>5</v>
      </c>
    </row>
    <row r="105" spans="1:72" ht="12.75">
      <c r="A105" t="s">
        <v>2088</v>
      </c>
      <c r="B105" s="1" t="s">
        <v>2140</v>
      </c>
      <c r="C105" s="1" t="s">
        <v>2140</v>
      </c>
      <c r="D105" s="7">
        <v>1991</v>
      </c>
      <c r="E105" t="s">
        <v>2141</v>
      </c>
      <c r="F105" t="s">
        <v>521</v>
      </c>
      <c r="G105" t="s">
        <v>2142</v>
      </c>
      <c r="H105" s="7" t="s">
        <v>523</v>
      </c>
      <c r="I105" t="s">
        <v>2143</v>
      </c>
      <c r="J105" s="7" t="s">
        <v>525</v>
      </c>
      <c r="K105">
        <v>1.4</v>
      </c>
      <c r="L105" s="7" t="s">
        <v>526</v>
      </c>
      <c r="M105">
        <v>5</v>
      </c>
      <c r="N105" s="32" t="s">
        <v>526</v>
      </c>
      <c r="O105" s="33">
        <v>50</v>
      </c>
      <c r="P105" s="7" t="s">
        <v>526</v>
      </c>
      <c r="Q105">
        <v>200</v>
      </c>
      <c r="R105" s="7" t="s">
        <v>526</v>
      </c>
      <c r="S105">
        <v>5</v>
      </c>
      <c r="T105" s="7" t="s">
        <v>526</v>
      </c>
      <c r="U105">
        <v>5</v>
      </c>
      <c r="V105" s="7" t="s">
        <v>526</v>
      </c>
      <c r="W105">
        <v>5</v>
      </c>
      <c r="X105" s="7" t="s">
        <v>526</v>
      </c>
      <c r="Y105">
        <v>5</v>
      </c>
      <c r="Z105" s="7" t="s">
        <v>526</v>
      </c>
      <c r="AA105">
        <v>5</v>
      </c>
      <c r="AB105" s="7" t="s">
        <v>526</v>
      </c>
      <c r="AC105">
        <v>5</v>
      </c>
      <c r="AD105" s="7" t="s">
        <v>526</v>
      </c>
      <c r="AE105">
        <v>5</v>
      </c>
      <c r="AF105" s="7" t="s">
        <v>526</v>
      </c>
      <c r="AG105">
        <v>5</v>
      </c>
      <c r="AH105" s="7" t="s">
        <v>526</v>
      </c>
      <c r="AI105">
        <v>5</v>
      </c>
      <c r="AJ105" s="7" t="s">
        <v>526</v>
      </c>
      <c r="AK105">
        <v>5</v>
      </c>
      <c r="AL105" s="7" t="s">
        <v>526</v>
      </c>
      <c r="AM105">
        <v>5</v>
      </c>
      <c r="AN105" s="7" t="s">
        <v>526</v>
      </c>
      <c r="AO105">
        <v>5</v>
      </c>
      <c r="AP105" s="7" t="s">
        <v>526</v>
      </c>
      <c r="AQ105">
        <v>5</v>
      </c>
      <c r="AR105" s="7" t="s">
        <v>526</v>
      </c>
      <c r="AS105">
        <v>5</v>
      </c>
      <c r="AT105" s="7" t="s">
        <v>526</v>
      </c>
      <c r="AU105">
        <v>5</v>
      </c>
      <c r="AV105" s="7" t="s">
        <v>526</v>
      </c>
      <c r="AW105">
        <v>5</v>
      </c>
      <c r="AX105" s="7" t="s">
        <v>526</v>
      </c>
      <c r="AY105">
        <v>5</v>
      </c>
      <c r="AZ105" s="7" t="s">
        <v>526</v>
      </c>
      <c r="BA105">
        <v>5</v>
      </c>
      <c r="BB105" s="7" t="s">
        <v>526</v>
      </c>
      <c r="BC105">
        <v>5</v>
      </c>
      <c r="BD105" s="7" t="s">
        <v>526</v>
      </c>
      <c r="BE105">
        <v>5</v>
      </c>
      <c r="BF105" s="7" t="s">
        <v>526</v>
      </c>
      <c r="BG105">
        <v>5</v>
      </c>
      <c r="BH105" s="7" t="s">
        <v>526</v>
      </c>
      <c r="BI105">
        <v>5</v>
      </c>
      <c r="BJ105" s="7" t="s">
        <v>526</v>
      </c>
      <c r="BK105">
        <v>5</v>
      </c>
      <c r="BL105" s="7" t="s">
        <v>526</v>
      </c>
      <c r="BM105">
        <v>5</v>
      </c>
      <c r="BN105" s="7" t="s">
        <v>526</v>
      </c>
      <c r="BO105">
        <v>5</v>
      </c>
      <c r="BQ105" s="5">
        <f t="shared" si="4"/>
        <v>28</v>
      </c>
      <c r="BR105" s="5">
        <f t="shared" si="5"/>
        <v>0</v>
      </c>
      <c r="BS105" s="5">
        <f t="shared" si="6"/>
        <v>28</v>
      </c>
      <c r="BT105" s="6">
        <f t="shared" si="7"/>
        <v>0</v>
      </c>
    </row>
    <row r="106" spans="1:72" ht="12.75">
      <c r="A106" t="s">
        <v>2096</v>
      </c>
      <c r="B106" s="1" t="s">
        <v>2144</v>
      </c>
      <c r="C106" s="1" t="s">
        <v>2144</v>
      </c>
      <c r="D106" s="7">
        <v>1994</v>
      </c>
      <c r="E106" t="s">
        <v>2145</v>
      </c>
      <c r="F106" t="s">
        <v>521</v>
      </c>
      <c r="G106" t="s">
        <v>2146</v>
      </c>
      <c r="H106" s="7" t="s">
        <v>523</v>
      </c>
      <c r="I106" t="s">
        <v>531</v>
      </c>
      <c r="J106" s="7" t="s">
        <v>525</v>
      </c>
      <c r="K106">
        <v>5</v>
      </c>
      <c r="L106" s="7" t="s">
        <v>526</v>
      </c>
      <c r="M106">
        <v>5</v>
      </c>
      <c r="N106" s="32" t="s">
        <v>525</v>
      </c>
      <c r="O106" s="33">
        <v>83</v>
      </c>
      <c r="P106" s="7" t="s">
        <v>526</v>
      </c>
      <c r="Q106">
        <v>200</v>
      </c>
      <c r="R106" s="7" t="s">
        <v>526</v>
      </c>
      <c r="S106">
        <v>5</v>
      </c>
      <c r="T106" s="7" t="s">
        <v>526</v>
      </c>
      <c r="U106">
        <v>5</v>
      </c>
      <c r="V106" s="7" t="s">
        <v>526</v>
      </c>
      <c r="W106">
        <v>5</v>
      </c>
      <c r="X106" s="7" t="s">
        <v>526</v>
      </c>
      <c r="Y106">
        <v>5</v>
      </c>
      <c r="Z106" s="7" t="s">
        <v>526</v>
      </c>
      <c r="AA106">
        <v>5</v>
      </c>
      <c r="AB106" s="7" t="s">
        <v>526</v>
      </c>
      <c r="AC106">
        <v>5</v>
      </c>
      <c r="AD106" s="7" t="s">
        <v>526</v>
      </c>
      <c r="AE106">
        <v>5</v>
      </c>
      <c r="AF106" s="7" t="s">
        <v>526</v>
      </c>
      <c r="AG106">
        <v>5</v>
      </c>
      <c r="AH106" s="7" t="s">
        <v>526</v>
      </c>
      <c r="AI106">
        <v>5</v>
      </c>
      <c r="AJ106" s="7" t="s">
        <v>526</v>
      </c>
      <c r="AK106">
        <v>5</v>
      </c>
      <c r="AL106" s="7" t="s">
        <v>526</v>
      </c>
      <c r="AM106">
        <v>5</v>
      </c>
      <c r="AN106" s="7" t="s">
        <v>526</v>
      </c>
      <c r="AO106">
        <v>5</v>
      </c>
      <c r="AP106" s="7" t="s">
        <v>526</v>
      </c>
      <c r="AQ106">
        <v>5</v>
      </c>
      <c r="AR106" s="7" t="s">
        <v>526</v>
      </c>
      <c r="AS106">
        <v>5</v>
      </c>
      <c r="AT106" s="7" t="s">
        <v>526</v>
      </c>
      <c r="AU106">
        <v>5</v>
      </c>
      <c r="AV106" s="7" t="s">
        <v>525</v>
      </c>
      <c r="AW106">
        <v>5</v>
      </c>
      <c r="AX106" s="7" t="s">
        <v>525</v>
      </c>
      <c r="AY106">
        <v>87</v>
      </c>
      <c r="AZ106" s="7" t="s">
        <v>526</v>
      </c>
      <c r="BA106">
        <v>5</v>
      </c>
      <c r="BB106" s="7" t="s">
        <v>526</v>
      </c>
      <c r="BC106">
        <v>5</v>
      </c>
      <c r="BD106" s="7" t="s">
        <v>543</v>
      </c>
      <c r="BE106">
        <v>13</v>
      </c>
      <c r="BF106" s="7" t="s">
        <v>526</v>
      </c>
      <c r="BG106">
        <v>5</v>
      </c>
      <c r="BH106" s="7" t="s">
        <v>526</v>
      </c>
      <c r="BI106">
        <v>5</v>
      </c>
      <c r="BJ106" s="7" t="s">
        <v>526</v>
      </c>
      <c r="BK106">
        <v>5</v>
      </c>
      <c r="BL106" s="7" t="s">
        <v>526</v>
      </c>
      <c r="BM106">
        <v>5</v>
      </c>
      <c r="BN106" s="7" t="s">
        <v>526</v>
      </c>
      <c r="BO106">
        <v>5</v>
      </c>
      <c r="BQ106" s="5">
        <f t="shared" si="4"/>
        <v>24</v>
      </c>
      <c r="BR106" s="5">
        <f t="shared" si="5"/>
        <v>0</v>
      </c>
      <c r="BS106" s="5">
        <f t="shared" si="6"/>
        <v>28</v>
      </c>
      <c r="BT106" s="6">
        <f t="shared" si="7"/>
        <v>4</v>
      </c>
    </row>
    <row r="107" spans="1:72" ht="12.75">
      <c r="A107" t="s">
        <v>2096</v>
      </c>
      <c r="B107" s="1" t="s">
        <v>2147</v>
      </c>
      <c r="C107" s="1" t="s">
        <v>2147</v>
      </c>
      <c r="D107" s="7">
        <v>1994</v>
      </c>
      <c r="E107" t="s">
        <v>2148</v>
      </c>
      <c r="F107" t="s">
        <v>521</v>
      </c>
      <c r="G107" t="s">
        <v>2149</v>
      </c>
      <c r="H107" s="7" t="s">
        <v>523</v>
      </c>
      <c r="I107" t="s">
        <v>531</v>
      </c>
      <c r="J107" s="7" t="s">
        <v>525</v>
      </c>
      <c r="K107">
        <v>4.4</v>
      </c>
      <c r="L107" s="7" t="s">
        <v>526</v>
      </c>
      <c r="M107">
        <v>5</v>
      </c>
      <c r="N107" s="32" t="s">
        <v>526</v>
      </c>
      <c r="O107" s="33">
        <v>50</v>
      </c>
      <c r="P107" s="7" t="s">
        <v>526</v>
      </c>
      <c r="Q107">
        <v>200</v>
      </c>
      <c r="R107" s="7" t="s">
        <v>526</v>
      </c>
      <c r="S107">
        <v>5</v>
      </c>
      <c r="T107" s="7" t="s">
        <v>526</v>
      </c>
      <c r="U107">
        <v>5</v>
      </c>
      <c r="V107" s="7" t="s">
        <v>526</v>
      </c>
      <c r="W107">
        <v>5</v>
      </c>
      <c r="X107" s="7" t="s">
        <v>526</v>
      </c>
      <c r="Y107">
        <v>5</v>
      </c>
      <c r="Z107" s="7" t="s">
        <v>526</v>
      </c>
      <c r="AA107">
        <v>5</v>
      </c>
      <c r="AB107" s="7" t="s">
        <v>526</v>
      </c>
      <c r="AC107">
        <v>5</v>
      </c>
      <c r="AD107" s="7" t="s">
        <v>526</v>
      </c>
      <c r="AE107">
        <v>5</v>
      </c>
      <c r="AF107" s="7" t="s">
        <v>526</v>
      </c>
      <c r="AG107">
        <v>5</v>
      </c>
      <c r="AH107" s="7" t="s">
        <v>526</v>
      </c>
      <c r="AI107">
        <v>5</v>
      </c>
      <c r="AJ107" s="7" t="s">
        <v>526</v>
      </c>
      <c r="AK107">
        <v>5</v>
      </c>
      <c r="AL107" s="7" t="s">
        <v>526</v>
      </c>
      <c r="AM107">
        <v>5</v>
      </c>
      <c r="AN107" s="7" t="s">
        <v>526</v>
      </c>
      <c r="AO107">
        <v>5</v>
      </c>
      <c r="AP107" s="7" t="s">
        <v>526</v>
      </c>
      <c r="AQ107">
        <v>5</v>
      </c>
      <c r="AR107" s="7" t="s">
        <v>526</v>
      </c>
      <c r="AS107">
        <v>5</v>
      </c>
      <c r="AT107" s="7" t="s">
        <v>526</v>
      </c>
      <c r="AU107">
        <v>5</v>
      </c>
      <c r="AV107" s="7" t="s">
        <v>525</v>
      </c>
      <c r="AW107">
        <v>5</v>
      </c>
      <c r="AX107" s="7" t="s">
        <v>525</v>
      </c>
      <c r="AY107">
        <v>120</v>
      </c>
      <c r="AZ107" s="7" t="s">
        <v>526</v>
      </c>
      <c r="BA107">
        <v>5</v>
      </c>
      <c r="BB107" s="7" t="s">
        <v>526</v>
      </c>
      <c r="BC107">
        <v>5</v>
      </c>
      <c r="BD107" s="7" t="s">
        <v>525</v>
      </c>
      <c r="BE107">
        <v>18</v>
      </c>
      <c r="BF107" s="7" t="s">
        <v>526</v>
      </c>
      <c r="BG107">
        <v>5</v>
      </c>
      <c r="BH107" s="7" t="s">
        <v>526</v>
      </c>
      <c r="BI107">
        <v>5.1</v>
      </c>
      <c r="BJ107" s="7" t="s">
        <v>526</v>
      </c>
      <c r="BK107">
        <v>5</v>
      </c>
      <c r="BL107" s="7" t="s">
        <v>526</v>
      </c>
      <c r="BM107">
        <v>5</v>
      </c>
      <c r="BN107" s="7" t="s">
        <v>526</v>
      </c>
      <c r="BO107">
        <v>5</v>
      </c>
      <c r="BQ107" s="5">
        <f t="shared" si="4"/>
        <v>25</v>
      </c>
      <c r="BR107" s="5">
        <f t="shared" si="5"/>
        <v>0</v>
      </c>
      <c r="BS107" s="5">
        <f t="shared" si="6"/>
        <v>28</v>
      </c>
      <c r="BT107" s="6">
        <f t="shared" si="7"/>
        <v>3</v>
      </c>
    </row>
    <row r="108" spans="1:72" ht="12.75">
      <c r="A108" t="s">
        <v>2096</v>
      </c>
      <c r="B108" s="1" t="s">
        <v>2150</v>
      </c>
      <c r="C108" s="1" t="s">
        <v>2150</v>
      </c>
      <c r="D108" s="7">
        <v>1994</v>
      </c>
      <c r="E108" t="s">
        <v>2151</v>
      </c>
      <c r="F108" t="s">
        <v>521</v>
      </c>
      <c r="G108" t="s">
        <v>1992</v>
      </c>
      <c r="H108" s="7" t="s">
        <v>523</v>
      </c>
      <c r="I108" t="s">
        <v>531</v>
      </c>
      <c r="J108" s="7" t="s">
        <v>525</v>
      </c>
      <c r="K108">
        <v>8.3</v>
      </c>
      <c r="L108" s="7" t="s">
        <v>526</v>
      </c>
      <c r="M108">
        <v>5</v>
      </c>
      <c r="N108" s="32" t="s">
        <v>526</v>
      </c>
      <c r="O108" s="33">
        <v>50</v>
      </c>
      <c r="P108" s="7" t="s">
        <v>526</v>
      </c>
      <c r="Q108">
        <v>200</v>
      </c>
      <c r="R108" s="7" t="s">
        <v>526</v>
      </c>
      <c r="S108">
        <v>5</v>
      </c>
      <c r="T108" s="7" t="s">
        <v>526</v>
      </c>
      <c r="U108">
        <v>5</v>
      </c>
      <c r="V108" s="7" t="s">
        <v>526</v>
      </c>
      <c r="W108">
        <v>5</v>
      </c>
      <c r="X108" s="7" t="s">
        <v>526</v>
      </c>
      <c r="Y108">
        <v>5</v>
      </c>
      <c r="Z108" s="7" t="s">
        <v>526</v>
      </c>
      <c r="AA108">
        <v>5</v>
      </c>
      <c r="AB108" s="7" t="s">
        <v>526</v>
      </c>
      <c r="AC108">
        <v>5</v>
      </c>
      <c r="AD108" s="7" t="s">
        <v>526</v>
      </c>
      <c r="AE108">
        <v>5</v>
      </c>
      <c r="AF108" s="7" t="s">
        <v>526</v>
      </c>
      <c r="AG108">
        <v>5</v>
      </c>
      <c r="AH108" s="7" t="s">
        <v>526</v>
      </c>
      <c r="AI108">
        <v>5</v>
      </c>
      <c r="AJ108" s="7" t="s">
        <v>526</v>
      </c>
      <c r="AK108">
        <v>5</v>
      </c>
      <c r="AL108" s="7" t="s">
        <v>526</v>
      </c>
      <c r="AM108">
        <v>5</v>
      </c>
      <c r="AN108" s="7" t="s">
        <v>526</v>
      </c>
      <c r="AO108">
        <v>5</v>
      </c>
      <c r="AP108" s="7" t="s">
        <v>526</v>
      </c>
      <c r="AQ108">
        <v>5</v>
      </c>
      <c r="AR108" s="7" t="s">
        <v>526</v>
      </c>
      <c r="AS108">
        <v>5</v>
      </c>
      <c r="AT108" s="7" t="s">
        <v>526</v>
      </c>
      <c r="AU108">
        <v>5</v>
      </c>
      <c r="AV108" s="7" t="s">
        <v>525</v>
      </c>
      <c r="AW108">
        <v>5.4</v>
      </c>
      <c r="AX108" s="7" t="s">
        <v>525</v>
      </c>
      <c r="AY108">
        <v>590</v>
      </c>
      <c r="AZ108" s="7" t="s">
        <v>526</v>
      </c>
      <c r="BA108">
        <v>5</v>
      </c>
      <c r="BB108" s="7" t="s">
        <v>526</v>
      </c>
      <c r="BC108">
        <v>5.3</v>
      </c>
      <c r="BD108" s="7" t="s">
        <v>543</v>
      </c>
      <c r="BE108">
        <v>42</v>
      </c>
      <c r="BF108" s="7" t="s">
        <v>526</v>
      </c>
      <c r="BG108">
        <v>5</v>
      </c>
      <c r="BH108" s="7" t="s">
        <v>526</v>
      </c>
      <c r="BI108">
        <v>5.7</v>
      </c>
      <c r="BJ108" s="7" t="s">
        <v>526</v>
      </c>
      <c r="BK108">
        <v>5</v>
      </c>
      <c r="BL108" s="7" t="s">
        <v>526</v>
      </c>
      <c r="BM108">
        <v>5</v>
      </c>
      <c r="BN108" s="7" t="s">
        <v>526</v>
      </c>
      <c r="BO108">
        <v>5</v>
      </c>
      <c r="BQ108" s="5">
        <f t="shared" si="4"/>
        <v>25</v>
      </c>
      <c r="BR108" s="5">
        <f t="shared" si="5"/>
        <v>0</v>
      </c>
      <c r="BS108" s="5">
        <f t="shared" si="6"/>
        <v>28</v>
      </c>
      <c r="BT108" s="6">
        <f t="shared" si="7"/>
        <v>3</v>
      </c>
    </row>
    <row r="109" spans="1:72" ht="12.75">
      <c r="A109" t="s">
        <v>2096</v>
      </c>
      <c r="B109" s="1" t="s">
        <v>2152</v>
      </c>
      <c r="C109" s="1" t="s">
        <v>2152</v>
      </c>
      <c r="D109" s="7">
        <v>1994</v>
      </c>
      <c r="E109" t="s">
        <v>2153</v>
      </c>
      <c r="F109" t="s">
        <v>521</v>
      </c>
      <c r="G109" t="s">
        <v>2154</v>
      </c>
      <c r="H109" s="7" t="s">
        <v>523</v>
      </c>
      <c r="I109" t="s">
        <v>531</v>
      </c>
      <c r="J109" s="7" t="s">
        <v>525</v>
      </c>
      <c r="K109">
        <v>5.8</v>
      </c>
      <c r="L109" s="7" t="s">
        <v>526</v>
      </c>
      <c r="M109">
        <v>5</v>
      </c>
      <c r="N109" s="32" t="s">
        <v>525</v>
      </c>
      <c r="O109" s="33">
        <v>150</v>
      </c>
      <c r="P109" s="7" t="s">
        <v>526</v>
      </c>
      <c r="Q109">
        <v>200</v>
      </c>
      <c r="R109" s="7" t="s">
        <v>525</v>
      </c>
      <c r="S109">
        <v>6.1</v>
      </c>
      <c r="T109" s="7" t="s">
        <v>526</v>
      </c>
      <c r="U109">
        <v>5</v>
      </c>
      <c r="V109" s="7" t="s">
        <v>525</v>
      </c>
      <c r="W109">
        <v>5.3</v>
      </c>
      <c r="X109" s="7" t="s">
        <v>526</v>
      </c>
      <c r="Y109">
        <v>5</v>
      </c>
      <c r="Z109" s="7" t="s">
        <v>526</v>
      </c>
      <c r="AA109">
        <v>5</v>
      </c>
      <c r="AB109" s="7" t="s">
        <v>526</v>
      </c>
      <c r="AC109">
        <v>5</v>
      </c>
      <c r="AD109" s="7" t="s">
        <v>526</v>
      </c>
      <c r="AE109">
        <v>5</v>
      </c>
      <c r="AF109" s="7" t="s">
        <v>526</v>
      </c>
      <c r="AG109">
        <v>5</v>
      </c>
      <c r="AH109" s="7" t="s">
        <v>526</v>
      </c>
      <c r="AI109">
        <v>5</v>
      </c>
      <c r="AJ109" s="7" t="s">
        <v>526</v>
      </c>
      <c r="AK109">
        <v>5</v>
      </c>
      <c r="AL109" s="7" t="s">
        <v>526</v>
      </c>
      <c r="AM109">
        <v>5</v>
      </c>
      <c r="AN109" s="7" t="s">
        <v>526</v>
      </c>
      <c r="AO109">
        <v>5</v>
      </c>
      <c r="AP109" s="7" t="s">
        <v>526</v>
      </c>
      <c r="AQ109">
        <v>5</v>
      </c>
      <c r="AR109" s="7" t="s">
        <v>526</v>
      </c>
      <c r="AS109">
        <v>5</v>
      </c>
      <c r="AT109" s="7" t="s">
        <v>526</v>
      </c>
      <c r="AU109">
        <v>5</v>
      </c>
      <c r="AV109" s="7" t="s">
        <v>525</v>
      </c>
      <c r="AW109">
        <v>15</v>
      </c>
      <c r="AX109" s="7" t="s">
        <v>525</v>
      </c>
      <c r="AY109">
        <v>240</v>
      </c>
      <c r="AZ109" s="7" t="s">
        <v>526</v>
      </c>
      <c r="BA109">
        <v>5</v>
      </c>
      <c r="BB109" s="7" t="s">
        <v>526</v>
      </c>
      <c r="BC109">
        <v>5</v>
      </c>
      <c r="BD109" s="7" t="s">
        <v>525</v>
      </c>
      <c r="BE109">
        <v>26</v>
      </c>
      <c r="BF109" s="7" t="s">
        <v>526</v>
      </c>
      <c r="BG109">
        <v>5</v>
      </c>
      <c r="BH109" s="7" t="s">
        <v>526</v>
      </c>
      <c r="BI109">
        <v>5</v>
      </c>
      <c r="BJ109" s="7" t="s">
        <v>526</v>
      </c>
      <c r="BK109">
        <v>5</v>
      </c>
      <c r="BL109" s="7" t="s">
        <v>526</v>
      </c>
      <c r="BM109">
        <v>5</v>
      </c>
      <c r="BN109" s="7" t="s">
        <v>526</v>
      </c>
      <c r="BO109">
        <v>5</v>
      </c>
      <c r="BQ109" s="5">
        <f t="shared" si="4"/>
        <v>22</v>
      </c>
      <c r="BR109" s="5">
        <f t="shared" si="5"/>
        <v>0</v>
      </c>
      <c r="BS109" s="5">
        <f t="shared" si="6"/>
        <v>28</v>
      </c>
      <c r="BT109" s="6">
        <f t="shared" si="7"/>
        <v>6</v>
      </c>
    </row>
    <row r="110" spans="1:72" ht="12.75">
      <c r="A110" t="s">
        <v>2096</v>
      </c>
      <c r="B110" s="1" t="s">
        <v>2155</v>
      </c>
      <c r="C110" s="1" t="s">
        <v>2155</v>
      </c>
      <c r="D110" s="7">
        <v>1994</v>
      </c>
      <c r="E110" t="s">
        <v>1337</v>
      </c>
      <c r="F110" t="s">
        <v>521</v>
      </c>
      <c r="G110" t="s">
        <v>1338</v>
      </c>
      <c r="H110" s="7" t="s">
        <v>523</v>
      </c>
      <c r="I110" t="s">
        <v>531</v>
      </c>
      <c r="J110" s="7" t="s">
        <v>525</v>
      </c>
      <c r="K110">
        <v>3.9</v>
      </c>
      <c r="L110" s="7" t="s">
        <v>526</v>
      </c>
      <c r="M110">
        <v>5</v>
      </c>
      <c r="N110" s="32" t="s">
        <v>525</v>
      </c>
      <c r="O110" s="33">
        <v>73</v>
      </c>
      <c r="P110" s="7" t="s">
        <v>526</v>
      </c>
      <c r="Q110">
        <v>200</v>
      </c>
      <c r="R110" s="7" t="s">
        <v>526</v>
      </c>
      <c r="S110">
        <v>5</v>
      </c>
      <c r="T110" s="7" t="s">
        <v>526</v>
      </c>
      <c r="U110">
        <v>5</v>
      </c>
      <c r="V110" s="7" t="s">
        <v>526</v>
      </c>
      <c r="W110">
        <v>5</v>
      </c>
      <c r="X110" s="7" t="s">
        <v>526</v>
      </c>
      <c r="Y110">
        <v>5</v>
      </c>
      <c r="Z110" s="7" t="s">
        <v>526</v>
      </c>
      <c r="AA110">
        <v>5</v>
      </c>
      <c r="AB110" s="7" t="s">
        <v>526</v>
      </c>
      <c r="AC110">
        <v>5</v>
      </c>
      <c r="AD110" s="7" t="s">
        <v>526</v>
      </c>
      <c r="AE110">
        <v>5</v>
      </c>
      <c r="AF110" s="7" t="s">
        <v>526</v>
      </c>
      <c r="AG110">
        <v>5</v>
      </c>
      <c r="AH110" s="7" t="s">
        <v>526</v>
      </c>
      <c r="AI110">
        <v>5</v>
      </c>
      <c r="AJ110" s="7" t="s">
        <v>526</v>
      </c>
      <c r="AK110">
        <v>5</v>
      </c>
      <c r="AL110" s="7" t="s">
        <v>526</v>
      </c>
      <c r="AM110">
        <v>5</v>
      </c>
      <c r="AN110" s="7" t="s">
        <v>526</v>
      </c>
      <c r="AO110">
        <v>5</v>
      </c>
      <c r="AP110" s="7" t="s">
        <v>526</v>
      </c>
      <c r="AQ110">
        <v>5</v>
      </c>
      <c r="AR110" s="7" t="s">
        <v>526</v>
      </c>
      <c r="AS110">
        <v>5</v>
      </c>
      <c r="AT110" s="7" t="s">
        <v>526</v>
      </c>
      <c r="AU110">
        <v>5</v>
      </c>
      <c r="AV110" s="7" t="s">
        <v>526</v>
      </c>
      <c r="AW110">
        <v>5</v>
      </c>
      <c r="AX110" s="7" t="s">
        <v>525</v>
      </c>
      <c r="AY110">
        <v>273.5</v>
      </c>
      <c r="AZ110" s="7" t="s">
        <v>526</v>
      </c>
      <c r="BA110">
        <v>5</v>
      </c>
      <c r="BB110" s="7" t="s">
        <v>526</v>
      </c>
      <c r="BC110">
        <v>5</v>
      </c>
      <c r="BD110" s="7" t="s">
        <v>543</v>
      </c>
      <c r="BE110">
        <v>40.5</v>
      </c>
      <c r="BF110" s="7" t="s">
        <v>526</v>
      </c>
      <c r="BG110">
        <v>5</v>
      </c>
      <c r="BH110" s="7" t="s">
        <v>526</v>
      </c>
      <c r="BI110">
        <v>5</v>
      </c>
      <c r="BJ110" s="7" t="s">
        <v>526</v>
      </c>
      <c r="BK110">
        <v>5</v>
      </c>
      <c r="BL110" s="7" t="s">
        <v>526</v>
      </c>
      <c r="BM110">
        <v>5</v>
      </c>
      <c r="BN110" s="7" t="s">
        <v>526</v>
      </c>
      <c r="BO110">
        <v>5</v>
      </c>
      <c r="BQ110" s="5">
        <f t="shared" si="4"/>
        <v>25</v>
      </c>
      <c r="BR110" s="5">
        <f t="shared" si="5"/>
        <v>0</v>
      </c>
      <c r="BS110" s="5">
        <f t="shared" si="6"/>
        <v>28</v>
      </c>
      <c r="BT110" s="6">
        <f t="shared" si="7"/>
        <v>3</v>
      </c>
    </row>
    <row r="111" spans="1:72" ht="12.75">
      <c r="A111" t="s">
        <v>2096</v>
      </c>
      <c r="B111" s="1" t="s">
        <v>1339</v>
      </c>
      <c r="C111" s="1" t="s">
        <v>1339</v>
      </c>
      <c r="D111" s="7">
        <v>1994</v>
      </c>
      <c r="E111" t="s">
        <v>1340</v>
      </c>
      <c r="F111" t="s">
        <v>521</v>
      </c>
      <c r="G111" t="s">
        <v>1341</v>
      </c>
      <c r="H111" s="7" t="s">
        <v>523</v>
      </c>
      <c r="I111" t="s">
        <v>531</v>
      </c>
      <c r="J111" s="7" t="s">
        <v>525</v>
      </c>
      <c r="K111">
        <v>3.4</v>
      </c>
      <c r="L111" s="7" t="s">
        <v>526</v>
      </c>
      <c r="M111">
        <v>5</v>
      </c>
      <c r="N111" s="32" t="s">
        <v>526</v>
      </c>
      <c r="O111" s="33">
        <v>50</v>
      </c>
      <c r="P111" s="7" t="s">
        <v>526</v>
      </c>
      <c r="Q111">
        <v>200</v>
      </c>
      <c r="R111" s="7" t="s">
        <v>526</v>
      </c>
      <c r="S111">
        <v>5</v>
      </c>
      <c r="T111" s="7" t="s">
        <v>526</v>
      </c>
      <c r="U111">
        <v>5</v>
      </c>
      <c r="V111" s="7" t="s">
        <v>526</v>
      </c>
      <c r="W111">
        <v>5</v>
      </c>
      <c r="X111" s="7" t="s">
        <v>526</v>
      </c>
      <c r="Y111">
        <v>5</v>
      </c>
      <c r="Z111" s="7" t="s">
        <v>526</v>
      </c>
      <c r="AA111">
        <v>10</v>
      </c>
      <c r="AB111" s="7" t="s">
        <v>526</v>
      </c>
      <c r="AC111">
        <v>5</v>
      </c>
      <c r="AD111" s="7" t="s">
        <v>526</v>
      </c>
      <c r="AE111">
        <v>5</v>
      </c>
      <c r="AF111" s="7" t="s">
        <v>526</v>
      </c>
      <c r="AG111">
        <v>5</v>
      </c>
      <c r="AH111" s="7" t="s">
        <v>526</v>
      </c>
      <c r="AI111">
        <v>5</v>
      </c>
      <c r="AJ111" s="7" t="s">
        <v>558</v>
      </c>
      <c r="AK111" t="s">
        <v>558</v>
      </c>
      <c r="AL111" s="7" t="s">
        <v>526</v>
      </c>
      <c r="AM111">
        <v>5</v>
      </c>
      <c r="AN111" s="7" t="s">
        <v>558</v>
      </c>
      <c r="AO111" t="s">
        <v>558</v>
      </c>
      <c r="AP111" s="7" t="s">
        <v>526</v>
      </c>
      <c r="AQ111">
        <v>5</v>
      </c>
      <c r="AR111" s="7" t="s">
        <v>526</v>
      </c>
      <c r="AS111">
        <v>5</v>
      </c>
      <c r="AT111" s="7" t="s">
        <v>526</v>
      </c>
      <c r="AU111">
        <v>11</v>
      </c>
      <c r="AV111" s="7" t="s">
        <v>526</v>
      </c>
      <c r="AW111">
        <v>5</v>
      </c>
      <c r="AX111" s="7" t="s">
        <v>525</v>
      </c>
      <c r="AY111">
        <v>94</v>
      </c>
      <c r="AZ111" s="7" t="s">
        <v>526</v>
      </c>
      <c r="BA111">
        <v>5</v>
      </c>
      <c r="BB111" s="7" t="s">
        <v>526</v>
      </c>
      <c r="BC111">
        <v>5</v>
      </c>
      <c r="BD111" s="7" t="s">
        <v>526</v>
      </c>
      <c r="BE111">
        <v>5</v>
      </c>
      <c r="BF111" s="7" t="s">
        <v>526</v>
      </c>
      <c r="BG111">
        <v>5</v>
      </c>
      <c r="BH111" s="7" t="s">
        <v>526</v>
      </c>
      <c r="BI111">
        <v>5</v>
      </c>
      <c r="BJ111" s="7" t="s">
        <v>526</v>
      </c>
      <c r="BK111">
        <v>5</v>
      </c>
      <c r="BL111" s="7" t="s">
        <v>526</v>
      </c>
      <c r="BM111">
        <v>5</v>
      </c>
      <c r="BN111" s="7" t="s">
        <v>526</v>
      </c>
      <c r="BO111">
        <v>5</v>
      </c>
      <c r="BQ111" s="5">
        <f t="shared" si="4"/>
        <v>25</v>
      </c>
      <c r="BR111" s="5">
        <f t="shared" si="5"/>
        <v>4</v>
      </c>
      <c r="BS111" s="5">
        <f t="shared" si="6"/>
        <v>26</v>
      </c>
      <c r="BT111" s="6">
        <f t="shared" si="7"/>
        <v>1</v>
      </c>
    </row>
    <row r="112" spans="1:72" ht="12.75">
      <c r="A112" t="s">
        <v>2088</v>
      </c>
      <c r="B112" s="1" t="s">
        <v>1342</v>
      </c>
      <c r="C112" s="1" t="s">
        <v>1342</v>
      </c>
      <c r="D112" s="7">
        <v>1991</v>
      </c>
      <c r="E112" t="s">
        <v>1343</v>
      </c>
      <c r="F112" t="s">
        <v>521</v>
      </c>
      <c r="G112" t="s">
        <v>1344</v>
      </c>
      <c r="H112" s="7" t="s">
        <v>523</v>
      </c>
      <c r="I112" t="s">
        <v>2143</v>
      </c>
      <c r="J112" s="7" t="s">
        <v>525</v>
      </c>
      <c r="K112">
        <v>2.1</v>
      </c>
      <c r="L112" s="7" t="s">
        <v>526</v>
      </c>
      <c r="M112">
        <v>5</v>
      </c>
      <c r="N112" s="32" t="s">
        <v>526</v>
      </c>
      <c r="O112" s="33">
        <v>50</v>
      </c>
      <c r="P112" s="7" t="s">
        <v>526</v>
      </c>
      <c r="Q112">
        <v>200</v>
      </c>
      <c r="R112" s="7" t="s">
        <v>526</v>
      </c>
      <c r="S112">
        <v>5</v>
      </c>
      <c r="T112" s="7" t="s">
        <v>526</v>
      </c>
      <c r="U112">
        <v>5</v>
      </c>
      <c r="V112" s="7" t="s">
        <v>526</v>
      </c>
      <c r="W112">
        <v>5</v>
      </c>
      <c r="X112" s="7" t="s">
        <v>526</v>
      </c>
      <c r="Y112">
        <v>5</v>
      </c>
      <c r="Z112" s="7" t="s">
        <v>526</v>
      </c>
      <c r="AA112">
        <v>5</v>
      </c>
      <c r="AB112" s="7" t="s">
        <v>526</v>
      </c>
      <c r="AC112">
        <v>5</v>
      </c>
      <c r="AD112" s="7" t="s">
        <v>526</v>
      </c>
      <c r="AE112">
        <v>5</v>
      </c>
      <c r="AF112" s="7" t="s">
        <v>526</v>
      </c>
      <c r="AG112">
        <v>5</v>
      </c>
      <c r="AH112" s="7" t="s">
        <v>526</v>
      </c>
      <c r="AI112">
        <v>5</v>
      </c>
      <c r="AJ112" s="7" t="s">
        <v>526</v>
      </c>
      <c r="AK112">
        <v>5</v>
      </c>
      <c r="AL112" s="7" t="s">
        <v>526</v>
      </c>
      <c r="AM112">
        <v>5</v>
      </c>
      <c r="AN112" s="7" t="s">
        <v>526</v>
      </c>
      <c r="AO112">
        <v>5</v>
      </c>
      <c r="AP112" s="7" t="s">
        <v>526</v>
      </c>
      <c r="AQ112">
        <v>5</v>
      </c>
      <c r="AR112" s="7" t="s">
        <v>526</v>
      </c>
      <c r="AS112">
        <v>5</v>
      </c>
      <c r="AT112" s="7" t="s">
        <v>526</v>
      </c>
      <c r="AU112">
        <v>5</v>
      </c>
      <c r="AV112" s="7" t="s">
        <v>526</v>
      </c>
      <c r="AW112">
        <v>5</v>
      </c>
      <c r="AX112" s="7" t="s">
        <v>526</v>
      </c>
      <c r="AY112">
        <v>5</v>
      </c>
      <c r="AZ112" s="7" t="s">
        <v>526</v>
      </c>
      <c r="BA112">
        <v>5</v>
      </c>
      <c r="BB112" s="7" t="s">
        <v>526</v>
      </c>
      <c r="BC112">
        <v>5</v>
      </c>
      <c r="BD112" s="7" t="s">
        <v>526</v>
      </c>
      <c r="BE112">
        <v>5</v>
      </c>
      <c r="BF112" s="7" t="s">
        <v>526</v>
      </c>
      <c r="BG112">
        <v>5</v>
      </c>
      <c r="BH112" s="7" t="s">
        <v>526</v>
      </c>
      <c r="BI112">
        <v>5</v>
      </c>
      <c r="BJ112" s="7" t="s">
        <v>526</v>
      </c>
      <c r="BK112">
        <v>5</v>
      </c>
      <c r="BL112" s="7" t="s">
        <v>526</v>
      </c>
      <c r="BM112">
        <v>5</v>
      </c>
      <c r="BN112" s="7" t="s">
        <v>526</v>
      </c>
      <c r="BO112">
        <v>5</v>
      </c>
      <c r="BQ112" s="5">
        <f t="shared" si="4"/>
        <v>28</v>
      </c>
      <c r="BR112" s="5">
        <f t="shared" si="5"/>
        <v>0</v>
      </c>
      <c r="BS112" s="5">
        <f t="shared" si="6"/>
        <v>28</v>
      </c>
      <c r="BT112" s="6">
        <f t="shared" si="7"/>
        <v>0</v>
      </c>
    </row>
    <row r="113" spans="1:72" ht="12.75">
      <c r="A113" t="s">
        <v>2088</v>
      </c>
      <c r="B113" s="1" t="s">
        <v>1345</v>
      </c>
      <c r="C113" s="1" t="s">
        <v>1345</v>
      </c>
      <c r="D113" s="7">
        <v>1991</v>
      </c>
      <c r="E113" t="s">
        <v>1346</v>
      </c>
      <c r="F113" t="s">
        <v>521</v>
      </c>
      <c r="G113" t="s">
        <v>1347</v>
      </c>
      <c r="H113" s="7" t="s">
        <v>523</v>
      </c>
      <c r="I113" t="s">
        <v>2143</v>
      </c>
      <c r="J113" s="7" t="s">
        <v>525</v>
      </c>
      <c r="K113">
        <v>3.4</v>
      </c>
      <c r="L113" s="7" t="s">
        <v>526</v>
      </c>
      <c r="M113">
        <v>5</v>
      </c>
      <c r="N113" s="32" t="s">
        <v>526</v>
      </c>
      <c r="O113" s="33">
        <v>50</v>
      </c>
      <c r="P113" s="7" t="s">
        <v>526</v>
      </c>
      <c r="Q113">
        <v>200</v>
      </c>
      <c r="R113" s="7" t="s">
        <v>526</v>
      </c>
      <c r="S113">
        <v>5</v>
      </c>
      <c r="T113" s="7" t="s">
        <v>526</v>
      </c>
      <c r="U113">
        <v>5</v>
      </c>
      <c r="V113" s="7" t="s">
        <v>526</v>
      </c>
      <c r="W113">
        <v>5</v>
      </c>
      <c r="X113" s="7" t="s">
        <v>526</v>
      </c>
      <c r="Y113">
        <v>5</v>
      </c>
      <c r="Z113" s="7" t="s">
        <v>526</v>
      </c>
      <c r="AA113">
        <v>5</v>
      </c>
      <c r="AB113" s="7" t="s">
        <v>526</v>
      </c>
      <c r="AC113">
        <v>5</v>
      </c>
      <c r="AD113" s="7" t="s">
        <v>526</v>
      </c>
      <c r="AE113">
        <v>5</v>
      </c>
      <c r="AF113" s="7" t="s">
        <v>526</v>
      </c>
      <c r="AG113">
        <v>5</v>
      </c>
      <c r="AH113" s="7" t="s">
        <v>526</v>
      </c>
      <c r="AI113">
        <v>5</v>
      </c>
      <c r="AJ113" s="7" t="s">
        <v>526</v>
      </c>
      <c r="AK113">
        <v>5</v>
      </c>
      <c r="AL113" s="7" t="s">
        <v>526</v>
      </c>
      <c r="AM113">
        <v>5</v>
      </c>
      <c r="AN113" s="7" t="s">
        <v>526</v>
      </c>
      <c r="AO113">
        <v>5</v>
      </c>
      <c r="AP113" s="7" t="s">
        <v>526</v>
      </c>
      <c r="AQ113">
        <v>5</v>
      </c>
      <c r="AR113" s="7" t="s">
        <v>526</v>
      </c>
      <c r="AS113">
        <v>5</v>
      </c>
      <c r="AT113" s="7" t="s">
        <v>526</v>
      </c>
      <c r="AU113">
        <v>5</v>
      </c>
      <c r="AV113" s="7" t="s">
        <v>526</v>
      </c>
      <c r="AW113">
        <v>5</v>
      </c>
      <c r="AX113" s="7" t="s">
        <v>526</v>
      </c>
      <c r="AY113">
        <v>5</v>
      </c>
      <c r="AZ113" s="7" t="s">
        <v>526</v>
      </c>
      <c r="BA113">
        <v>5</v>
      </c>
      <c r="BB113" s="7" t="s">
        <v>526</v>
      </c>
      <c r="BC113">
        <v>5</v>
      </c>
      <c r="BD113" s="7" t="s">
        <v>526</v>
      </c>
      <c r="BE113">
        <v>5</v>
      </c>
      <c r="BF113" s="7" t="s">
        <v>526</v>
      </c>
      <c r="BG113">
        <v>5</v>
      </c>
      <c r="BH113" s="7" t="s">
        <v>526</v>
      </c>
      <c r="BI113">
        <v>5</v>
      </c>
      <c r="BJ113" s="7" t="s">
        <v>526</v>
      </c>
      <c r="BK113">
        <v>5</v>
      </c>
      <c r="BL113" s="7" t="s">
        <v>526</v>
      </c>
      <c r="BM113">
        <v>5</v>
      </c>
      <c r="BN113" s="7" t="s">
        <v>526</v>
      </c>
      <c r="BO113">
        <v>5</v>
      </c>
      <c r="BQ113" s="5">
        <f t="shared" si="4"/>
        <v>28</v>
      </c>
      <c r="BR113" s="5">
        <f t="shared" si="5"/>
        <v>0</v>
      </c>
      <c r="BS113" s="5">
        <f t="shared" si="6"/>
        <v>28</v>
      </c>
      <c r="BT113" s="6">
        <f t="shared" si="7"/>
        <v>0</v>
      </c>
    </row>
    <row r="114" spans="1:72" ht="12.75">
      <c r="A114" t="s">
        <v>2096</v>
      </c>
      <c r="B114" s="1" t="s">
        <v>479</v>
      </c>
      <c r="C114" s="1" t="s">
        <v>479</v>
      </c>
      <c r="D114" s="7">
        <v>1994</v>
      </c>
      <c r="E114" t="s">
        <v>480</v>
      </c>
      <c r="F114" t="s">
        <v>521</v>
      </c>
      <c r="G114" t="s">
        <v>481</v>
      </c>
      <c r="H114" s="7" t="s">
        <v>523</v>
      </c>
      <c r="I114" t="s">
        <v>531</v>
      </c>
      <c r="J114" s="7" t="s">
        <v>525</v>
      </c>
      <c r="K114">
        <v>4.76</v>
      </c>
      <c r="L114" s="7" t="s">
        <v>526</v>
      </c>
      <c r="M114">
        <v>5</v>
      </c>
      <c r="N114" s="32" t="s">
        <v>525</v>
      </c>
      <c r="O114" s="33">
        <v>100</v>
      </c>
      <c r="P114" s="7" t="s">
        <v>543</v>
      </c>
      <c r="Q114">
        <v>390</v>
      </c>
      <c r="R114" s="7" t="s">
        <v>526</v>
      </c>
      <c r="S114">
        <v>5</v>
      </c>
      <c r="T114" s="7" t="s">
        <v>526</v>
      </c>
      <c r="U114">
        <v>5</v>
      </c>
      <c r="V114" s="7" t="s">
        <v>526</v>
      </c>
      <c r="W114">
        <v>5</v>
      </c>
      <c r="X114" s="7" t="s">
        <v>526</v>
      </c>
      <c r="Y114">
        <v>5</v>
      </c>
      <c r="Z114" s="7" t="s">
        <v>526</v>
      </c>
      <c r="AA114">
        <v>5</v>
      </c>
      <c r="AB114" s="7" t="s">
        <v>526</v>
      </c>
      <c r="AC114">
        <v>5</v>
      </c>
      <c r="AD114" s="7" t="s">
        <v>526</v>
      </c>
      <c r="AE114">
        <v>6</v>
      </c>
      <c r="AF114" s="7" t="s">
        <v>526</v>
      </c>
      <c r="AG114">
        <v>5</v>
      </c>
      <c r="AH114" s="7" t="s">
        <v>526</v>
      </c>
      <c r="AI114">
        <v>5</v>
      </c>
      <c r="AJ114" s="7" t="s">
        <v>526</v>
      </c>
      <c r="AK114">
        <v>5</v>
      </c>
      <c r="AL114" s="7" t="s">
        <v>526</v>
      </c>
      <c r="AM114">
        <v>5</v>
      </c>
      <c r="AN114" s="7" t="s">
        <v>526</v>
      </c>
      <c r="AO114">
        <v>5</v>
      </c>
      <c r="AP114" s="7" t="s">
        <v>526</v>
      </c>
      <c r="AQ114">
        <v>5</v>
      </c>
      <c r="AR114" s="7" t="s">
        <v>526</v>
      </c>
      <c r="AS114">
        <v>5</v>
      </c>
      <c r="AT114" s="7" t="s">
        <v>526</v>
      </c>
      <c r="AU114">
        <v>5</v>
      </c>
      <c r="AV114" s="7" t="s">
        <v>525</v>
      </c>
      <c r="AW114">
        <v>9.5</v>
      </c>
      <c r="AX114" s="7" t="s">
        <v>525</v>
      </c>
      <c r="AY114">
        <v>1300</v>
      </c>
      <c r="AZ114" s="7" t="s">
        <v>526</v>
      </c>
      <c r="BA114">
        <v>5</v>
      </c>
      <c r="BB114" s="7" t="s">
        <v>526</v>
      </c>
      <c r="BC114">
        <v>5</v>
      </c>
      <c r="BD114" s="7" t="s">
        <v>543</v>
      </c>
      <c r="BE114">
        <v>300</v>
      </c>
      <c r="BF114" s="7" t="s">
        <v>525</v>
      </c>
      <c r="BG114">
        <v>24</v>
      </c>
      <c r="BH114" s="7" t="s">
        <v>526</v>
      </c>
      <c r="BI114">
        <v>5</v>
      </c>
      <c r="BJ114" s="7" t="s">
        <v>526</v>
      </c>
      <c r="BK114">
        <v>5</v>
      </c>
      <c r="BL114" s="7" t="s">
        <v>526</v>
      </c>
      <c r="BM114">
        <v>5</v>
      </c>
      <c r="BN114" s="7" t="s">
        <v>526</v>
      </c>
      <c r="BO114">
        <v>5</v>
      </c>
      <c r="BQ114" s="5">
        <f t="shared" si="4"/>
        <v>22</v>
      </c>
      <c r="BR114" s="5">
        <f t="shared" si="5"/>
        <v>0</v>
      </c>
      <c r="BS114" s="5">
        <f t="shared" si="6"/>
        <v>28</v>
      </c>
      <c r="BT114" s="6">
        <f t="shared" si="7"/>
        <v>6</v>
      </c>
    </row>
    <row r="115" spans="1:72" ht="12.75">
      <c r="A115" t="s">
        <v>2096</v>
      </c>
      <c r="B115" s="1" t="s">
        <v>482</v>
      </c>
      <c r="C115" s="1" t="s">
        <v>482</v>
      </c>
      <c r="D115" s="7">
        <v>1994</v>
      </c>
      <c r="E115" t="s">
        <v>483</v>
      </c>
      <c r="F115" t="s">
        <v>521</v>
      </c>
      <c r="G115" t="s">
        <v>484</v>
      </c>
      <c r="H115" s="7" t="s">
        <v>523</v>
      </c>
      <c r="I115" t="s">
        <v>531</v>
      </c>
      <c r="J115" s="7" t="s">
        <v>525</v>
      </c>
      <c r="K115">
        <v>8.4</v>
      </c>
      <c r="L115" s="7" t="s">
        <v>526</v>
      </c>
      <c r="M115">
        <v>5</v>
      </c>
      <c r="N115" s="32" t="s">
        <v>525</v>
      </c>
      <c r="O115" s="33">
        <v>76</v>
      </c>
      <c r="P115" s="7" t="s">
        <v>525</v>
      </c>
      <c r="Q115">
        <v>2000</v>
      </c>
      <c r="R115" s="7" t="s">
        <v>526</v>
      </c>
      <c r="S115">
        <v>5</v>
      </c>
      <c r="T115" s="7" t="s">
        <v>526</v>
      </c>
      <c r="U115">
        <v>5</v>
      </c>
      <c r="V115" s="7" t="s">
        <v>526</v>
      </c>
      <c r="W115">
        <v>50</v>
      </c>
      <c r="X115" s="7" t="s">
        <v>526</v>
      </c>
      <c r="Y115">
        <v>5</v>
      </c>
      <c r="Z115" s="7" t="s">
        <v>526</v>
      </c>
      <c r="AA115">
        <v>5</v>
      </c>
      <c r="AB115" s="7" t="s">
        <v>526</v>
      </c>
      <c r="AC115">
        <v>50</v>
      </c>
      <c r="AD115" s="7" t="s">
        <v>526</v>
      </c>
      <c r="AE115">
        <v>50</v>
      </c>
      <c r="AF115" s="7" t="s">
        <v>526</v>
      </c>
      <c r="AG115">
        <v>6</v>
      </c>
      <c r="AH115" s="7" t="s">
        <v>526</v>
      </c>
      <c r="AI115">
        <v>5</v>
      </c>
      <c r="AJ115" s="7" t="s">
        <v>526</v>
      </c>
      <c r="AK115">
        <v>5</v>
      </c>
      <c r="AL115" s="7" t="s">
        <v>526</v>
      </c>
      <c r="AM115">
        <v>5</v>
      </c>
      <c r="AN115" s="7" t="s">
        <v>526</v>
      </c>
      <c r="AO115">
        <v>5</v>
      </c>
      <c r="AP115" s="7" t="s">
        <v>526</v>
      </c>
      <c r="AQ115">
        <v>5</v>
      </c>
      <c r="AR115" s="7" t="s">
        <v>526</v>
      </c>
      <c r="AS115">
        <v>5</v>
      </c>
      <c r="AT115" s="7" t="s">
        <v>526</v>
      </c>
      <c r="AU115">
        <v>50</v>
      </c>
      <c r="AV115" s="7" t="s">
        <v>526</v>
      </c>
      <c r="AW115">
        <v>50</v>
      </c>
      <c r="AX115" s="7" t="s">
        <v>543</v>
      </c>
      <c r="AY115">
        <v>7300</v>
      </c>
      <c r="AZ115" s="7" t="s">
        <v>526</v>
      </c>
      <c r="BA115">
        <v>50</v>
      </c>
      <c r="BB115" s="7" t="s">
        <v>525</v>
      </c>
      <c r="BC115">
        <v>130</v>
      </c>
      <c r="BD115" s="7" t="s">
        <v>543</v>
      </c>
      <c r="BE115">
        <v>2000</v>
      </c>
      <c r="BF115" s="7" t="s">
        <v>525</v>
      </c>
      <c r="BG115">
        <v>64</v>
      </c>
      <c r="BH115" s="7" t="s">
        <v>526</v>
      </c>
      <c r="BI115">
        <v>5</v>
      </c>
      <c r="BJ115" s="7" t="s">
        <v>526</v>
      </c>
      <c r="BK115">
        <v>5</v>
      </c>
      <c r="BL115" s="7" t="s">
        <v>526</v>
      </c>
      <c r="BM115">
        <v>50</v>
      </c>
      <c r="BN115" s="7" t="s">
        <v>526</v>
      </c>
      <c r="BO115">
        <v>50</v>
      </c>
      <c r="BQ115" s="5">
        <f t="shared" si="4"/>
        <v>22</v>
      </c>
      <c r="BR115" s="5">
        <f t="shared" si="5"/>
        <v>0</v>
      </c>
      <c r="BS115" s="5">
        <f t="shared" si="6"/>
        <v>28</v>
      </c>
      <c r="BT115" s="6">
        <f t="shared" si="7"/>
        <v>6</v>
      </c>
    </row>
    <row r="116" spans="1:72" ht="12.75">
      <c r="A116" t="s">
        <v>2096</v>
      </c>
      <c r="B116" s="1" t="s">
        <v>485</v>
      </c>
      <c r="C116" s="1" t="s">
        <v>485</v>
      </c>
      <c r="D116" s="7">
        <v>1994</v>
      </c>
      <c r="E116" t="s">
        <v>486</v>
      </c>
      <c r="F116" t="s">
        <v>521</v>
      </c>
      <c r="G116" t="s">
        <v>487</v>
      </c>
      <c r="H116" s="7" t="s">
        <v>523</v>
      </c>
      <c r="I116" t="s">
        <v>531</v>
      </c>
      <c r="J116" s="7" t="s">
        <v>525</v>
      </c>
      <c r="K116">
        <v>13</v>
      </c>
      <c r="L116" s="7" t="s">
        <v>526</v>
      </c>
      <c r="M116">
        <v>5</v>
      </c>
      <c r="N116" s="32" t="s">
        <v>526</v>
      </c>
      <c r="O116" s="33">
        <v>50</v>
      </c>
      <c r="P116" s="7" t="s">
        <v>526</v>
      </c>
      <c r="Q116">
        <v>1100</v>
      </c>
      <c r="R116" s="7" t="s">
        <v>526</v>
      </c>
      <c r="S116">
        <v>5</v>
      </c>
      <c r="T116" s="7" t="s">
        <v>526</v>
      </c>
      <c r="U116">
        <v>5</v>
      </c>
      <c r="V116" s="7" t="s">
        <v>525</v>
      </c>
      <c r="W116">
        <v>5.6</v>
      </c>
      <c r="X116" s="7" t="s">
        <v>526</v>
      </c>
      <c r="Y116">
        <v>5</v>
      </c>
      <c r="Z116" s="7" t="s">
        <v>525</v>
      </c>
      <c r="AA116">
        <v>13</v>
      </c>
      <c r="AB116" s="7" t="s">
        <v>526</v>
      </c>
      <c r="AC116">
        <v>10</v>
      </c>
      <c r="AD116" s="7" t="s">
        <v>526</v>
      </c>
      <c r="AE116">
        <v>10</v>
      </c>
      <c r="AF116" s="7" t="s">
        <v>526</v>
      </c>
      <c r="AG116">
        <v>5</v>
      </c>
      <c r="AH116" s="7" t="s">
        <v>526</v>
      </c>
      <c r="AI116">
        <v>5</v>
      </c>
      <c r="AJ116" s="7" t="s">
        <v>526</v>
      </c>
      <c r="AK116">
        <v>5.6</v>
      </c>
      <c r="AL116" s="7" t="s">
        <v>526</v>
      </c>
      <c r="AM116">
        <v>5</v>
      </c>
      <c r="AN116" s="7" t="s">
        <v>526</v>
      </c>
      <c r="AO116">
        <v>5</v>
      </c>
      <c r="AP116" s="7" t="s">
        <v>526</v>
      </c>
      <c r="AQ116">
        <v>5</v>
      </c>
      <c r="AR116" s="7" t="s">
        <v>526</v>
      </c>
      <c r="AS116">
        <v>5</v>
      </c>
      <c r="AT116" s="7" t="s">
        <v>526</v>
      </c>
      <c r="AU116">
        <v>5</v>
      </c>
      <c r="AV116" s="7" t="s">
        <v>525</v>
      </c>
      <c r="AW116">
        <v>11</v>
      </c>
      <c r="AX116" s="7" t="s">
        <v>525</v>
      </c>
      <c r="AY116">
        <v>680</v>
      </c>
      <c r="AZ116" s="7" t="s">
        <v>525</v>
      </c>
      <c r="BA116">
        <v>10</v>
      </c>
      <c r="BB116" s="7" t="s">
        <v>525</v>
      </c>
      <c r="BC116">
        <v>12</v>
      </c>
      <c r="BD116" s="7" t="s">
        <v>525</v>
      </c>
      <c r="BE116">
        <v>320</v>
      </c>
      <c r="BF116" s="7" t="s">
        <v>543</v>
      </c>
      <c r="BG116">
        <v>21</v>
      </c>
      <c r="BH116" s="7" t="s">
        <v>526</v>
      </c>
      <c r="BI116">
        <v>10</v>
      </c>
      <c r="BJ116" s="7" t="s">
        <v>526</v>
      </c>
      <c r="BK116">
        <v>5</v>
      </c>
      <c r="BL116" s="7" t="s">
        <v>526</v>
      </c>
      <c r="BM116">
        <v>5</v>
      </c>
      <c r="BN116" s="7" t="s">
        <v>526</v>
      </c>
      <c r="BO116">
        <v>5</v>
      </c>
      <c r="BQ116" s="5">
        <f t="shared" si="4"/>
        <v>20</v>
      </c>
      <c r="BR116" s="5">
        <f t="shared" si="5"/>
        <v>0</v>
      </c>
      <c r="BS116" s="5">
        <f t="shared" si="6"/>
        <v>28</v>
      </c>
      <c r="BT116" s="6">
        <f t="shared" si="7"/>
        <v>8</v>
      </c>
    </row>
    <row r="117" spans="1:72" ht="12.75">
      <c r="A117" t="s">
        <v>2096</v>
      </c>
      <c r="B117" s="1" t="s">
        <v>488</v>
      </c>
      <c r="C117" s="1" t="s">
        <v>488</v>
      </c>
      <c r="D117" s="7">
        <v>1994</v>
      </c>
      <c r="E117" t="s">
        <v>489</v>
      </c>
      <c r="F117" t="s">
        <v>521</v>
      </c>
      <c r="G117" t="s">
        <v>490</v>
      </c>
      <c r="H117" s="7" t="s">
        <v>523</v>
      </c>
      <c r="I117" t="s">
        <v>531</v>
      </c>
      <c r="J117" s="7" t="s">
        <v>525</v>
      </c>
      <c r="K117">
        <v>6.8</v>
      </c>
      <c r="L117" s="7" t="s">
        <v>526</v>
      </c>
      <c r="M117">
        <v>5</v>
      </c>
      <c r="N117" s="32" t="s">
        <v>525</v>
      </c>
      <c r="O117" s="33">
        <v>290</v>
      </c>
      <c r="P117" s="7" t="s">
        <v>543</v>
      </c>
      <c r="Q117">
        <v>710</v>
      </c>
      <c r="R117" s="7" t="s">
        <v>526</v>
      </c>
      <c r="S117">
        <v>5</v>
      </c>
      <c r="T117" s="7" t="s">
        <v>526</v>
      </c>
      <c r="U117">
        <v>5</v>
      </c>
      <c r="V117" s="7" t="s">
        <v>526</v>
      </c>
      <c r="W117">
        <v>7</v>
      </c>
      <c r="X117" s="7" t="s">
        <v>526</v>
      </c>
      <c r="Y117">
        <v>5</v>
      </c>
      <c r="Z117" s="7" t="s">
        <v>526</v>
      </c>
      <c r="AA117">
        <v>5</v>
      </c>
      <c r="AB117" s="7" t="s">
        <v>526</v>
      </c>
      <c r="AC117">
        <v>6</v>
      </c>
      <c r="AD117" s="7" t="s">
        <v>526</v>
      </c>
      <c r="AE117">
        <v>9</v>
      </c>
      <c r="AF117" s="7" t="s">
        <v>526</v>
      </c>
      <c r="AG117">
        <v>5</v>
      </c>
      <c r="AH117" s="7" t="s">
        <v>526</v>
      </c>
      <c r="AI117">
        <v>5</v>
      </c>
      <c r="AJ117" s="7" t="s">
        <v>526</v>
      </c>
      <c r="AK117">
        <v>5</v>
      </c>
      <c r="AL117" s="7" t="s">
        <v>526</v>
      </c>
      <c r="AM117">
        <v>5</v>
      </c>
      <c r="AN117" s="7" t="s">
        <v>526</v>
      </c>
      <c r="AO117">
        <v>5</v>
      </c>
      <c r="AP117" s="7" t="s">
        <v>526</v>
      </c>
      <c r="AQ117">
        <v>5</v>
      </c>
      <c r="AR117" s="7" t="s">
        <v>526</v>
      </c>
      <c r="AS117">
        <v>5</v>
      </c>
      <c r="AT117" s="7" t="s">
        <v>526</v>
      </c>
      <c r="AU117">
        <v>15</v>
      </c>
      <c r="AV117" s="7" t="s">
        <v>525</v>
      </c>
      <c r="AW117">
        <v>20</v>
      </c>
      <c r="AX117" s="7" t="s">
        <v>525</v>
      </c>
      <c r="AY117">
        <v>1800</v>
      </c>
      <c r="AZ117" s="7" t="s">
        <v>526</v>
      </c>
      <c r="BA117">
        <v>11</v>
      </c>
      <c r="BB117" s="7" t="s">
        <v>525</v>
      </c>
      <c r="BC117">
        <v>22</v>
      </c>
      <c r="BD117" s="7" t="s">
        <v>543</v>
      </c>
      <c r="BE117">
        <v>380</v>
      </c>
      <c r="BF117" s="7" t="s">
        <v>525</v>
      </c>
      <c r="BG117">
        <v>58</v>
      </c>
      <c r="BH117" s="7" t="s">
        <v>526</v>
      </c>
      <c r="BI117">
        <v>37</v>
      </c>
      <c r="BJ117" s="7" t="s">
        <v>526</v>
      </c>
      <c r="BK117">
        <v>5</v>
      </c>
      <c r="BL117" s="7" t="s">
        <v>526</v>
      </c>
      <c r="BM117">
        <v>5</v>
      </c>
      <c r="BN117" s="7" t="s">
        <v>526</v>
      </c>
      <c r="BO117">
        <v>5</v>
      </c>
      <c r="BQ117" s="5">
        <f t="shared" si="4"/>
        <v>21</v>
      </c>
      <c r="BR117" s="5">
        <f t="shared" si="5"/>
        <v>0</v>
      </c>
      <c r="BS117" s="5">
        <f t="shared" si="6"/>
        <v>28</v>
      </c>
      <c r="BT117" s="6">
        <f t="shared" si="7"/>
        <v>7</v>
      </c>
    </row>
    <row r="118" spans="1:72" ht="12.75">
      <c r="A118" t="s">
        <v>2096</v>
      </c>
      <c r="B118" s="1" t="s">
        <v>491</v>
      </c>
      <c r="C118" s="1" t="s">
        <v>491</v>
      </c>
      <c r="D118" s="7">
        <v>1994</v>
      </c>
      <c r="E118" t="s">
        <v>492</v>
      </c>
      <c r="F118" t="s">
        <v>521</v>
      </c>
      <c r="G118" t="s">
        <v>1395</v>
      </c>
      <c r="H118" s="7" t="s">
        <v>523</v>
      </c>
      <c r="I118" t="s">
        <v>531</v>
      </c>
      <c r="J118" s="7" t="s">
        <v>525</v>
      </c>
      <c r="K118">
        <v>3.2</v>
      </c>
      <c r="L118" s="7" t="s">
        <v>526</v>
      </c>
      <c r="M118">
        <v>5</v>
      </c>
      <c r="N118" s="32" t="s">
        <v>525</v>
      </c>
      <c r="O118" s="33">
        <v>62</v>
      </c>
      <c r="P118" s="7" t="s">
        <v>543</v>
      </c>
      <c r="Q118">
        <v>530</v>
      </c>
      <c r="R118" s="7" t="s">
        <v>526</v>
      </c>
      <c r="S118">
        <v>5</v>
      </c>
      <c r="T118" s="7" t="s">
        <v>526</v>
      </c>
      <c r="U118">
        <v>5</v>
      </c>
      <c r="V118" s="7" t="s">
        <v>526</v>
      </c>
      <c r="W118">
        <v>5</v>
      </c>
      <c r="X118" s="7" t="s">
        <v>526</v>
      </c>
      <c r="Y118">
        <v>5</v>
      </c>
      <c r="Z118" s="7" t="s">
        <v>526</v>
      </c>
      <c r="AA118">
        <v>5</v>
      </c>
      <c r="AB118" s="7" t="s">
        <v>526</v>
      </c>
      <c r="AC118">
        <v>5</v>
      </c>
      <c r="AD118" s="7" t="s">
        <v>526</v>
      </c>
      <c r="AE118">
        <v>5</v>
      </c>
      <c r="AF118" s="7" t="s">
        <v>526</v>
      </c>
      <c r="AG118">
        <v>5</v>
      </c>
      <c r="AH118" s="7" t="s">
        <v>526</v>
      </c>
      <c r="AI118">
        <v>5</v>
      </c>
      <c r="AJ118" s="7" t="s">
        <v>526</v>
      </c>
      <c r="AK118">
        <v>5</v>
      </c>
      <c r="AL118" s="7" t="s">
        <v>526</v>
      </c>
      <c r="AM118">
        <v>5</v>
      </c>
      <c r="AN118" s="7" t="s">
        <v>526</v>
      </c>
      <c r="AO118">
        <v>5</v>
      </c>
      <c r="AP118" s="7" t="s">
        <v>526</v>
      </c>
      <c r="AQ118">
        <v>5</v>
      </c>
      <c r="AR118" s="7" t="s">
        <v>526</v>
      </c>
      <c r="AS118">
        <v>5</v>
      </c>
      <c r="AT118" s="7" t="s">
        <v>526</v>
      </c>
      <c r="AU118">
        <v>5</v>
      </c>
      <c r="AV118" s="7" t="s">
        <v>526</v>
      </c>
      <c r="AW118">
        <v>11</v>
      </c>
      <c r="AX118" s="7" t="s">
        <v>543</v>
      </c>
      <c r="AY118">
        <v>3100</v>
      </c>
      <c r="AZ118" s="7" t="s">
        <v>526</v>
      </c>
      <c r="BA118">
        <v>5</v>
      </c>
      <c r="BB118" s="7" t="s">
        <v>526</v>
      </c>
      <c r="BC118">
        <v>5</v>
      </c>
      <c r="BD118" s="7" t="s">
        <v>543</v>
      </c>
      <c r="BE118">
        <v>600</v>
      </c>
      <c r="BF118" s="7" t="s">
        <v>526</v>
      </c>
      <c r="BG118">
        <v>10</v>
      </c>
      <c r="BH118" s="7" t="s">
        <v>526</v>
      </c>
      <c r="BI118">
        <v>5</v>
      </c>
      <c r="BJ118" s="7" t="s">
        <v>526</v>
      </c>
      <c r="BK118">
        <v>5</v>
      </c>
      <c r="BL118" s="7" t="s">
        <v>526</v>
      </c>
      <c r="BM118">
        <v>5</v>
      </c>
      <c r="BN118" s="7" t="s">
        <v>526</v>
      </c>
      <c r="BO118">
        <v>5</v>
      </c>
      <c r="BQ118" s="5">
        <f t="shared" si="4"/>
        <v>24</v>
      </c>
      <c r="BR118" s="5">
        <f t="shared" si="5"/>
        <v>0</v>
      </c>
      <c r="BS118" s="5">
        <f t="shared" si="6"/>
        <v>28</v>
      </c>
      <c r="BT118" s="6">
        <f t="shared" si="7"/>
        <v>4</v>
      </c>
    </row>
    <row r="119" spans="1:72" ht="12.75">
      <c r="A119" t="s">
        <v>2096</v>
      </c>
      <c r="B119" s="1" t="s">
        <v>0</v>
      </c>
      <c r="C119" s="1" t="s">
        <v>0</v>
      </c>
      <c r="D119" s="7">
        <v>1994</v>
      </c>
      <c r="E119" t="s">
        <v>1</v>
      </c>
      <c r="F119" t="s">
        <v>521</v>
      </c>
      <c r="G119" t="s">
        <v>2</v>
      </c>
      <c r="H119" s="7" t="s">
        <v>523</v>
      </c>
      <c r="I119" t="s">
        <v>531</v>
      </c>
      <c r="J119" s="7" t="s">
        <v>525</v>
      </c>
      <c r="K119">
        <v>4.3</v>
      </c>
      <c r="L119" s="7" t="s">
        <v>526</v>
      </c>
      <c r="M119">
        <v>5</v>
      </c>
      <c r="N119" s="32" t="s">
        <v>525</v>
      </c>
      <c r="O119" s="33">
        <v>52</v>
      </c>
      <c r="P119" s="7" t="s">
        <v>525</v>
      </c>
      <c r="Q119">
        <v>1400</v>
      </c>
      <c r="R119" s="7" t="s">
        <v>526</v>
      </c>
      <c r="S119">
        <v>5</v>
      </c>
      <c r="T119" s="7" t="s">
        <v>526</v>
      </c>
      <c r="U119">
        <v>5</v>
      </c>
      <c r="V119" s="7" t="s">
        <v>526</v>
      </c>
      <c r="W119">
        <v>20</v>
      </c>
      <c r="X119" s="7" t="s">
        <v>526</v>
      </c>
      <c r="Y119">
        <v>5</v>
      </c>
      <c r="Z119" s="7" t="s">
        <v>525</v>
      </c>
      <c r="AA119">
        <v>5.1</v>
      </c>
      <c r="AB119" s="7" t="s">
        <v>526</v>
      </c>
      <c r="AC119">
        <v>9</v>
      </c>
      <c r="AD119" s="7" t="s">
        <v>526</v>
      </c>
      <c r="AE119">
        <v>12</v>
      </c>
      <c r="AF119" s="7" t="s">
        <v>526</v>
      </c>
      <c r="AG119">
        <v>5</v>
      </c>
      <c r="AH119" s="7" t="s">
        <v>526</v>
      </c>
      <c r="AI119">
        <v>11</v>
      </c>
      <c r="AJ119" s="7" t="s">
        <v>526</v>
      </c>
      <c r="AK119">
        <v>10</v>
      </c>
      <c r="AL119" s="7" t="s">
        <v>526</v>
      </c>
      <c r="AM119">
        <v>5</v>
      </c>
      <c r="AN119" s="7" t="s">
        <v>526</v>
      </c>
      <c r="AO119">
        <v>5</v>
      </c>
      <c r="AP119" s="7" t="s">
        <v>526</v>
      </c>
      <c r="AQ119">
        <v>5</v>
      </c>
      <c r="AR119" s="7" t="s">
        <v>526</v>
      </c>
      <c r="AS119">
        <v>13</v>
      </c>
      <c r="AT119" s="7" t="s">
        <v>526</v>
      </c>
      <c r="AU119">
        <v>220</v>
      </c>
      <c r="AV119" s="7" t="s">
        <v>525</v>
      </c>
      <c r="AW119">
        <v>19</v>
      </c>
      <c r="AX119" s="7" t="s">
        <v>525</v>
      </c>
      <c r="AY119">
        <v>5000</v>
      </c>
      <c r="AZ119" s="7" t="s">
        <v>525</v>
      </c>
      <c r="BA119">
        <v>16</v>
      </c>
      <c r="BB119" s="7" t="s">
        <v>525</v>
      </c>
      <c r="BC119">
        <v>79</v>
      </c>
      <c r="BD119" s="7" t="s">
        <v>543</v>
      </c>
      <c r="BE119">
        <v>850</v>
      </c>
      <c r="BF119" s="7" t="s">
        <v>525</v>
      </c>
      <c r="BG119">
        <v>87</v>
      </c>
      <c r="BH119" s="7" t="s">
        <v>525</v>
      </c>
      <c r="BI119">
        <v>56</v>
      </c>
      <c r="BJ119" s="7" t="s">
        <v>526</v>
      </c>
      <c r="BK119">
        <v>5</v>
      </c>
      <c r="BL119" s="7" t="s">
        <v>526</v>
      </c>
      <c r="BM119">
        <v>6</v>
      </c>
      <c r="BN119" s="7" t="s">
        <v>526</v>
      </c>
      <c r="BO119">
        <v>5</v>
      </c>
      <c r="BQ119" s="5">
        <f t="shared" si="4"/>
        <v>18</v>
      </c>
      <c r="BR119" s="5">
        <f t="shared" si="5"/>
        <v>0</v>
      </c>
      <c r="BS119" s="5">
        <f t="shared" si="6"/>
        <v>28</v>
      </c>
      <c r="BT119" s="6">
        <f t="shared" si="7"/>
        <v>10</v>
      </c>
    </row>
    <row r="120" spans="1:72" ht="12.75">
      <c r="A120" t="s">
        <v>2096</v>
      </c>
      <c r="B120" s="1" t="s">
        <v>3</v>
      </c>
      <c r="C120" s="1" t="s">
        <v>3</v>
      </c>
      <c r="D120" s="7">
        <v>1994</v>
      </c>
      <c r="E120" t="s">
        <v>4</v>
      </c>
      <c r="F120" t="s">
        <v>521</v>
      </c>
      <c r="G120" t="s">
        <v>5</v>
      </c>
      <c r="H120" s="7" t="s">
        <v>523</v>
      </c>
      <c r="I120" t="s">
        <v>531</v>
      </c>
      <c r="J120" s="7" t="s">
        <v>525</v>
      </c>
      <c r="K120">
        <v>4.6</v>
      </c>
      <c r="L120" s="7" t="s">
        <v>526</v>
      </c>
      <c r="M120">
        <v>5</v>
      </c>
      <c r="N120" s="32" t="s">
        <v>525</v>
      </c>
      <c r="O120" s="33">
        <v>50</v>
      </c>
      <c r="P120" s="7" t="s">
        <v>525</v>
      </c>
      <c r="Q120">
        <v>2100</v>
      </c>
      <c r="R120" s="7" t="s">
        <v>526</v>
      </c>
      <c r="S120">
        <v>5</v>
      </c>
      <c r="T120" s="7" t="s">
        <v>526</v>
      </c>
      <c r="U120">
        <v>5</v>
      </c>
      <c r="V120" s="7" t="s">
        <v>526</v>
      </c>
      <c r="W120">
        <v>10</v>
      </c>
      <c r="X120" s="7" t="s">
        <v>526</v>
      </c>
      <c r="Y120">
        <v>7</v>
      </c>
      <c r="Z120" s="7" t="s">
        <v>525</v>
      </c>
      <c r="AA120">
        <v>5.7</v>
      </c>
      <c r="AB120" s="7" t="s">
        <v>526</v>
      </c>
      <c r="AC120">
        <v>5</v>
      </c>
      <c r="AD120" s="7" t="s">
        <v>526</v>
      </c>
      <c r="AE120">
        <v>25</v>
      </c>
      <c r="AF120" s="7" t="s">
        <v>526</v>
      </c>
      <c r="AG120">
        <v>5</v>
      </c>
      <c r="AH120" s="7" t="s">
        <v>526</v>
      </c>
      <c r="AI120">
        <v>5</v>
      </c>
      <c r="AJ120" s="7" t="s">
        <v>526</v>
      </c>
      <c r="AK120">
        <v>5</v>
      </c>
      <c r="AL120" s="7" t="s">
        <v>526</v>
      </c>
      <c r="AM120">
        <v>5</v>
      </c>
      <c r="AN120" s="7" t="s">
        <v>526</v>
      </c>
      <c r="AO120">
        <v>5</v>
      </c>
      <c r="AP120" s="7" t="s">
        <v>526</v>
      </c>
      <c r="AQ120">
        <v>5</v>
      </c>
      <c r="AR120" s="7" t="s">
        <v>526</v>
      </c>
      <c r="AS120">
        <v>5</v>
      </c>
      <c r="AT120" s="7" t="s">
        <v>526</v>
      </c>
      <c r="AU120">
        <v>15</v>
      </c>
      <c r="AV120" s="7" t="s">
        <v>525</v>
      </c>
      <c r="AW120">
        <v>23</v>
      </c>
      <c r="AX120" s="7" t="s">
        <v>525</v>
      </c>
      <c r="AY120">
        <v>3700</v>
      </c>
      <c r="AZ120" s="7" t="s">
        <v>525</v>
      </c>
      <c r="BA120">
        <v>28</v>
      </c>
      <c r="BB120" s="7" t="s">
        <v>525</v>
      </c>
      <c r="BC120">
        <v>100</v>
      </c>
      <c r="BD120" s="7" t="s">
        <v>543</v>
      </c>
      <c r="BE120">
        <v>1100</v>
      </c>
      <c r="BF120" s="7" t="s">
        <v>525</v>
      </c>
      <c r="BG120">
        <v>87</v>
      </c>
      <c r="BH120" s="7" t="s">
        <v>525</v>
      </c>
      <c r="BI120">
        <v>35</v>
      </c>
      <c r="BJ120" s="7" t="s">
        <v>526</v>
      </c>
      <c r="BK120">
        <v>5</v>
      </c>
      <c r="BL120" s="7" t="s">
        <v>526</v>
      </c>
      <c r="BM120">
        <v>5</v>
      </c>
      <c r="BN120" s="7" t="s">
        <v>526</v>
      </c>
      <c r="BO120">
        <v>6</v>
      </c>
      <c r="BQ120" s="5">
        <f t="shared" si="4"/>
        <v>18</v>
      </c>
      <c r="BR120" s="5">
        <f t="shared" si="5"/>
        <v>0</v>
      </c>
      <c r="BS120" s="5">
        <f t="shared" si="6"/>
        <v>28</v>
      </c>
      <c r="BT120" s="6">
        <f t="shared" si="7"/>
        <v>10</v>
      </c>
    </row>
    <row r="121" spans="1:72" ht="12.75">
      <c r="A121" t="s">
        <v>2096</v>
      </c>
      <c r="B121" s="1" t="s">
        <v>6</v>
      </c>
      <c r="C121" s="1" t="s">
        <v>6</v>
      </c>
      <c r="D121" s="7">
        <v>1994</v>
      </c>
      <c r="E121" t="s">
        <v>7</v>
      </c>
      <c r="F121" t="s">
        <v>521</v>
      </c>
      <c r="G121" t="s">
        <v>8</v>
      </c>
      <c r="H121" s="7" t="s">
        <v>523</v>
      </c>
      <c r="I121" t="s">
        <v>531</v>
      </c>
      <c r="J121" s="7" t="s">
        <v>525</v>
      </c>
      <c r="K121">
        <v>5</v>
      </c>
      <c r="L121" s="7" t="s">
        <v>526</v>
      </c>
      <c r="M121">
        <v>5</v>
      </c>
      <c r="N121" s="32" t="s">
        <v>525</v>
      </c>
      <c r="O121" s="33">
        <v>87</v>
      </c>
      <c r="P121" s="7" t="s">
        <v>543</v>
      </c>
      <c r="Q121">
        <v>550</v>
      </c>
      <c r="R121" s="7" t="s">
        <v>525</v>
      </c>
      <c r="S121">
        <v>5.1</v>
      </c>
      <c r="T121" s="7" t="s">
        <v>526</v>
      </c>
      <c r="U121">
        <v>5</v>
      </c>
      <c r="V121" s="7" t="s">
        <v>526</v>
      </c>
      <c r="W121">
        <v>5</v>
      </c>
      <c r="X121" s="7" t="s">
        <v>526</v>
      </c>
      <c r="Y121">
        <v>5</v>
      </c>
      <c r="Z121" s="7" t="s">
        <v>526</v>
      </c>
      <c r="AA121">
        <v>5</v>
      </c>
      <c r="AB121" s="7" t="s">
        <v>526</v>
      </c>
      <c r="AC121">
        <v>12</v>
      </c>
      <c r="AD121" s="7" t="s">
        <v>526</v>
      </c>
      <c r="AE121">
        <v>5</v>
      </c>
      <c r="AF121" s="7" t="s">
        <v>526</v>
      </c>
      <c r="AG121">
        <v>5</v>
      </c>
      <c r="AH121" s="7" t="s">
        <v>526</v>
      </c>
      <c r="AI121">
        <v>5</v>
      </c>
      <c r="AJ121" s="7" t="s">
        <v>526</v>
      </c>
      <c r="AK121">
        <v>5</v>
      </c>
      <c r="AL121" s="7" t="s">
        <v>526</v>
      </c>
      <c r="AM121">
        <v>5</v>
      </c>
      <c r="AN121" s="7" t="s">
        <v>526</v>
      </c>
      <c r="AO121">
        <v>5</v>
      </c>
      <c r="AP121" s="7" t="s">
        <v>526</v>
      </c>
      <c r="AQ121">
        <v>5</v>
      </c>
      <c r="AR121" s="7" t="s">
        <v>526</v>
      </c>
      <c r="AS121">
        <v>5</v>
      </c>
      <c r="AT121" s="7" t="s">
        <v>526</v>
      </c>
      <c r="AU121">
        <v>11</v>
      </c>
      <c r="AV121" s="7" t="s">
        <v>525</v>
      </c>
      <c r="AW121">
        <v>20</v>
      </c>
      <c r="AX121" s="7" t="s">
        <v>525</v>
      </c>
      <c r="AY121">
        <v>1200</v>
      </c>
      <c r="AZ121" s="7" t="s">
        <v>526</v>
      </c>
      <c r="BA121">
        <v>5</v>
      </c>
      <c r="BB121" s="7" t="s">
        <v>526</v>
      </c>
      <c r="BC121">
        <v>21</v>
      </c>
      <c r="BD121" s="7" t="s">
        <v>543</v>
      </c>
      <c r="BE121">
        <v>370</v>
      </c>
      <c r="BF121" s="7" t="s">
        <v>525</v>
      </c>
      <c r="BG121">
        <v>160</v>
      </c>
      <c r="BH121" s="7" t="s">
        <v>526</v>
      </c>
      <c r="BI121">
        <v>5</v>
      </c>
      <c r="BJ121" s="7" t="s">
        <v>526</v>
      </c>
      <c r="BK121">
        <v>5</v>
      </c>
      <c r="BL121" s="7" t="s">
        <v>526</v>
      </c>
      <c r="BM121">
        <v>5</v>
      </c>
      <c r="BN121" s="7" t="s">
        <v>526</v>
      </c>
      <c r="BO121">
        <v>5</v>
      </c>
      <c r="BQ121" s="5">
        <f t="shared" si="4"/>
        <v>21</v>
      </c>
      <c r="BR121" s="5">
        <f t="shared" si="5"/>
        <v>0</v>
      </c>
      <c r="BS121" s="5">
        <f t="shared" si="6"/>
        <v>28</v>
      </c>
      <c r="BT121" s="6">
        <f t="shared" si="7"/>
        <v>7</v>
      </c>
    </row>
    <row r="122" spans="1:72" ht="12.75">
      <c r="A122" t="s">
        <v>2096</v>
      </c>
      <c r="B122" s="1" t="s">
        <v>9</v>
      </c>
      <c r="C122" s="1" t="s">
        <v>9</v>
      </c>
      <c r="D122" s="7">
        <v>1994</v>
      </c>
      <c r="E122" t="s">
        <v>10</v>
      </c>
      <c r="F122" t="s">
        <v>521</v>
      </c>
      <c r="G122" t="s">
        <v>11</v>
      </c>
      <c r="H122" s="7" t="s">
        <v>523</v>
      </c>
      <c r="I122" t="s">
        <v>531</v>
      </c>
      <c r="J122" s="7" t="s">
        <v>525</v>
      </c>
      <c r="K122">
        <v>9.4</v>
      </c>
      <c r="L122" s="7" t="s">
        <v>526</v>
      </c>
      <c r="M122">
        <v>5</v>
      </c>
      <c r="N122" s="32" t="s">
        <v>525</v>
      </c>
      <c r="O122" s="33">
        <v>260</v>
      </c>
      <c r="P122" s="7" t="s">
        <v>543</v>
      </c>
      <c r="Q122">
        <v>3900</v>
      </c>
      <c r="R122" s="7" t="s">
        <v>526</v>
      </c>
      <c r="S122">
        <v>12</v>
      </c>
      <c r="T122" s="7" t="s">
        <v>526</v>
      </c>
      <c r="U122">
        <v>5</v>
      </c>
      <c r="V122" s="7" t="s">
        <v>526</v>
      </c>
      <c r="W122">
        <v>35</v>
      </c>
      <c r="X122" s="7" t="s">
        <v>526</v>
      </c>
      <c r="Y122">
        <v>420</v>
      </c>
      <c r="Z122" s="7" t="s">
        <v>526</v>
      </c>
      <c r="AA122">
        <v>5</v>
      </c>
      <c r="AB122" s="7" t="s">
        <v>526</v>
      </c>
      <c r="AC122">
        <v>5</v>
      </c>
      <c r="AD122" s="7" t="s">
        <v>526</v>
      </c>
      <c r="AE122">
        <v>17</v>
      </c>
      <c r="AF122" s="7" t="s">
        <v>526</v>
      </c>
      <c r="AG122">
        <v>10</v>
      </c>
      <c r="AH122" s="7" t="s">
        <v>526</v>
      </c>
      <c r="AI122">
        <v>5</v>
      </c>
      <c r="AJ122" s="7" t="s">
        <v>526</v>
      </c>
      <c r="AK122">
        <v>5</v>
      </c>
      <c r="AL122" s="7" t="s">
        <v>526</v>
      </c>
      <c r="AM122">
        <v>9</v>
      </c>
      <c r="AN122" s="7" t="s">
        <v>526</v>
      </c>
      <c r="AO122">
        <v>5</v>
      </c>
      <c r="AP122" s="7" t="s">
        <v>526</v>
      </c>
      <c r="AQ122">
        <v>5</v>
      </c>
      <c r="AR122" s="7" t="s">
        <v>526</v>
      </c>
      <c r="AS122">
        <v>5</v>
      </c>
      <c r="AT122" s="7" t="s">
        <v>526</v>
      </c>
      <c r="AU122">
        <v>56</v>
      </c>
      <c r="AV122" s="7" t="s">
        <v>526</v>
      </c>
      <c r="AW122">
        <v>78</v>
      </c>
      <c r="AX122" s="7" t="s">
        <v>543</v>
      </c>
      <c r="AY122">
        <v>5400</v>
      </c>
      <c r="AZ122" s="7" t="s">
        <v>525</v>
      </c>
      <c r="BA122">
        <v>64</v>
      </c>
      <c r="BB122" s="7" t="s">
        <v>526</v>
      </c>
      <c r="BC122">
        <v>5</v>
      </c>
      <c r="BD122" s="7" t="s">
        <v>543</v>
      </c>
      <c r="BE122">
        <v>1500</v>
      </c>
      <c r="BF122" s="7" t="s">
        <v>526</v>
      </c>
      <c r="BG122">
        <v>55</v>
      </c>
      <c r="BH122" s="7" t="s">
        <v>526</v>
      </c>
      <c r="BI122">
        <v>5</v>
      </c>
      <c r="BJ122" s="7" t="s">
        <v>526</v>
      </c>
      <c r="BK122">
        <v>5</v>
      </c>
      <c r="BL122" s="7" t="s">
        <v>543</v>
      </c>
      <c r="BM122">
        <v>23</v>
      </c>
      <c r="BN122" s="7" t="s">
        <v>543</v>
      </c>
      <c r="BO122">
        <v>23</v>
      </c>
      <c r="BQ122" s="5">
        <f t="shared" si="4"/>
        <v>21</v>
      </c>
      <c r="BR122" s="5">
        <f t="shared" si="5"/>
        <v>0</v>
      </c>
      <c r="BS122" s="5">
        <f t="shared" si="6"/>
        <v>28</v>
      </c>
      <c r="BT122" s="6">
        <f t="shared" si="7"/>
        <v>7</v>
      </c>
    </row>
    <row r="123" spans="1:72" ht="12.75">
      <c r="A123" t="s">
        <v>2096</v>
      </c>
      <c r="B123" s="1" t="s">
        <v>12</v>
      </c>
      <c r="C123" s="1" t="s">
        <v>12</v>
      </c>
      <c r="D123" s="7">
        <v>1994</v>
      </c>
      <c r="E123" t="s">
        <v>13</v>
      </c>
      <c r="F123" t="s">
        <v>521</v>
      </c>
      <c r="G123" t="s">
        <v>14</v>
      </c>
      <c r="H123" s="7" t="s">
        <v>523</v>
      </c>
      <c r="I123" t="s">
        <v>531</v>
      </c>
      <c r="J123" s="7" t="s">
        <v>525</v>
      </c>
      <c r="K123">
        <v>7.8</v>
      </c>
      <c r="L123" s="7" t="s">
        <v>526</v>
      </c>
      <c r="M123">
        <v>5</v>
      </c>
      <c r="N123" s="32" t="s">
        <v>525</v>
      </c>
      <c r="O123" s="33">
        <v>60</v>
      </c>
      <c r="P123" s="7" t="s">
        <v>525</v>
      </c>
      <c r="Q123">
        <v>9100</v>
      </c>
      <c r="R123" s="7" t="s">
        <v>526</v>
      </c>
      <c r="S123">
        <v>5</v>
      </c>
      <c r="T123" s="7" t="s">
        <v>526</v>
      </c>
      <c r="U123">
        <v>5</v>
      </c>
      <c r="V123" s="7" t="s">
        <v>526</v>
      </c>
      <c r="W123">
        <v>5</v>
      </c>
      <c r="X123" s="7" t="s">
        <v>526</v>
      </c>
      <c r="Y123">
        <v>5</v>
      </c>
      <c r="Z123" s="7" t="s">
        <v>526</v>
      </c>
      <c r="AA123">
        <v>5</v>
      </c>
      <c r="AB123" s="7" t="s">
        <v>526</v>
      </c>
      <c r="AC123">
        <v>5</v>
      </c>
      <c r="AD123" s="7" t="s">
        <v>526</v>
      </c>
      <c r="AE123">
        <v>18</v>
      </c>
      <c r="AF123" s="7" t="s">
        <v>526</v>
      </c>
      <c r="AG123">
        <v>5</v>
      </c>
      <c r="AH123" s="7" t="s">
        <v>526</v>
      </c>
      <c r="AI123">
        <v>5</v>
      </c>
      <c r="AJ123" s="7" t="s">
        <v>526</v>
      </c>
      <c r="AK123">
        <v>5</v>
      </c>
      <c r="AL123" s="7" t="s">
        <v>526</v>
      </c>
      <c r="AM123">
        <v>5</v>
      </c>
      <c r="AN123" s="7" t="s">
        <v>526</v>
      </c>
      <c r="AO123">
        <v>5</v>
      </c>
      <c r="AP123" s="7" t="s">
        <v>526</v>
      </c>
      <c r="AQ123">
        <v>5</v>
      </c>
      <c r="AR123" s="7" t="s">
        <v>526</v>
      </c>
      <c r="AS123">
        <v>5</v>
      </c>
      <c r="AT123" s="7" t="s">
        <v>526</v>
      </c>
      <c r="AU123">
        <v>5</v>
      </c>
      <c r="AV123" s="7" t="s">
        <v>525</v>
      </c>
      <c r="AW123">
        <v>16</v>
      </c>
      <c r="AX123" s="7" t="s">
        <v>525</v>
      </c>
      <c r="AY123">
        <v>3700</v>
      </c>
      <c r="AZ123" s="7" t="s">
        <v>526</v>
      </c>
      <c r="BA123">
        <v>12</v>
      </c>
      <c r="BB123" s="7" t="s">
        <v>525</v>
      </c>
      <c r="BC123">
        <v>120</v>
      </c>
      <c r="BD123" s="7" t="s">
        <v>543</v>
      </c>
      <c r="BE123">
        <v>1100</v>
      </c>
      <c r="BF123" s="7" t="s">
        <v>543</v>
      </c>
      <c r="BG123">
        <v>140</v>
      </c>
      <c r="BH123" s="7" t="s">
        <v>526</v>
      </c>
      <c r="BI123">
        <v>5.3</v>
      </c>
      <c r="BJ123" s="7" t="s">
        <v>526</v>
      </c>
      <c r="BK123">
        <v>5</v>
      </c>
      <c r="BL123" s="7" t="s">
        <v>526</v>
      </c>
      <c r="BM123">
        <v>5</v>
      </c>
      <c r="BN123" s="7" t="s">
        <v>526</v>
      </c>
      <c r="BO123">
        <v>5</v>
      </c>
      <c r="BQ123" s="5">
        <f t="shared" si="4"/>
        <v>21</v>
      </c>
      <c r="BR123" s="5">
        <f t="shared" si="5"/>
        <v>0</v>
      </c>
      <c r="BS123" s="5">
        <f t="shared" si="6"/>
        <v>28</v>
      </c>
      <c r="BT123" s="6">
        <f t="shared" si="7"/>
        <v>7</v>
      </c>
    </row>
    <row r="124" spans="1:72" ht="12.75">
      <c r="A124" t="s">
        <v>2096</v>
      </c>
      <c r="B124" s="1" t="s">
        <v>15</v>
      </c>
      <c r="C124" s="1" t="s">
        <v>15</v>
      </c>
      <c r="D124" s="7">
        <v>1994</v>
      </c>
      <c r="E124" t="s">
        <v>16</v>
      </c>
      <c r="F124" t="s">
        <v>521</v>
      </c>
      <c r="G124" t="s">
        <v>17</v>
      </c>
      <c r="H124" s="7" t="s">
        <v>523</v>
      </c>
      <c r="I124" t="s">
        <v>531</v>
      </c>
      <c r="J124" s="7" t="s">
        <v>525</v>
      </c>
      <c r="K124">
        <v>14.5</v>
      </c>
      <c r="L124" s="7" t="s">
        <v>526</v>
      </c>
      <c r="M124">
        <v>5</v>
      </c>
      <c r="N124" s="32" t="s">
        <v>525</v>
      </c>
      <c r="O124" s="33">
        <v>200</v>
      </c>
      <c r="P124" s="7" t="s">
        <v>525</v>
      </c>
      <c r="Q124">
        <v>1600</v>
      </c>
      <c r="R124" s="7" t="s">
        <v>525</v>
      </c>
      <c r="S124">
        <v>11</v>
      </c>
      <c r="T124" s="7" t="s">
        <v>526</v>
      </c>
      <c r="U124">
        <v>5</v>
      </c>
      <c r="V124" s="7" t="s">
        <v>525</v>
      </c>
      <c r="W124">
        <v>15</v>
      </c>
      <c r="X124" s="7" t="s">
        <v>525</v>
      </c>
      <c r="Y124">
        <v>11</v>
      </c>
      <c r="Z124" s="7" t="s">
        <v>526</v>
      </c>
      <c r="AA124">
        <v>5</v>
      </c>
      <c r="AB124" s="7" t="s">
        <v>526</v>
      </c>
      <c r="AC124">
        <v>10</v>
      </c>
      <c r="AD124" s="7" t="s">
        <v>526</v>
      </c>
      <c r="AE124">
        <v>13</v>
      </c>
      <c r="AF124" s="7" t="s">
        <v>526</v>
      </c>
      <c r="AG124">
        <v>5</v>
      </c>
      <c r="AH124" s="7" t="s">
        <v>526</v>
      </c>
      <c r="AI124">
        <v>5</v>
      </c>
      <c r="AJ124" s="7" t="s">
        <v>526</v>
      </c>
      <c r="AK124">
        <v>5</v>
      </c>
      <c r="AL124" s="7" t="s">
        <v>526</v>
      </c>
      <c r="AM124">
        <v>5</v>
      </c>
      <c r="AN124" s="7" t="s">
        <v>526</v>
      </c>
      <c r="AO124">
        <v>5</v>
      </c>
      <c r="AP124" s="7" t="s">
        <v>526</v>
      </c>
      <c r="AQ124">
        <v>5</v>
      </c>
      <c r="AR124" s="7" t="s">
        <v>526</v>
      </c>
      <c r="AS124">
        <v>5</v>
      </c>
      <c r="AT124" s="7" t="s">
        <v>526</v>
      </c>
      <c r="AU124">
        <v>5.4</v>
      </c>
      <c r="AV124" s="7" t="s">
        <v>525</v>
      </c>
      <c r="AW124">
        <v>32</v>
      </c>
      <c r="AX124" s="7" t="s">
        <v>525</v>
      </c>
      <c r="AY124">
        <v>1600</v>
      </c>
      <c r="AZ124" s="7" t="s">
        <v>525</v>
      </c>
      <c r="BA124">
        <v>18</v>
      </c>
      <c r="BB124" s="7" t="s">
        <v>525</v>
      </c>
      <c r="BC124">
        <v>48</v>
      </c>
      <c r="BD124" s="7" t="s">
        <v>525</v>
      </c>
      <c r="BE124">
        <v>550</v>
      </c>
      <c r="BF124" s="7" t="s">
        <v>543</v>
      </c>
      <c r="BG124">
        <v>42</v>
      </c>
      <c r="BH124" s="7" t="s">
        <v>526</v>
      </c>
      <c r="BI124">
        <v>10</v>
      </c>
      <c r="BJ124" s="7" t="s">
        <v>526</v>
      </c>
      <c r="BK124">
        <v>5</v>
      </c>
      <c r="BL124" s="7" t="s">
        <v>525</v>
      </c>
      <c r="BM124">
        <v>9.9</v>
      </c>
      <c r="BN124" s="7" t="s">
        <v>525</v>
      </c>
      <c r="BO124">
        <v>14</v>
      </c>
      <c r="BQ124" s="5">
        <f t="shared" si="4"/>
        <v>15</v>
      </c>
      <c r="BR124" s="5">
        <f t="shared" si="5"/>
        <v>0</v>
      </c>
      <c r="BS124" s="5">
        <f t="shared" si="6"/>
        <v>28</v>
      </c>
      <c r="BT124" s="6">
        <f t="shared" si="7"/>
        <v>13</v>
      </c>
    </row>
    <row r="125" spans="1:72" ht="12.75">
      <c r="A125" t="s">
        <v>2096</v>
      </c>
      <c r="B125" s="1" t="s">
        <v>18</v>
      </c>
      <c r="C125" s="1" t="s">
        <v>18</v>
      </c>
      <c r="D125" s="7">
        <v>1994</v>
      </c>
      <c r="E125" t="s">
        <v>19</v>
      </c>
      <c r="F125" t="s">
        <v>521</v>
      </c>
      <c r="G125" t="s">
        <v>20</v>
      </c>
      <c r="H125" s="7" t="s">
        <v>523</v>
      </c>
      <c r="I125" t="s">
        <v>531</v>
      </c>
      <c r="J125" s="7" t="s">
        <v>525</v>
      </c>
      <c r="K125">
        <v>3.8</v>
      </c>
      <c r="L125" s="7" t="s">
        <v>526</v>
      </c>
      <c r="M125">
        <v>5</v>
      </c>
      <c r="N125" s="32" t="s">
        <v>525</v>
      </c>
      <c r="O125" s="33">
        <v>150</v>
      </c>
      <c r="P125" s="7" t="s">
        <v>543</v>
      </c>
      <c r="Q125">
        <v>650</v>
      </c>
      <c r="R125" s="7" t="s">
        <v>526</v>
      </c>
      <c r="S125">
        <v>5</v>
      </c>
      <c r="T125" s="7" t="s">
        <v>526</v>
      </c>
      <c r="U125">
        <v>5</v>
      </c>
      <c r="V125" s="7" t="s">
        <v>526</v>
      </c>
      <c r="W125">
        <v>8</v>
      </c>
      <c r="X125" s="7" t="s">
        <v>526</v>
      </c>
      <c r="Y125">
        <v>5</v>
      </c>
      <c r="Z125" s="7" t="s">
        <v>526</v>
      </c>
      <c r="AA125">
        <v>5</v>
      </c>
      <c r="AB125" s="7" t="s">
        <v>526</v>
      </c>
      <c r="AC125">
        <v>5</v>
      </c>
      <c r="AD125" s="7" t="s">
        <v>526</v>
      </c>
      <c r="AE125">
        <v>8</v>
      </c>
      <c r="AF125" s="7" t="s">
        <v>526</v>
      </c>
      <c r="AG125">
        <v>5</v>
      </c>
      <c r="AH125" s="7" t="s">
        <v>526</v>
      </c>
      <c r="AI125">
        <v>5</v>
      </c>
      <c r="AJ125" s="7" t="s">
        <v>526</v>
      </c>
      <c r="AK125">
        <v>5</v>
      </c>
      <c r="AL125" s="7" t="s">
        <v>526</v>
      </c>
      <c r="AM125">
        <v>5</v>
      </c>
      <c r="AN125" s="7" t="s">
        <v>526</v>
      </c>
      <c r="AO125">
        <v>5</v>
      </c>
      <c r="AP125" s="7" t="s">
        <v>526</v>
      </c>
      <c r="AQ125">
        <v>5</v>
      </c>
      <c r="AR125" s="7" t="s">
        <v>526</v>
      </c>
      <c r="AS125">
        <v>5</v>
      </c>
      <c r="AT125" s="7" t="s">
        <v>526</v>
      </c>
      <c r="AU125">
        <v>5</v>
      </c>
      <c r="AV125" s="7" t="s">
        <v>525</v>
      </c>
      <c r="AW125">
        <v>9.5</v>
      </c>
      <c r="AX125" s="7" t="s">
        <v>525</v>
      </c>
      <c r="AY125">
        <v>1000</v>
      </c>
      <c r="AZ125" s="7" t="s">
        <v>526</v>
      </c>
      <c r="BA125">
        <v>5</v>
      </c>
      <c r="BB125" s="7" t="s">
        <v>525</v>
      </c>
      <c r="BC125">
        <v>11</v>
      </c>
      <c r="BD125" s="7" t="s">
        <v>543</v>
      </c>
      <c r="BE125">
        <v>98</v>
      </c>
      <c r="BF125" s="7" t="s">
        <v>525</v>
      </c>
      <c r="BG125">
        <v>16</v>
      </c>
      <c r="BH125" s="7" t="s">
        <v>526</v>
      </c>
      <c r="BI125">
        <v>14</v>
      </c>
      <c r="BJ125" s="7" t="s">
        <v>526</v>
      </c>
      <c r="BK125">
        <v>5</v>
      </c>
      <c r="BL125" s="7" t="s">
        <v>526</v>
      </c>
      <c r="BM125">
        <v>5</v>
      </c>
      <c r="BN125" s="7" t="s">
        <v>526</v>
      </c>
      <c r="BO125">
        <v>5</v>
      </c>
      <c r="BQ125" s="5">
        <f t="shared" si="4"/>
        <v>21</v>
      </c>
      <c r="BR125" s="5">
        <f t="shared" si="5"/>
        <v>0</v>
      </c>
      <c r="BS125" s="5">
        <f t="shared" si="6"/>
        <v>28</v>
      </c>
      <c r="BT125" s="6">
        <f t="shared" si="7"/>
        <v>7</v>
      </c>
    </row>
    <row r="126" spans="1:72" ht="12.75">
      <c r="A126" t="s">
        <v>2096</v>
      </c>
      <c r="B126" s="1" t="s">
        <v>21</v>
      </c>
      <c r="C126" s="1" t="s">
        <v>21</v>
      </c>
      <c r="D126" s="7">
        <v>1994</v>
      </c>
      <c r="E126" t="s">
        <v>22</v>
      </c>
      <c r="F126" t="s">
        <v>521</v>
      </c>
      <c r="G126" t="s">
        <v>23</v>
      </c>
      <c r="H126" s="7" t="s">
        <v>523</v>
      </c>
      <c r="I126" t="s">
        <v>531</v>
      </c>
      <c r="J126" s="7" t="s">
        <v>525</v>
      </c>
      <c r="K126">
        <v>4.9</v>
      </c>
      <c r="L126" s="7" t="s">
        <v>526</v>
      </c>
      <c r="M126">
        <v>5</v>
      </c>
      <c r="N126" s="32" t="s">
        <v>525</v>
      </c>
      <c r="O126" s="33">
        <v>86</v>
      </c>
      <c r="P126" s="7" t="s">
        <v>526</v>
      </c>
      <c r="Q126">
        <v>200</v>
      </c>
      <c r="R126" s="7" t="s">
        <v>526</v>
      </c>
      <c r="S126">
        <v>5</v>
      </c>
      <c r="T126" s="7" t="s">
        <v>526</v>
      </c>
      <c r="U126">
        <v>5</v>
      </c>
      <c r="V126" s="7" t="s">
        <v>525</v>
      </c>
      <c r="W126">
        <v>7.6</v>
      </c>
      <c r="X126" s="7" t="s">
        <v>526</v>
      </c>
      <c r="Y126">
        <v>5</v>
      </c>
      <c r="Z126" s="7" t="s">
        <v>526</v>
      </c>
      <c r="AA126">
        <v>5</v>
      </c>
      <c r="AB126" s="7" t="s">
        <v>526</v>
      </c>
      <c r="AC126">
        <v>5</v>
      </c>
      <c r="AD126" s="7" t="s">
        <v>526</v>
      </c>
      <c r="AE126">
        <v>7</v>
      </c>
      <c r="AF126" s="7" t="s">
        <v>526</v>
      </c>
      <c r="AG126">
        <v>5</v>
      </c>
      <c r="AH126" s="7" t="s">
        <v>526</v>
      </c>
      <c r="AI126">
        <v>5</v>
      </c>
      <c r="AJ126" s="7" t="s">
        <v>526</v>
      </c>
      <c r="AK126">
        <v>5</v>
      </c>
      <c r="AL126" s="7" t="s">
        <v>526</v>
      </c>
      <c r="AM126">
        <v>5</v>
      </c>
      <c r="AN126" s="7" t="s">
        <v>526</v>
      </c>
      <c r="AO126">
        <v>5</v>
      </c>
      <c r="AP126" s="7" t="s">
        <v>526</v>
      </c>
      <c r="AQ126">
        <v>5</v>
      </c>
      <c r="AR126" s="7" t="s">
        <v>526</v>
      </c>
      <c r="AS126">
        <v>5</v>
      </c>
      <c r="AT126" s="7" t="s">
        <v>526</v>
      </c>
      <c r="AU126">
        <v>5</v>
      </c>
      <c r="AV126" s="7" t="s">
        <v>525</v>
      </c>
      <c r="AW126">
        <v>8.6</v>
      </c>
      <c r="AX126" s="7" t="s">
        <v>525</v>
      </c>
      <c r="AY126">
        <v>640</v>
      </c>
      <c r="AZ126" s="7" t="s">
        <v>526</v>
      </c>
      <c r="BA126">
        <v>5</v>
      </c>
      <c r="BB126" s="7" t="s">
        <v>526</v>
      </c>
      <c r="BC126">
        <v>13</v>
      </c>
      <c r="BD126" s="7" t="s">
        <v>543</v>
      </c>
      <c r="BE126">
        <v>190</v>
      </c>
      <c r="BF126" s="7" t="s">
        <v>525</v>
      </c>
      <c r="BG126">
        <v>14</v>
      </c>
      <c r="BH126" s="7" t="s">
        <v>526</v>
      </c>
      <c r="BI126">
        <v>17</v>
      </c>
      <c r="BJ126" s="7" t="s">
        <v>526</v>
      </c>
      <c r="BK126">
        <v>5</v>
      </c>
      <c r="BL126" s="7" t="s">
        <v>526</v>
      </c>
      <c r="BM126">
        <v>5</v>
      </c>
      <c r="BN126" s="7" t="s">
        <v>526</v>
      </c>
      <c r="BO126">
        <v>5</v>
      </c>
      <c r="BQ126" s="5">
        <f t="shared" si="4"/>
        <v>22</v>
      </c>
      <c r="BR126" s="5">
        <f t="shared" si="5"/>
        <v>0</v>
      </c>
      <c r="BS126" s="5">
        <f t="shared" si="6"/>
        <v>28</v>
      </c>
      <c r="BT126" s="6">
        <f t="shared" si="7"/>
        <v>6</v>
      </c>
    </row>
    <row r="127" spans="1:72" ht="12.75">
      <c r="A127" t="s">
        <v>2096</v>
      </c>
      <c r="B127" s="1" t="s">
        <v>24</v>
      </c>
      <c r="C127" s="1" t="s">
        <v>24</v>
      </c>
      <c r="D127" s="7">
        <v>1994</v>
      </c>
      <c r="E127" t="s">
        <v>25</v>
      </c>
      <c r="F127" t="s">
        <v>521</v>
      </c>
      <c r="G127" t="s">
        <v>26</v>
      </c>
      <c r="H127" s="7" t="s">
        <v>523</v>
      </c>
      <c r="I127" t="s">
        <v>531</v>
      </c>
      <c r="J127" s="7" t="s">
        <v>525</v>
      </c>
      <c r="K127">
        <v>10.73</v>
      </c>
      <c r="L127" s="7" t="s">
        <v>526</v>
      </c>
      <c r="M127">
        <v>5</v>
      </c>
      <c r="N127" s="32" t="s">
        <v>525</v>
      </c>
      <c r="O127" s="33">
        <v>170</v>
      </c>
      <c r="P127" s="7" t="s">
        <v>525</v>
      </c>
      <c r="Q127">
        <v>1200</v>
      </c>
      <c r="R127" s="7" t="s">
        <v>526</v>
      </c>
      <c r="S127">
        <v>5</v>
      </c>
      <c r="T127" s="7" t="s">
        <v>526</v>
      </c>
      <c r="U127">
        <v>5</v>
      </c>
      <c r="V127" s="7" t="s">
        <v>526</v>
      </c>
      <c r="W127">
        <v>5</v>
      </c>
      <c r="X127" s="7" t="s">
        <v>526</v>
      </c>
      <c r="Y127">
        <v>5</v>
      </c>
      <c r="Z127" s="7" t="s">
        <v>525</v>
      </c>
      <c r="AA127">
        <v>50</v>
      </c>
      <c r="AB127" s="7" t="s">
        <v>526</v>
      </c>
      <c r="AC127">
        <v>5</v>
      </c>
      <c r="AD127" s="7" t="s">
        <v>526</v>
      </c>
      <c r="AE127">
        <v>5</v>
      </c>
      <c r="AF127" s="7" t="s">
        <v>526</v>
      </c>
      <c r="AG127">
        <v>5</v>
      </c>
      <c r="AH127" s="7" t="s">
        <v>526</v>
      </c>
      <c r="AI127">
        <v>5</v>
      </c>
      <c r="AJ127" s="7" t="s">
        <v>526</v>
      </c>
      <c r="AK127">
        <v>5</v>
      </c>
      <c r="AL127" s="7" t="s">
        <v>526</v>
      </c>
      <c r="AM127">
        <v>5</v>
      </c>
      <c r="AN127" s="7" t="s">
        <v>526</v>
      </c>
      <c r="AO127">
        <v>5</v>
      </c>
      <c r="AP127" s="7" t="s">
        <v>526</v>
      </c>
      <c r="AQ127">
        <v>5</v>
      </c>
      <c r="AR127" s="7" t="s">
        <v>526</v>
      </c>
      <c r="AS127">
        <v>5</v>
      </c>
      <c r="AT127" s="7" t="s">
        <v>526</v>
      </c>
      <c r="AU127">
        <v>5</v>
      </c>
      <c r="AV127" s="7" t="s">
        <v>526</v>
      </c>
      <c r="AW127">
        <v>5</v>
      </c>
      <c r="AX127" s="7" t="s">
        <v>525</v>
      </c>
      <c r="AY127">
        <v>2700</v>
      </c>
      <c r="AZ127" s="7" t="s">
        <v>526</v>
      </c>
      <c r="BA127">
        <v>5</v>
      </c>
      <c r="BB127" s="7" t="s">
        <v>525</v>
      </c>
      <c r="BC127">
        <v>20</v>
      </c>
      <c r="BD127" s="7" t="s">
        <v>525</v>
      </c>
      <c r="BE127">
        <v>250</v>
      </c>
      <c r="BF127" s="7" t="s">
        <v>525</v>
      </c>
      <c r="BG127">
        <v>43</v>
      </c>
      <c r="BH127" s="7" t="s">
        <v>525</v>
      </c>
      <c r="BI127">
        <v>33</v>
      </c>
      <c r="BJ127" s="7" t="s">
        <v>526</v>
      </c>
      <c r="BK127">
        <v>5</v>
      </c>
      <c r="BL127" s="7" t="s">
        <v>526</v>
      </c>
      <c r="BM127">
        <v>5</v>
      </c>
      <c r="BN127" s="7" t="s">
        <v>526</v>
      </c>
      <c r="BO127">
        <v>5</v>
      </c>
      <c r="BQ127" s="5">
        <f t="shared" si="4"/>
        <v>20</v>
      </c>
      <c r="BR127" s="5">
        <f t="shared" si="5"/>
        <v>0</v>
      </c>
      <c r="BS127" s="5">
        <f t="shared" si="6"/>
        <v>28</v>
      </c>
      <c r="BT127" s="6">
        <f t="shared" si="7"/>
        <v>8</v>
      </c>
    </row>
    <row r="128" spans="1:72" ht="12.75">
      <c r="A128" t="s">
        <v>2096</v>
      </c>
      <c r="B128" s="1" t="s">
        <v>27</v>
      </c>
      <c r="C128" s="1" t="s">
        <v>27</v>
      </c>
      <c r="D128" s="7">
        <v>1994</v>
      </c>
      <c r="E128" t="s">
        <v>28</v>
      </c>
      <c r="F128" t="s">
        <v>521</v>
      </c>
      <c r="G128" t="s">
        <v>29</v>
      </c>
      <c r="H128" s="7" t="s">
        <v>523</v>
      </c>
      <c r="I128" t="s">
        <v>531</v>
      </c>
      <c r="J128" s="7" t="s">
        <v>525</v>
      </c>
      <c r="K128">
        <v>9.3</v>
      </c>
      <c r="L128" s="7" t="s">
        <v>526</v>
      </c>
      <c r="M128">
        <v>5</v>
      </c>
      <c r="N128" s="32" t="s">
        <v>525</v>
      </c>
      <c r="O128" s="33">
        <v>77</v>
      </c>
      <c r="P128" s="7" t="s">
        <v>525</v>
      </c>
      <c r="Q128">
        <v>12000</v>
      </c>
      <c r="R128" s="7" t="s">
        <v>526</v>
      </c>
      <c r="S128">
        <v>5</v>
      </c>
      <c r="T128" s="7" t="s">
        <v>525</v>
      </c>
      <c r="U128">
        <v>9.7</v>
      </c>
      <c r="V128" s="7" t="s">
        <v>525</v>
      </c>
      <c r="W128">
        <v>19</v>
      </c>
      <c r="X128" s="7" t="s">
        <v>525</v>
      </c>
      <c r="Y128">
        <v>29</v>
      </c>
      <c r="Z128" s="7" t="s">
        <v>525</v>
      </c>
      <c r="AA128">
        <v>96</v>
      </c>
      <c r="AB128" s="7" t="s">
        <v>526</v>
      </c>
      <c r="AC128">
        <v>17</v>
      </c>
      <c r="AD128" s="7" t="s">
        <v>526</v>
      </c>
      <c r="AE128">
        <v>5</v>
      </c>
      <c r="AF128" s="7" t="s">
        <v>526</v>
      </c>
      <c r="AG128">
        <v>5</v>
      </c>
      <c r="AH128" s="7" t="s">
        <v>525</v>
      </c>
      <c r="AI128">
        <v>6.4</v>
      </c>
      <c r="AJ128" s="7" t="s">
        <v>526</v>
      </c>
      <c r="AK128">
        <v>5</v>
      </c>
      <c r="AL128" s="7" t="s">
        <v>526</v>
      </c>
      <c r="AM128">
        <v>5</v>
      </c>
      <c r="AN128" s="7" t="s">
        <v>526</v>
      </c>
      <c r="AO128">
        <v>5</v>
      </c>
      <c r="AP128" s="7" t="s">
        <v>526</v>
      </c>
      <c r="AQ128">
        <v>5</v>
      </c>
      <c r="AR128" s="7" t="s">
        <v>525</v>
      </c>
      <c r="AS128">
        <v>11</v>
      </c>
      <c r="AT128" s="7" t="s">
        <v>526</v>
      </c>
      <c r="AU128">
        <v>9.5</v>
      </c>
      <c r="AV128" s="7" t="s">
        <v>525</v>
      </c>
      <c r="AW128">
        <v>23</v>
      </c>
      <c r="AX128" s="7" t="s">
        <v>525</v>
      </c>
      <c r="AY128">
        <v>5300</v>
      </c>
      <c r="AZ128" s="7" t="s">
        <v>525</v>
      </c>
      <c r="BA128">
        <v>17</v>
      </c>
      <c r="BB128" s="7" t="s">
        <v>543</v>
      </c>
      <c r="BC128">
        <v>14</v>
      </c>
      <c r="BD128" s="7" t="s">
        <v>543</v>
      </c>
      <c r="BE128">
        <v>1800</v>
      </c>
      <c r="BF128" s="7" t="s">
        <v>543</v>
      </c>
      <c r="BG128">
        <v>36</v>
      </c>
      <c r="BH128" s="7" t="s">
        <v>526</v>
      </c>
      <c r="BI128">
        <v>5</v>
      </c>
      <c r="BJ128" s="7" t="s">
        <v>526</v>
      </c>
      <c r="BK128">
        <v>5.3</v>
      </c>
      <c r="BL128" s="7" t="s">
        <v>526</v>
      </c>
      <c r="BM128">
        <v>5</v>
      </c>
      <c r="BN128" s="7" t="s">
        <v>525</v>
      </c>
      <c r="BO128">
        <v>10</v>
      </c>
      <c r="BQ128" s="5">
        <f t="shared" si="4"/>
        <v>13</v>
      </c>
      <c r="BR128" s="5">
        <f t="shared" si="5"/>
        <v>0</v>
      </c>
      <c r="BS128" s="5">
        <f t="shared" si="6"/>
        <v>28</v>
      </c>
      <c r="BT128" s="6">
        <f t="shared" si="7"/>
        <v>15</v>
      </c>
    </row>
    <row r="129" spans="1:72" ht="12.75">
      <c r="A129" t="s">
        <v>2096</v>
      </c>
      <c r="B129" s="1" t="s">
        <v>30</v>
      </c>
      <c r="C129" s="1" t="s">
        <v>30</v>
      </c>
      <c r="D129" s="7">
        <v>1994</v>
      </c>
      <c r="E129" t="s">
        <v>31</v>
      </c>
      <c r="F129" t="s">
        <v>521</v>
      </c>
      <c r="G129" t="s">
        <v>32</v>
      </c>
      <c r="H129" s="7" t="s">
        <v>523</v>
      </c>
      <c r="I129" t="s">
        <v>531</v>
      </c>
      <c r="J129" s="7" t="s">
        <v>525</v>
      </c>
      <c r="K129">
        <v>6.7</v>
      </c>
      <c r="L129" s="7" t="s">
        <v>526</v>
      </c>
      <c r="M129">
        <v>5</v>
      </c>
      <c r="N129" s="32" t="s">
        <v>525</v>
      </c>
      <c r="O129" s="33">
        <v>69</v>
      </c>
      <c r="P129" s="7" t="s">
        <v>526</v>
      </c>
      <c r="Q129">
        <v>1800</v>
      </c>
      <c r="R129" s="7" t="s">
        <v>526</v>
      </c>
      <c r="S129">
        <v>5</v>
      </c>
      <c r="T129" s="7" t="s">
        <v>526</v>
      </c>
      <c r="U129">
        <v>5</v>
      </c>
      <c r="V129" s="7" t="s">
        <v>525</v>
      </c>
      <c r="W129">
        <v>5.6</v>
      </c>
      <c r="X129" s="7" t="s">
        <v>525</v>
      </c>
      <c r="Y129">
        <v>7.6</v>
      </c>
      <c r="Z129" s="7" t="s">
        <v>525</v>
      </c>
      <c r="AA129">
        <v>41</v>
      </c>
      <c r="AB129" s="7" t="s">
        <v>526</v>
      </c>
      <c r="AC129">
        <v>10</v>
      </c>
      <c r="AD129" s="7" t="s">
        <v>526</v>
      </c>
      <c r="AE129">
        <v>15</v>
      </c>
      <c r="AF129" s="7" t="s">
        <v>526</v>
      </c>
      <c r="AG129">
        <v>5</v>
      </c>
      <c r="AH129" s="7" t="s">
        <v>526</v>
      </c>
      <c r="AI129">
        <v>5.4</v>
      </c>
      <c r="AJ129" s="7" t="s">
        <v>526</v>
      </c>
      <c r="AK129">
        <v>5</v>
      </c>
      <c r="AL129" s="7" t="s">
        <v>526</v>
      </c>
      <c r="AM129">
        <v>5</v>
      </c>
      <c r="AN129" s="7" t="s">
        <v>526</v>
      </c>
      <c r="AO129">
        <v>5</v>
      </c>
      <c r="AP129" s="7" t="s">
        <v>526</v>
      </c>
      <c r="AQ129">
        <v>5</v>
      </c>
      <c r="AR129" s="7" t="s">
        <v>526</v>
      </c>
      <c r="AS129">
        <v>5</v>
      </c>
      <c r="AT129" s="7" t="s">
        <v>526</v>
      </c>
      <c r="AU129">
        <v>6.8</v>
      </c>
      <c r="AV129" s="7" t="s">
        <v>525</v>
      </c>
      <c r="AW129">
        <v>19</v>
      </c>
      <c r="AX129" s="7" t="s">
        <v>525</v>
      </c>
      <c r="AY129">
        <v>4600</v>
      </c>
      <c r="AZ129" s="7" t="s">
        <v>525</v>
      </c>
      <c r="BA129">
        <v>22</v>
      </c>
      <c r="BB129" s="7" t="s">
        <v>525</v>
      </c>
      <c r="BC129">
        <v>54</v>
      </c>
      <c r="BD129" s="7" t="s">
        <v>525</v>
      </c>
      <c r="BE129">
        <v>610</v>
      </c>
      <c r="BF129" s="7" t="s">
        <v>543</v>
      </c>
      <c r="BG129">
        <v>29</v>
      </c>
      <c r="BH129" s="7" t="s">
        <v>526</v>
      </c>
      <c r="BI129">
        <v>10</v>
      </c>
      <c r="BJ129" s="7" t="s">
        <v>525</v>
      </c>
      <c r="BK129">
        <v>5.2</v>
      </c>
      <c r="BL129" s="7" t="s">
        <v>526</v>
      </c>
      <c r="BM129">
        <v>5</v>
      </c>
      <c r="BN129" s="7" t="s">
        <v>525</v>
      </c>
      <c r="BO129">
        <v>5.1</v>
      </c>
      <c r="BQ129" s="5">
        <f t="shared" si="4"/>
        <v>16</v>
      </c>
      <c r="BR129" s="5">
        <f t="shared" si="5"/>
        <v>0</v>
      </c>
      <c r="BS129" s="5">
        <f t="shared" si="6"/>
        <v>28</v>
      </c>
      <c r="BT129" s="6">
        <f t="shared" si="7"/>
        <v>12</v>
      </c>
    </row>
    <row r="130" spans="1:72" ht="12.75">
      <c r="A130" t="s">
        <v>33</v>
      </c>
      <c r="B130" s="1" t="s">
        <v>34</v>
      </c>
      <c r="C130" s="1" t="s">
        <v>34</v>
      </c>
      <c r="D130" s="7">
        <v>1997</v>
      </c>
      <c r="E130" t="s">
        <v>35</v>
      </c>
      <c r="F130" t="s">
        <v>521</v>
      </c>
      <c r="G130" t="s">
        <v>36</v>
      </c>
      <c r="H130" s="7" t="s">
        <v>523</v>
      </c>
      <c r="I130" t="s">
        <v>37</v>
      </c>
      <c r="J130" s="7" t="s">
        <v>525</v>
      </c>
      <c r="K130">
        <v>1.9</v>
      </c>
      <c r="L130" s="7" t="s">
        <v>526</v>
      </c>
      <c r="M130">
        <v>5</v>
      </c>
      <c r="N130" s="32" t="s">
        <v>526</v>
      </c>
      <c r="O130" s="33">
        <v>50</v>
      </c>
      <c r="P130" s="7" t="s">
        <v>526</v>
      </c>
      <c r="Q130">
        <v>200</v>
      </c>
      <c r="R130" s="7" t="s">
        <v>526</v>
      </c>
      <c r="S130">
        <v>5</v>
      </c>
      <c r="T130" s="7" t="s">
        <v>526</v>
      </c>
      <c r="U130">
        <v>5</v>
      </c>
      <c r="V130" s="7" t="s">
        <v>526</v>
      </c>
      <c r="W130">
        <v>5</v>
      </c>
      <c r="X130" s="7" t="s">
        <v>526</v>
      </c>
      <c r="Y130">
        <v>5</v>
      </c>
      <c r="Z130" s="7" t="s">
        <v>526</v>
      </c>
      <c r="AA130">
        <v>5</v>
      </c>
      <c r="AB130" s="7" t="s">
        <v>526</v>
      </c>
      <c r="AC130">
        <v>5</v>
      </c>
      <c r="AD130" s="7" t="s">
        <v>526</v>
      </c>
      <c r="AE130">
        <v>5</v>
      </c>
      <c r="AF130" s="7" t="s">
        <v>526</v>
      </c>
      <c r="AG130">
        <v>5</v>
      </c>
      <c r="AH130" s="7" t="s">
        <v>526</v>
      </c>
      <c r="AI130">
        <v>5</v>
      </c>
      <c r="AJ130" s="7" t="s">
        <v>526</v>
      </c>
      <c r="AK130">
        <v>5</v>
      </c>
      <c r="AL130" s="7" t="s">
        <v>526</v>
      </c>
      <c r="AM130">
        <v>5</v>
      </c>
      <c r="AN130" s="7" t="s">
        <v>526</v>
      </c>
      <c r="AO130">
        <v>5</v>
      </c>
      <c r="AP130" s="7" t="s">
        <v>526</v>
      </c>
      <c r="AQ130">
        <v>5</v>
      </c>
      <c r="AR130" s="7" t="s">
        <v>526</v>
      </c>
      <c r="AS130">
        <v>5</v>
      </c>
      <c r="AT130" s="7" t="s">
        <v>526</v>
      </c>
      <c r="AU130">
        <v>62</v>
      </c>
      <c r="AV130" s="7" t="s">
        <v>526</v>
      </c>
      <c r="AW130">
        <v>5</v>
      </c>
      <c r="AX130" s="7" t="s">
        <v>525</v>
      </c>
      <c r="AY130">
        <v>9.8</v>
      </c>
      <c r="AZ130" s="7" t="s">
        <v>526</v>
      </c>
      <c r="BA130">
        <v>5</v>
      </c>
      <c r="BB130" s="7" t="s">
        <v>526</v>
      </c>
      <c r="BC130">
        <v>5</v>
      </c>
      <c r="BD130" s="7" t="s">
        <v>526</v>
      </c>
      <c r="BE130">
        <v>5</v>
      </c>
      <c r="BF130" s="7" t="s">
        <v>526</v>
      </c>
      <c r="BG130">
        <v>5</v>
      </c>
      <c r="BH130" s="7" t="s">
        <v>526</v>
      </c>
      <c r="BI130">
        <v>5</v>
      </c>
      <c r="BJ130" s="7" t="s">
        <v>526</v>
      </c>
      <c r="BK130">
        <v>5</v>
      </c>
      <c r="BL130" s="7" t="s">
        <v>526</v>
      </c>
      <c r="BM130">
        <v>5</v>
      </c>
      <c r="BN130" s="7" t="s">
        <v>526</v>
      </c>
      <c r="BO130">
        <v>5</v>
      </c>
      <c r="BQ130" s="5">
        <f t="shared" si="4"/>
        <v>27</v>
      </c>
      <c r="BR130" s="5">
        <f t="shared" si="5"/>
        <v>0</v>
      </c>
      <c r="BS130" s="5">
        <f t="shared" si="6"/>
        <v>28</v>
      </c>
      <c r="BT130" s="6">
        <f t="shared" si="7"/>
        <v>1</v>
      </c>
    </row>
    <row r="131" spans="1:72" ht="12.75">
      <c r="A131" t="s">
        <v>33</v>
      </c>
      <c r="B131" s="1" t="s">
        <v>38</v>
      </c>
      <c r="C131" s="1" t="s">
        <v>38</v>
      </c>
      <c r="D131" s="7">
        <v>1997</v>
      </c>
      <c r="E131" t="s">
        <v>39</v>
      </c>
      <c r="F131" t="s">
        <v>521</v>
      </c>
      <c r="G131" t="s">
        <v>40</v>
      </c>
      <c r="H131" s="7" t="s">
        <v>523</v>
      </c>
      <c r="I131" t="s">
        <v>41</v>
      </c>
      <c r="J131" s="7" t="s">
        <v>525</v>
      </c>
      <c r="K131">
        <v>5</v>
      </c>
      <c r="L131" s="7" t="s">
        <v>526</v>
      </c>
      <c r="M131">
        <v>5</v>
      </c>
      <c r="N131" s="32" t="s">
        <v>526</v>
      </c>
      <c r="O131" s="33">
        <v>50</v>
      </c>
      <c r="P131" s="7" t="s">
        <v>526</v>
      </c>
      <c r="Q131">
        <v>200</v>
      </c>
      <c r="R131" s="7" t="s">
        <v>526</v>
      </c>
      <c r="S131">
        <v>5</v>
      </c>
      <c r="T131" s="7" t="s">
        <v>526</v>
      </c>
      <c r="U131">
        <v>5</v>
      </c>
      <c r="V131" s="7" t="s">
        <v>525</v>
      </c>
      <c r="W131">
        <v>7.5</v>
      </c>
      <c r="X131" s="7" t="s">
        <v>526</v>
      </c>
      <c r="Y131">
        <v>5</v>
      </c>
      <c r="Z131" s="7" t="s">
        <v>525</v>
      </c>
      <c r="AA131">
        <v>7.4</v>
      </c>
      <c r="AB131" s="7" t="s">
        <v>526</v>
      </c>
      <c r="AC131">
        <v>5</v>
      </c>
      <c r="AD131" s="7" t="s">
        <v>526</v>
      </c>
      <c r="AE131">
        <v>5</v>
      </c>
      <c r="AF131" s="7" t="s">
        <v>526</v>
      </c>
      <c r="AG131">
        <v>5</v>
      </c>
      <c r="AH131" s="7" t="s">
        <v>526</v>
      </c>
      <c r="AI131">
        <v>5</v>
      </c>
      <c r="AJ131" s="7" t="s">
        <v>526</v>
      </c>
      <c r="AK131">
        <v>5</v>
      </c>
      <c r="AL131" s="7" t="s">
        <v>526</v>
      </c>
      <c r="AM131">
        <v>5</v>
      </c>
      <c r="AN131" s="7" t="s">
        <v>526</v>
      </c>
      <c r="AO131">
        <v>5</v>
      </c>
      <c r="AP131" s="7" t="s">
        <v>526</v>
      </c>
      <c r="AQ131">
        <v>5</v>
      </c>
      <c r="AR131" s="7" t="s">
        <v>526</v>
      </c>
      <c r="AS131">
        <v>5</v>
      </c>
      <c r="AT131" s="7" t="s">
        <v>526</v>
      </c>
      <c r="AU131">
        <v>5</v>
      </c>
      <c r="AV131" s="7" t="s">
        <v>526</v>
      </c>
      <c r="AW131">
        <v>5</v>
      </c>
      <c r="AX131" s="7" t="s">
        <v>525</v>
      </c>
      <c r="AY131">
        <v>33</v>
      </c>
      <c r="AZ131" s="7" t="s">
        <v>558</v>
      </c>
      <c r="BA131" t="s">
        <v>558</v>
      </c>
      <c r="BB131" s="7" t="s">
        <v>526</v>
      </c>
      <c r="BC131">
        <v>5</v>
      </c>
      <c r="BD131" s="7" t="s">
        <v>526</v>
      </c>
      <c r="BE131">
        <v>5</v>
      </c>
      <c r="BF131" s="7" t="s">
        <v>526</v>
      </c>
      <c r="BG131">
        <v>5</v>
      </c>
      <c r="BH131" s="7" t="s">
        <v>526</v>
      </c>
      <c r="BI131">
        <v>5</v>
      </c>
      <c r="BJ131" s="7" t="s">
        <v>526</v>
      </c>
      <c r="BK131">
        <v>5</v>
      </c>
      <c r="BL131" s="7" t="s">
        <v>526</v>
      </c>
      <c r="BM131">
        <v>5</v>
      </c>
      <c r="BN131" s="7" t="s">
        <v>525</v>
      </c>
      <c r="BO131">
        <v>6.8</v>
      </c>
      <c r="BQ131" s="5">
        <f t="shared" si="4"/>
        <v>23</v>
      </c>
      <c r="BR131" s="5">
        <f t="shared" si="5"/>
        <v>2</v>
      </c>
      <c r="BS131" s="5">
        <f t="shared" si="6"/>
        <v>27</v>
      </c>
      <c r="BT131" s="6">
        <f t="shared" si="7"/>
        <v>4</v>
      </c>
    </row>
    <row r="132" spans="1:72" ht="12.75">
      <c r="A132" t="s">
        <v>33</v>
      </c>
      <c r="B132" s="1" t="s">
        <v>42</v>
      </c>
      <c r="C132" s="1" t="s">
        <v>42</v>
      </c>
      <c r="D132" s="7">
        <v>1997</v>
      </c>
      <c r="E132" t="s">
        <v>43</v>
      </c>
      <c r="F132" t="s">
        <v>521</v>
      </c>
      <c r="G132" t="s">
        <v>44</v>
      </c>
      <c r="H132" s="7" t="s">
        <v>523</v>
      </c>
      <c r="I132" t="s">
        <v>531</v>
      </c>
      <c r="J132" s="7" t="s">
        <v>525</v>
      </c>
      <c r="K132">
        <v>5.9</v>
      </c>
      <c r="L132" s="7" t="s">
        <v>526</v>
      </c>
      <c r="M132">
        <v>5</v>
      </c>
      <c r="N132" s="32" t="s">
        <v>526</v>
      </c>
      <c r="O132" s="33">
        <v>50</v>
      </c>
      <c r="P132" s="7" t="s">
        <v>526</v>
      </c>
      <c r="Q132">
        <v>200</v>
      </c>
      <c r="R132" s="7" t="s">
        <v>526</v>
      </c>
      <c r="S132">
        <v>5</v>
      </c>
      <c r="T132" s="7" t="s">
        <v>526</v>
      </c>
      <c r="U132">
        <v>5</v>
      </c>
      <c r="V132" s="7" t="s">
        <v>525</v>
      </c>
      <c r="W132">
        <v>9.1</v>
      </c>
      <c r="X132" s="7" t="s">
        <v>526</v>
      </c>
      <c r="Y132">
        <v>5</v>
      </c>
      <c r="Z132" s="7" t="s">
        <v>525</v>
      </c>
      <c r="AA132">
        <v>13</v>
      </c>
      <c r="AB132" s="7" t="s">
        <v>526</v>
      </c>
      <c r="AC132">
        <v>5</v>
      </c>
      <c r="AD132" s="7" t="s">
        <v>526</v>
      </c>
      <c r="AE132">
        <v>5</v>
      </c>
      <c r="AF132" s="7" t="s">
        <v>526</v>
      </c>
      <c r="AG132">
        <v>5</v>
      </c>
      <c r="AH132" s="7" t="s">
        <v>526</v>
      </c>
      <c r="AI132">
        <v>5</v>
      </c>
      <c r="AJ132" s="7" t="s">
        <v>526</v>
      </c>
      <c r="AK132">
        <v>5</v>
      </c>
      <c r="AL132" s="7" t="s">
        <v>526</v>
      </c>
      <c r="AM132">
        <v>5</v>
      </c>
      <c r="AN132" s="7" t="s">
        <v>526</v>
      </c>
      <c r="AO132">
        <v>5</v>
      </c>
      <c r="AP132" s="7" t="s">
        <v>526</v>
      </c>
      <c r="AQ132">
        <v>5</v>
      </c>
      <c r="AR132" s="7" t="s">
        <v>526</v>
      </c>
      <c r="AS132">
        <v>5</v>
      </c>
      <c r="AT132" s="7" t="s">
        <v>526</v>
      </c>
      <c r="AU132">
        <v>5</v>
      </c>
      <c r="AV132" s="7" t="s">
        <v>526</v>
      </c>
      <c r="AW132">
        <v>5</v>
      </c>
      <c r="AX132" s="7" t="s">
        <v>525</v>
      </c>
      <c r="AY132">
        <v>21</v>
      </c>
      <c r="AZ132" s="7" t="s">
        <v>526</v>
      </c>
      <c r="BA132">
        <v>5</v>
      </c>
      <c r="BB132" s="7" t="s">
        <v>526</v>
      </c>
      <c r="BC132">
        <v>5</v>
      </c>
      <c r="BD132" s="7" t="s">
        <v>543</v>
      </c>
      <c r="BE132">
        <v>24</v>
      </c>
      <c r="BF132" s="7" t="s">
        <v>526</v>
      </c>
      <c r="BG132">
        <v>5</v>
      </c>
      <c r="BH132" s="7" t="s">
        <v>526</v>
      </c>
      <c r="BI132">
        <v>5</v>
      </c>
      <c r="BJ132" s="7" t="s">
        <v>526</v>
      </c>
      <c r="BK132">
        <v>5</v>
      </c>
      <c r="BL132" s="7" t="s">
        <v>526</v>
      </c>
      <c r="BM132">
        <v>5</v>
      </c>
      <c r="BN132" s="7" t="s">
        <v>526</v>
      </c>
      <c r="BO132">
        <v>5</v>
      </c>
      <c r="BQ132" s="5">
        <f t="shared" si="4"/>
        <v>24</v>
      </c>
      <c r="BR132" s="5">
        <f t="shared" si="5"/>
        <v>0</v>
      </c>
      <c r="BS132" s="5">
        <f t="shared" si="6"/>
        <v>28</v>
      </c>
      <c r="BT132" s="6">
        <f t="shared" si="7"/>
        <v>4</v>
      </c>
    </row>
    <row r="133" spans="1:72" ht="12.75">
      <c r="A133" t="s">
        <v>33</v>
      </c>
      <c r="B133" s="1" t="s">
        <v>45</v>
      </c>
      <c r="C133" s="1" t="s">
        <v>45</v>
      </c>
      <c r="D133" s="7">
        <v>1997</v>
      </c>
      <c r="E133" t="s">
        <v>52</v>
      </c>
      <c r="F133" t="s">
        <v>521</v>
      </c>
      <c r="G133" t="s">
        <v>2190</v>
      </c>
      <c r="H133" s="7" t="s">
        <v>523</v>
      </c>
      <c r="I133" t="s">
        <v>578</v>
      </c>
      <c r="J133" s="7" t="s">
        <v>525</v>
      </c>
      <c r="K133">
        <v>1.7</v>
      </c>
      <c r="L133" s="7" t="s">
        <v>526</v>
      </c>
      <c r="M133">
        <v>5</v>
      </c>
      <c r="N133" s="32" t="s">
        <v>526</v>
      </c>
      <c r="O133" s="33">
        <v>50</v>
      </c>
      <c r="P133" s="7" t="s">
        <v>526</v>
      </c>
      <c r="Q133">
        <v>200</v>
      </c>
      <c r="R133" s="7" t="s">
        <v>526</v>
      </c>
      <c r="S133">
        <v>5</v>
      </c>
      <c r="T133" s="7" t="s">
        <v>526</v>
      </c>
      <c r="U133">
        <v>5</v>
      </c>
      <c r="V133" s="7" t="s">
        <v>526</v>
      </c>
      <c r="W133">
        <v>5</v>
      </c>
      <c r="X133" s="7" t="s">
        <v>526</v>
      </c>
      <c r="Y133">
        <v>5</v>
      </c>
      <c r="Z133" s="7" t="s">
        <v>526</v>
      </c>
      <c r="AA133">
        <v>5</v>
      </c>
      <c r="AB133" s="7" t="s">
        <v>526</v>
      </c>
      <c r="AC133">
        <v>5</v>
      </c>
      <c r="AD133" s="7" t="s">
        <v>526</v>
      </c>
      <c r="AE133">
        <v>5</v>
      </c>
      <c r="AF133" s="7" t="s">
        <v>526</v>
      </c>
      <c r="AG133">
        <v>5</v>
      </c>
      <c r="AH133" s="7" t="s">
        <v>526</v>
      </c>
      <c r="AI133">
        <v>5</v>
      </c>
      <c r="AJ133" s="7" t="s">
        <v>526</v>
      </c>
      <c r="AK133">
        <v>5</v>
      </c>
      <c r="AL133" s="7" t="s">
        <v>526</v>
      </c>
      <c r="AM133">
        <v>5</v>
      </c>
      <c r="AN133" s="7" t="s">
        <v>526</v>
      </c>
      <c r="AO133">
        <v>5</v>
      </c>
      <c r="AP133" s="7" t="s">
        <v>526</v>
      </c>
      <c r="AQ133">
        <v>5</v>
      </c>
      <c r="AR133" s="7" t="s">
        <v>526</v>
      </c>
      <c r="AS133">
        <v>5</v>
      </c>
      <c r="AT133" s="7" t="s">
        <v>526</v>
      </c>
      <c r="AU133">
        <v>5</v>
      </c>
      <c r="AV133" s="7" t="s">
        <v>526</v>
      </c>
      <c r="AW133">
        <v>5</v>
      </c>
      <c r="AX133" s="7" t="s">
        <v>526</v>
      </c>
      <c r="AY133">
        <v>5</v>
      </c>
      <c r="AZ133" s="7" t="s">
        <v>526</v>
      </c>
      <c r="BA133">
        <v>5</v>
      </c>
      <c r="BB133" s="7" t="s">
        <v>526</v>
      </c>
      <c r="BC133">
        <v>5</v>
      </c>
      <c r="BD133" s="7" t="s">
        <v>526</v>
      </c>
      <c r="BE133">
        <v>5</v>
      </c>
      <c r="BF133" s="7" t="s">
        <v>526</v>
      </c>
      <c r="BG133">
        <v>5</v>
      </c>
      <c r="BH133" s="7" t="s">
        <v>526</v>
      </c>
      <c r="BI133">
        <v>5</v>
      </c>
      <c r="BJ133" s="7" t="s">
        <v>526</v>
      </c>
      <c r="BK133">
        <v>5</v>
      </c>
      <c r="BL133" s="7" t="s">
        <v>526</v>
      </c>
      <c r="BM133">
        <v>5</v>
      </c>
      <c r="BN133" s="7" t="s">
        <v>526</v>
      </c>
      <c r="BO133">
        <v>5</v>
      </c>
      <c r="BQ133" s="5">
        <f aca="true" t="shared" si="8" ref="BQ133:BQ196">COUNTIF(L133:BN133,"=&lt;")</f>
        <v>28</v>
      </c>
      <c r="BR133" s="5">
        <f aca="true" t="shared" si="9" ref="BR133:BR196">COUNTIF(L133:BO133,".")</f>
        <v>0</v>
      </c>
      <c r="BS133" s="5">
        <f aca="true" t="shared" si="10" ref="BS133:BS196">28-(BR133/2)</f>
        <v>28</v>
      </c>
      <c r="BT133" s="6">
        <f aca="true" t="shared" si="11" ref="BT133:BT196">BS133-BQ133</f>
        <v>0</v>
      </c>
    </row>
    <row r="134" spans="1:72" ht="12.75">
      <c r="A134" t="s">
        <v>2191</v>
      </c>
      <c r="B134" s="1" t="s">
        <v>2192</v>
      </c>
      <c r="C134" s="1" t="s">
        <v>2192</v>
      </c>
      <c r="D134" s="7">
        <v>1991</v>
      </c>
      <c r="E134" t="s">
        <v>2193</v>
      </c>
      <c r="F134" t="s">
        <v>521</v>
      </c>
      <c r="G134" t="s">
        <v>2194</v>
      </c>
      <c r="H134" s="7" t="s">
        <v>523</v>
      </c>
      <c r="I134" t="s">
        <v>531</v>
      </c>
      <c r="J134" s="7" t="s">
        <v>525</v>
      </c>
      <c r="K134">
        <v>3.2</v>
      </c>
      <c r="L134" s="7" t="s">
        <v>526</v>
      </c>
      <c r="M134">
        <v>5</v>
      </c>
      <c r="N134" s="32" t="s">
        <v>525</v>
      </c>
      <c r="O134" s="33">
        <v>160</v>
      </c>
      <c r="P134" s="7" t="s">
        <v>526</v>
      </c>
      <c r="Q134">
        <v>200</v>
      </c>
      <c r="R134" s="7" t="s">
        <v>526</v>
      </c>
      <c r="S134">
        <v>5</v>
      </c>
      <c r="T134" s="7" t="s">
        <v>526</v>
      </c>
      <c r="U134">
        <v>5</v>
      </c>
      <c r="V134" s="7" t="s">
        <v>525</v>
      </c>
      <c r="W134">
        <v>21</v>
      </c>
      <c r="X134" s="7" t="s">
        <v>525</v>
      </c>
      <c r="Y134">
        <v>8.4</v>
      </c>
      <c r="Z134" s="7" t="s">
        <v>526</v>
      </c>
      <c r="AA134">
        <v>5</v>
      </c>
      <c r="AB134" s="7" t="s">
        <v>526</v>
      </c>
      <c r="AC134">
        <v>5</v>
      </c>
      <c r="AD134" s="7" t="s">
        <v>526</v>
      </c>
      <c r="AE134">
        <v>5</v>
      </c>
      <c r="AF134" s="7" t="s">
        <v>526</v>
      </c>
      <c r="AG134">
        <v>5</v>
      </c>
      <c r="AH134" s="7" t="s">
        <v>526</v>
      </c>
      <c r="AI134">
        <v>5</v>
      </c>
      <c r="AJ134" s="7" t="s">
        <v>526</v>
      </c>
      <c r="AK134">
        <v>5</v>
      </c>
      <c r="AL134" s="7" t="s">
        <v>526</v>
      </c>
      <c r="AM134">
        <v>5</v>
      </c>
      <c r="AN134" s="7" t="s">
        <v>526</v>
      </c>
      <c r="AO134">
        <v>5</v>
      </c>
      <c r="AP134" s="7" t="s">
        <v>526</v>
      </c>
      <c r="AQ134">
        <v>5</v>
      </c>
      <c r="AR134" s="7" t="s">
        <v>526</v>
      </c>
      <c r="AS134">
        <v>5</v>
      </c>
      <c r="AT134" s="7" t="s">
        <v>526</v>
      </c>
      <c r="AU134">
        <v>5</v>
      </c>
      <c r="AV134" s="7" t="s">
        <v>525</v>
      </c>
      <c r="AW134">
        <v>5.7</v>
      </c>
      <c r="AX134" s="7" t="s">
        <v>525</v>
      </c>
      <c r="AY134">
        <v>42</v>
      </c>
      <c r="AZ134" s="7" t="s">
        <v>526</v>
      </c>
      <c r="BA134">
        <v>5</v>
      </c>
      <c r="BB134" s="7" t="s">
        <v>526</v>
      </c>
      <c r="BC134">
        <v>5</v>
      </c>
      <c r="BD134" s="7" t="s">
        <v>525</v>
      </c>
      <c r="BE134">
        <v>6.4</v>
      </c>
      <c r="BF134" s="7" t="s">
        <v>526</v>
      </c>
      <c r="BG134">
        <v>5</v>
      </c>
      <c r="BH134" s="7" t="s">
        <v>526</v>
      </c>
      <c r="BI134">
        <v>5</v>
      </c>
      <c r="BJ134" s="7" t="s">
        <v>526</v>
      </c>
      <c r="BK134">
        <v>5</v>
      </c>
      <c r="BL134" s="7" t="s">
        <v>525</v>
      </c>
      <c r="BM134">
        <v>10</v>
      </c>
      <c r="BN134" s="7" t="s">
        <v>525</v>
      </c>
      <c r="BO134">
        <v>14</v>
      </c>
      <c r="BQ134" s="5">
        <f t="shared" si="8"/>
        <v>20</v>
      </c>
      <c r="BR134" s="5">
        <f t="shared" si="9"/>
        <v>0</v>
      </c>
      <c r="BS134" s="5">
        <f t="shared" si="10"/>
        <v>28</v>
      </c>
      <c r="BT134" s="6">
        <f t="shared" si="11"/>
        <v>8</v>
      </c>
    </row>
    <row r="135" spans="1:72" ht="12.75">
      <c r="A135" t="s">
        <v>2191</v>
      </c>
      <c r="B135" s="1" t="s">
        <v>2195</v>
      </c>
      <c r="C135" s="1" t="s">
        <v>2195</v>
      </c>
      <c r="D135" s="7">
        <v>1991</v>
      </c>
      <c r="E135" t="s">
        <v>2196</v>
      </c>
      <c r="F135" t="s">
        <v>521</v>
      </c>
      <c r="G135" t="s">
        <v>2197</v>
      </c>
      <c r="H135" s="7" t="s">
        <v>523</v>
      </c>
      <c r="I135" t="s">
        <v>557</v>
      </c>
      <c r="J135" s="7" t="s">
        <v>525</v>
      </c>
      <c r="K135">
        <v>5</v>
      </c>
      <c r="L135" s="7" t="s">
        <v>526</v>
      </c>
      <c r="M135">
        <v>5</v>
      </c>
      <c r="N135" s="32" t="s">
        <v>525</v>
      </c>
      <c r="O135" s="33">
        <v>120</v>
      </c>
      <c r="P135" s="7" t="s">
        <v>526</v>
      </c>
      <c r="Q135">
        <v>200</v>
      </c>
      <c r="R135" s="7" t="s">
        <v>526</v>
      </c>
      <c r="S135">
        <v>5</v>
      </c>
      <c r="T135" s="7" t="s">
        <v>526</v>
      </c>
      <c r="U135">
        <v>5</v>
      </c>
      <c r="V135" s="7" t="s">
        <v>525</v>
      </c>
      <c r="W135">
        <v>16</v>
      </c>
      <c r="X135" s="7" t="s">
        <v>525</v>
      </c>
      <c r="Y135">
        <v>7.1</v>
      </c>
      <c r="Z135" s="7" t="s">
        <v>526</v>
      </c>
      <c r="AA135">
        <v>5</v>
      </c>
      <c r="AB135" s="7" t="s">
        <v>526</v>
      </c>
      <c r="AC135">
        <v>5</v>
      </c>
      <c r="AD135" s="7" t="s">
        <v>526</v>
      </c>
      <c r="AE135">
        <v>5</v>
      </c>
      <c r="AF135" s="7" t="s">
        <v>525</v>
      </c>
      <c r="AG135">
        <v>6.3</v>
      </c>
      <c r="AH135" s="7" t="s">
        <v>526</v>
      </c>
      <c r="AI135">
        <v>5</v>
      </c>
      <c r="AJ135" s="7" t="s">
        <v>526</v>
      </c>
      <c r="AK135">
        <v>5</v>
      </c>
      <c r="AL135" s="7" t="s">
        <v>526</v>
      </c>
      <c r="AM135">
        <v>5</v>
      </c>
      <c r="AN135" s="7" t="s">
        <v>526</v>
      </c>
      <c r="AO135">
        <v>5</v>
      </c>
      <c r="AP135" s="7" t="s">
        <v>526</v>
      </c>
      <c r="AQ135">
        <v>5</v>
      </c>
      <c r="AR135" s="7" t="s">
        <v>526</v>
      </c>
      <c r="AS135">
        <v>5</v>
      </c>
      <c r="AT135" s="7" t="s">
        <v>526</v>
      </c>
      <c r="AU135">
        <v>5</v>
      </c>
      <c r="AV135" s="7" t="s">
        <v>525</v>
      </c>
      <c r="AW135">
        <v>9.6</v>
      </c>
      <c r="AX135" s="7" t="s">
        <v>525</v>
      </c>
      <c r="AY135">
        <v>42</v>
      </c>
      <c r="AZ135" s="7" t="s">
        <v>526</v>
      </c>
      <c r="BA135">
        <v>5</v>
      </c>
      <c r="BB135" s="7" t="s">
        <v>526</v>
      </c>
      <c r="BC135">
        <v>5</v>
      </c>
      <c r="BD135" s="7" t="s">
        <v>525</v>
      </c>
      <c r="BE135">
        <v>7.5</v>
      </c>
      <c r="BF135" s="7" t="s">
        <v>526</v>
      </c>
      <c r="BG135">
        <v>5</v>
      </c>
      <c r="BH135" s="7" t="s">
        <v>526</v>
      </c>
      <c r="BI135">
        <v>5</v>
      </c>
      <c r="BJ135" s="7" t="s">
        <v>526</v>
      </c>
      <c r="BK135">
        <v>5</v>
      </c>
      <c r="BL135" s="7" t="s">
        <v>525</v>
      </c>
      <c r="BM135">
        <v>7.8</v>
      </c>
      <c r="BN135" s="7" t="s">
        <v>525</v>
      </c>
      <c r="BO135">
        <v>14</v>
      </c>
      <c r="BQ135" s="5">
        <f t="shared" si="8"/>
        <v>19</v>
      </c>
      <c r="BR135" s="5">
        <f t="shared" si="9"/>
        <v>0</v>
      </c>
      <c r="BS135" s="5">
        <f t="shared" si="10"/>
        <v>28</v>
      </c>
      <c r="BT135" s="6">
        <f t="shared" si="11"/>
        <v>9</v>
      </c>
    </row>
    <row r="136" spans="1:72" ht="12.75">
      <c r="A136" t="s">
        <v>2191</v>
      </c>
      <c r="B136" s="1" t="s">
        <v>2198</v>
      </c>
      <c r="C136" s="1" t="s">
        <v>2198</v>
      </c>
      <c r="D136" s="7">
        <v>1991</v>
      </c>
      <c r="E136" t="s">
        <v>2199</v>
      </c>
      <c r="F136" t="s">
        <v>521</v>
      </c>
      <c r="G136" t="s">
        <v>2200</v>
      </c>
      <c r="H136" s="7" t="s">
        <v>523</v>
      </c>
      <c r="I136" t="s">
        <v>2092</v>
      </c>
      <c r="J136" s="7" t="s">
        <v>525</v>
      </c>
      <c r="K136">
        <v>1.5</v>
      </c>
      <c r="L136" s="7" t="s">
        <v>526</v>
      </c>
      <c r="M136">
        <v>5</v>
      </c>
      <c r="N136" s="32" t="s">
        <v>526</v>
      </c>
      <c r="O136" s="33">
        <v>50</v>
      </c>
      <c r="P136" s="7" t="s">
        <v>526</v>
      </c>
      <c r="Q136">
        <v>200</v>
      </c>
      <c r="R136" s="7" t="s">
        <v>526</v>
      </c>
      <c r="S136">
        <v>5</v>
      </c>
      <c r="T136" s="7" t="s">
        <v>526</v>
      </c>
      <c r="U136">
        <v>5</v>
      </c>
      <c r="V136" s="7" t="s">
        <v>526</v>
      </c>
      <c r="W136">
        <v>5</v>
      </c>
      <c r="X136" s="7" t="s">
        <v>526</v>
      </c>
      <c r="Y136">
        <v>5</v>
      </c>
      <c r="Z136" s="7" t="s">
        <v>526</v>
      </c>
      <c r="AA136">
        <v>5</v>
      </c>
      <c r="AB136" s="7" t="s">
        <v>526</v>
      </c>
      <c r="AC136">
        <v>5</v>
      </c>
      <c r="AD136" s="7" t="s">
        <v>526</v>
      </c>
      <c r="AE136">
        <v>5</v>
      </c>
      <c r="AF136" s="7" t="s">
        <v>526</v>
      </c>
      <c r="AG136">
        <v>5</v>
      </c>
      <c r="AH136" s="7" t="s">
        <v>526</v>
      </c>
      <c r="AI136">
        <v>5</v>
      </c>
      <c r="AJ136" s="7" t="s">
        <v>526</v>
      </c>
      <c r="AK136">
        <v>5</v>
      </c>
      <c r="AL136" s="7" t="s">
        <v>526</v>
      </c>
      <c r="AM136">
        <v>5</v>
      </c>
      <c r="AN136" s="7" t="s">
        <v>526</v>
      </c>
      <c r="AO136">
        <v>5</v>
      </c>
      <c r="AP136" s="7" t="s">
        <v>526</v>
      </c>
      <c r="AQ136">
        <v>5</v>
      </c>
      <c r="AR136" s="7" t="s">
        <v>526</v>
      </c>
      <c r="AS136">
        <v>5</v>
      </c>
      <c r="AT136" s="7" t="s">
        <v>526</v>
      </c>
      <c r="AU136">
        <v>5</v>
      </c>
      <c r="AV136" s="7" t="s">
        <v>526</v>
      </c>
      <c r="AW136">
        <v>5</v>
      </c>
      <c r="AX136" s="7" t="s">
        <v>525</v>
      </c>
      <c r="AY136">
        <v>180</v>
      </c>
      <c r="AZ136" s="7" t="s">
        <v>526</v>
      </c>
      <c r="BA136">
        <v>5</v>
      </c>
      <c r="BB136" s="7" t="s">
        <v>526</v>
      </c>
      <c r="BC136">
        <v>5</v>
      </c>
      <c r="BD136" s="7" t="s">
        <v>526</v>
      </c>
      <c r="BE136">
        <v>5</v>
      </c>
      <c r="BF136" s="7" t="s">
        <v>526</v>
      </c>
      <c r="BG136">
        <v>5</v>
      </c>
      <c r="BH136" s="7" t="s">
        <v>526</v>
      </c>
      <c r="BI136">
        <v>5</v>
      </c>
      <c r="BJ136" s="7" t="s">
        <v>526</v>
      </c>
      <c r="BK136">
        <v>5</v>
      </c>
      <c r="BL136" s="7" t="s">
        <v>526</v>
      </c>
      <c r="BM136">
        <v>5</v>
      </c>
      <c r="BN136" s="7" t="s">
        <v>526</v>
      </c>
      <c r="BO136">
        <v>5</v>
      </c>
      <c r="BQ136" s="5">
        <f t="shared" si="8"/>
        <v>27</v>
      </c>
      <c r="BR136" s="5">
        <f t="shared" si="9"/>
        <v>0</v>
      </c>
      <c r="BS136" s="5">
        <f t="shared" si="10"/>
        <v>28</v>
      </c>
      <c r="BT136" s="6">
        <f t="shared" si="11"/>
        <v>1</v>
      </c>
    </row>
    <row r="137" spans="1:72" ht="12.75">
      <c r="A137" t="s">
        <v>2201</v>
      </c>
      <c r="B137" s="1" t="s">
        <v>2202</v>
      </c>
      <c r="C137" s="1" t="s">
        <v>2202</v>
      </c>
      <c r="D137" s="7">
        <v>1994</v>
      </c>
      <c r="E137" t="s">
        <v>2203</v>
      </c>
      <c r="F137" t="s">
        <v>521</v>
      </c>
      <c r="G137" t="s">
        <v>2204</v>
      </c>
      <c r="H137" s="7" t="s">
        <v>523</v>
      </c>
      <c r="I137" t="s">
        <v>524</v>
      </c>
      <c r="J137" s="7" t="s">
        <v>525</v>
      </c>
      <c r="K137">
        <v>7.3</v>
      </c>
      <c r="L137" s="7" t="s">
        <v>526</v>
      </c>
      <c r="M137">
        <v>5</v>
      </c>
      <c r="N137" s="32" t="s">
        <v>526</v>
      </c>
      <c r="O137" s="33">
        <v>50</v>
      </c>
      <c r="P137" s="7" t="s">
        <v>526</v>
      </c>
      <c r="Q137">
        <v>200</v>
      </c>
      <c r="R137" s="7" t="s">
        <v>526</v>
      </c>
      <c r="S137">
        <v>5</v>
      </c>
      <c r="T137" s="7" t="s">
        <v>526</v>
      </c>
      <c r="U137">
        <v>5</v>
      </c>
      <c r="V137" s="7" t="s">
        <v>526</v>
      </c>
      <c r="W137">
        <v>5</v>
      </c>
      <c r="X137" s="7" t="s">
        <v>526</v>
      </c>
      <c r="Y137">
        <v>5</v>
      </c>
      <c r="Z137" s="7" t="s">
        <v>526</v>
      </c>
      <c r="AA137">
        <v>5</v>
      </c>
      <c r="AB137" s="7" t="s">
        <v>526</v>
      </c>
      <c r="AC137">
        <v>5</v>
      </c>
      <c r="AD137" s="7" t="s">
        <v>526</v>
      </c>
      <c r="AE137">
        <v>5</v>
      </c>
      <c r="AF137" s="7" t="s">
        <v>526</v>
      </c>
      <c r="AG137">
        <v>5</v>
      </c>
      <c r="AH137" s="7" t="s">
        <v>526</v>
      </c>
      <c r="AI137">
        <v>5</v>
      </c>
      <c r="AJ137" s="7" t="s">
        <v>526</v>
      </c>
      <c r="AK137">
        <v>5</v>
      </c>
      <c r="AL137" s="7" t="s">
        <v>526</v>
      </c>
      <c r="AM137">
        <v>5</v>
      </c>
      <c r="AN137" s="7" t="s">
        <v>526</v>
      </c>
      <c r="AO137">
        <v>5</v>
      </c>
      <c r="AP137" s="7" t="s">
        <v>526</v>
      </c>
      <c r="AQ137">
        <v>5</v>
      </c>
      <c r="AR137" s="7" t="s">
        <v>526</v>
      </c>
      <c r="AS137">
        <v>5</v>
      </c>
      <c r="AT137" s="7" t="s">
        <v>526</v>
      </c>
      <c r="AU137">
        <v>5</v>
      </c>
      <c r="AV137" s="7" t="s">
        <v>525</v>
      </c>
      <c r="AW137">
        <v>6.4</v>
      </c>
      <c r="AX137" s="7" t="s">
        <v>525</v>
      </c>
      <c r="AY137">
        <v>73</v>
      </c>
      <c r="AZ137" s="7" t="s">
        <v>526</v>
      </c>
      <c r="BA137">
        <v>6.7</v>
      </c>
      <c r="BB137" s="7" t="s">
        <v>526</v>
      </c>
      <c r="BC137">
        <v>5</v>
      </c>
      <c r="BD137" s="7" t="s">
        <v>526</v>
      </c>
      <c r="BE137">
        <v>5</v>
      </c>
      <c r="BF137" s="7" t="s">
        <v>526</v>
      </c>
      <c r="BG137">
        <v>5</v>
      </c>
      <c r="BH137" s="7" t="s">
        <v>526</v>
      </c>
      <c r="BI137">
        <v>5</v>
      </c>
      <c r="BJ137" s="7" t="s">
        <v>526</v>
      </c>
      <c r="BK137">
        <v>5</v>
      </c>
      <c r="BL137" s="7" t="s">
        <v>526</v>
      </c>
      <c r="BM137">
        <v>5</v>
      </c>
      <c r="BN137" s="7" t="s">
        <v>526</v>
      </c>
      <c r="BO137">
        <v>5</v>
      </c>
      <c r="BQ137" s="5">
        <f t="shared" si="8"/>
        <v>26</v>
      </c>
      <c r="BR137" s="5">
        <f t="shared" si="9"/>
        <v>0</v>
      </c>
      <c r="BS137" s="5">
        <f t="shared" si="10"/>
        <v>28</v>
      </c>
      <c r="BT137" s="6">
        <f t="shared" si="11"/>
        <v>2</v>
      </c>
    </row>
    <row r="138" spans="1:72" ht="12.75">
      <c r="A138" t="s">
        <v>2201</v>
      </c>
      <c r="B138" s="1" t="s">
        <v>2205</v>
      </c>
      <c r="C138" s="1" t="s">
        <v>2205</v>
      </c>
      <c r="D138" s="7">
        <v>1994</v>
      </c>
      <c r="E138" t="s">
        <v>2206</v>
      </c>
      <c r="F138" t="s">
        <v>521</v>
      </c>
      <c r="G138" t="s">
        <v>2207</v>
      </c>
      <c r="H138" s="7" t="s">
        <v>523</v>
      </c>
      <c r="I138" t="s">
        <v>524</v>
      </c>
      <c r="J138" s="7" t="s">
        <v>525</v>
      </c>
      <c r="K138">
        <v>9.4</v>
      </c>
      <c r="L138" s="7" t="s">
        <v>526</v>
      </c>
      <c r="M138">
        <v>5</v>
      </c>
      <c r="N138" s="32" t="s">
        <v>526</v>
      </c>
      <c r="O138" s="33">
        <v>50</v>
      </c>
      <c r="P138" s="7" t="s">
        <v>526</v>
      </c>
      <c r="Q138">
        <v>1500</v>
      </c>
      <c r="R138" s="7" t="s">
        <v>526</v>
      </c>
      <c r="S138">
        <v>5</v>
      </c>
      <c r="T138" s="7" t="s">
        <v>525</v>
      </c>
      <c r="U138">
        <v>6</v>
      </c>
      <c r="V138" s="7" t="s">
        <v>525</v>
      </c>
      <c r="W138">
        <v>17</v>
      </c>
      <c r="X138" s="7" t="s">
        <v>525</v>
      </c>
      <c r="Y138">
        <v>7.7</v>
      </c>
      <c r="Z138" s="7" t="s">
        <v>526</v>
      </c>
      <c r="AA138">
        <v>5</v>
      </c>
      <c r="AB138" s="7" t="s">
        <v>526</v>
      </c>
      <c r="AC138">
        <v>5</v>
      </c>
      <c r="AD138" s="7" t="s">
        <v>526</v>
      </c>
      <c r="AE138">
        <v>12</v>
      </c>
      <c r="AF138" s="7" t="s">
        <v>526</v>
      </c>
      <c r="AG138">
        <v>5</v>
      </c>
      <c r="AH138" s="7" t="s">
        <v>526</v>
      </c>
      <c r="AI138">
        <v>8.6</v>
      </c>
      <c r="AJ138" s="7" t="s">
        <v>526</v>
      </c>
      <c r="AK138">
        <v>5</v>
      </c>
      <c r="AL138" s="7" t="s">
        <v>526</v>
      </c>
      <c r="AM138">
        <v>5</v>
      </c>
      <c r="AN138" s="7" t="s">
        <v>525</v>
      </c>
      <c r="AO138">
        <v>9.3</v>
      </c>
      <c r="AP138" s="7" t="s">
        <v>525</v>
      </c>
      <c r="AQ138">
        <v>10</v>
      </c>
      <c r="AR138" s="7" t="s">
        <v>526</v>
      </c>
      <c r="AS138">
        <v>5</v>
      </c>
      <c r="AT138" s="7" t="s">
        <v>526</v>
      </c>
      <c r="AU138">
        <v>6</v>
      </c>
      <c r="AV138" s="7" t="s">
        <v>525</v>
      </c>
      <c r="AW138">
        <v>71</v>
      </c>
      <c r="AX138" s="7" t="s">
        <v>525</v>
      </c>
      <c r="AY138">
        <v>700</v>
      </c>
      <c r="AZ138" s="7" t="s">
        <v>525</v>
      </c>
      <c r="BA138">
        <v>85</v>
      </c>
      <c r="BB138" s="7" t="s">
        <v>525</v>
      </c>
      <c r="BC138">
        <v>8</v>
      </c>
      <c r="BD138" s="7" t="s">
        <v>525</v>
      </c>
      <c r="BE138">
        <v>29</v>
      </c>
      <c r="BF138" s="7" t="s">
        <v>525</v>
      </c>
      <c r="BG138">
        <v>140</v>
      </c>
      <c r="BH138" s="7" t="s">
        <v>525</v>
      </c>
      <c r="BI138">
        <v>21</v>
      </c>
      <c r="BJ138" s="7" t="s">
        <v>525</v>
      </c>
      <c r="BK138">
        <v>52</v>
      </c>
      <c r="BL138" s="7" t="s">
        <v>526</v>
      </c>
      <c r="BM138">
        <v>5</v>
      </c>
      <c r="BN138" s="7" t="s">
        <v>525</v>
      </c>
      <c r="BO138">
        <v>7.9</v>
      </c>
      <c r="BQ138" s="5">
        <f t="shared" si="8"/>
        <v>14</v>
      </c>
      <c r="BR138" s="5">
        <f t="shared" si="9"/>
        <v>0</v>
      </c>
      <c r="BS138" s="5">
        <f t="shared" si="10"/>
        <v>28</v>
      </c>
      <c r="BT138" s="6">
        <f t="shared" si="11"/>
        <v>14</v>
      </c>
    </row>
    <row r="139" spans="1:72" ht="12.75">
      <c r="A139" t="s">
        <v>2208</v>
      </c>
      <c r="B139" s="1" t="s">
        <v>2209</v>
      </c>
      <c r="C139" s="1" t="s">
        <v>2209</v>
      </c>
      <c r="D139" s="7">
        <v>1997</v>
      </c>
      <c r="E139" t="s">
        <v>2210</v>
      </c>
      <c r="F139" t="s">
        <v>521</v>
      </c>
      <c r="G139" t="s">
        <v>2211</v>
      </c>
      <c r="H139" s="7" t="s">
        <v>523</v>
      </c>
      <c r="I139" t="s">
        <v>531</v>
      </c>
      <c r="J139" s="7" t="s">
        <v>525</v>
      </c>
      <c r="K139">
        <v>4.2</v>
      </c>
      <c r="L139" s="7" t="s">
        <v>526</v>
      </c>
      <c r="M139">
        <v>5</v>
      </c>
      <c r="N139" s="32" t="s">
        <v>525</v>
      </c>
      <c r="O139" s="33">
        <v>300</v>
      </c>
      <c r="P139" s="7" t="s">
        <v>526</v>
      </c>
      <c r="Q139">
        <v>200</v>
      </c>
      <c r="R139" s="7" t="s">
        <v>526</v>
      </c>
      <c r="S139">
        <v>5</v>
      </c>
      <c r="T139" s="7" t="s">
        <v>526</v>
      </c>
      <c r="U139">
        <v>5</v>
      </c>
      <c r="V139" s="7" t="s">
        <v>526</v>
      </c>
      <c r="W139">
        <v>5</v>
      </c>
      <c r="X139" s="7" t="s">
        <v>526</v>
      </c>
      <c r="Y139">
        <v>5</v>
      </c>
      <c r="Z139" s="7" t="s">
        <v>526</v>
      </c>
      <c r="AA139">
        <v>5</v>
      </c>
      <c r="AB139" s="7" t="s">
        <v>526</v>
      </c>
      <c r="AC139">
        <v>5</v>
      </c>
      <c r="AD139" s="7" t="s">
        <v>526</v>
      </c>
      <c r="AE139">
        <v>5</v>
      </c>
      <c r="AF139" s="7" t="s">
        <v>526</v>
      </c>
      <c r="AG139">
        <v>5</v>
      </c>
      <c r="AH139" s="7" t="s">
        <v>526</v>
      </c>
      <c r="AI139">
        <v>5</v>
      </c>
      <c r="AJ139" s="7" t="s">
        <v>526</v>
      </c>
      <c r="AK139">
        <v>5</v>
      </c>
      <c r="AL139" s="7" t="s">
        <v>526</v>
      </c>
      <c r="AM139">
        <v>5</v>
      </c>
      <c r="AN139" s="7" t="s">
        <v>526</v>
      </c>
      <c r="AO139">
        <v>5</v>
      </c>
      <c r="AP139" s="7" t="s">
        <v>526</v>
      </c>
      <c r="AQ139">
        <v>5</v>
      </c>
      <c r="AR139" s="7" t="s">
        <v>526</v>
      </c>
      <c r="AS139">
        <v>5</v>
      </c>
      <c r="AT139" s="7" t="s">
        <v>526</v>
      </c>
      <c r="AU139">
        <v>5</v>
      </c>
      <c r="AV139" s="7" t="s">
        <v>526</v>
      </c>
      <c r="AW139">
        <v>5</v>
      </c>
      <c r="AX139" s="7" t="s">
        <v>525</v>
      </c>
      <c r="AY139">
        <v>37</v>
      </c>
      <c r="AZ139" s="7" t="s">
        <v>526</v>
      </c>
      <c r="BA139">
        <v>5</v>
      </c>
      <c r="BB139" s="7" t="s">
        <v>526</v>
      </c>
      <c r="BC139">
        <v>5</v>
      </c>
      <c r="BD139" s="7" t="s">
        <v>526</v>
      </c>
      <c r="BE139">
        <v>5</v>
      </c>
      <c r="BF139" s="7" t="s">
        <v>526</v>
      </c>
      <c r="BG139">
        <v>5</v>
      </c>
      <c r="BH139" s="7" t="s">
        <v>526</v>
      </c>
      <c r="BI139">
        <v>5</v>
      </c>
      <c r="BJ139" s="7" t="s">
        <v>526</v>
      </c>
      <c r="BK139">
        <v>5</v>
      </c>
      <c r="BL139" s="7" t="s">
        <v>526</v>
      </c>
      <c r="BM139">
        <v>5</v>
      </c>
      <c r="BN139" s="7" t="s">
        <v>526</v>
      </c>
      <c r="BO139">
        <v>5</v>
      </c>
      <c r="BQ139" s="5">
        <f t="shared" si="8"/>
        <v>26</v>
      </c>
      <c r="BR139" s="5">
        <f t="shared" si="9"/>
        <v>0</v>
      </c>
      <c r="BS139" s="5">
        <f t="shared" si="10"/>
        <v>28</v>
      </c>
      <c r="BT139" s="6">
        <f t="shared" si="11"/>
        <v>2</v>
      </c>
    </row>
    <row r="140" spans="1:72" ht="12.75">
      <c r="A140" t="s">
        <v>2212</v>
      </c>
      <c r="B140" s="1" t="s">
        <v>2213</v>
      </c>
      <c r="C140" s="1" t="s">
        <v>2213</v>
      </c>
      <c r="D140" s="7">
        <v>1991</v>
      </c>
      <c r="E140" t="s">
        <v>2214</v>
      </c>
      <c r="F140" t="s">
        <v>521</v>
      </c>
      <c r="G140" t="s">
        <v>2215</v>
      </c>
      <c r="H140" s="7" t="s">
        <v>523</v>
      </c>
      <c r="I140" t="s">
        <v>531</v>
      </c>
      <c r="J140" s="7" t="s">
        <v>525</v>
      </c>
      <c r="K140">
        <v>3</v>
      </c>
      <c r="L140" s="7" t="s">
        <v>526</v>
      </c>
      <c r="M140">
        <v>5</v>
      </c>
      <c r="N140" s="32" t="s">
        <v>526</v>
      </c>
      <c r="O140" s="33">
        <v>50</v>
      </c>
      <c r="P140" s="7" t="s">
        <v>526</v>
      </c>
      <c r="Q140">
        <v>200</v>
      </c>
      <c r="R140" s="7" t="s">
        <v>526</v>
      </c>
      <c r="S140">
        <v>5</v>
      </c>
      <c r="T140" s="7" t="s">
        <v>526</v>
      </c>
      <c r="U140">
        <v>5</v>
      </c>
      <c r="V140" s="7" t="s">
        <v>526</v>
      </c>
      <c r="W140">
        <v>5</v>
      </c>
      <c r="X140" s="7" t="s">
        <v>526</v>
      </c>
      <c r="Y140">
        <v>5</v>
      </c>
      <c r="Z140" s="7" t="s">
        <v>526</v>
      </c>
      <c r="AA140">
        <v>5</v>
      </c>
      <c r="AB140" s="7" t="s">
        <v>526</v>
      </c>
      <c r="AC140">
        <v>5</v>
      </c>
      <c r="AD140" s="7" t="s">
        <v>526</v>
      </c>
      <c r="AE140">
        <v>5</v>
      </c>
      <c r="AF140" s="7" t="s">
        <v>526</v>
      </c>
      <c r="AG140">
        <v>5</v>
      </c>
      <c r="AH140" s="7" t="s">
        <v>526</v>
      </c>
      <c r="AI140">
        <v>5</v>
      </c>
      <c r="AJ140" s="7" t="s">
        <v>526</v>
      </c>
      <c r="AK140">
        <v>5</v>
      </c>
      <c r="AL140" s="7" t="s">
        <v>526</v>
      </c>
      <c r="AM140">
        <v>5</v>
      </c>
      <c r="AN140" s="7" t="s">
        <v>526</v>
      </c>
      <c r="AO140">
        <v>5</v>
      </c>
      <c r="AP140" s="7" t="s">
        <v>526</v>
      </c>
      <c r="AQ140">
        <v>5</v>
      </c>
      <c r="AR140" s="7" t="s">
        <v>526</v>
      </c>
      <c r="AS140">
        <v>5</v>
      </c>
      <c r="AT140" s="7" t="s">
        <v>526</v>
      </c>
      <c r="AU140">
        <v>5</v>
      </c>
      <c r="AV140" s="7" t="s">
        <v>526</v>
      </c>
      <c r="AW140">
        <v>5</v>
      </c>
      <c r="AX140" s="7" t="s">
        <v>525</v>
      </c>
      <c r="AY140">
        <v>95</v>
      </c>
      <c r="AZ140" s="7" t="s">
        <v>526</v>
      </c>
      <c r="BA140">
        <v>5</v>
      </c>
      <c r="BB140" s="7" t="s">
        <v>526</v>
      </c>
      <c r="BC140">
        <v>5</v>
      </c>
      <c r="BD140" s="7" t="s">
        <v>525</v>
      </c>
      <c r="BE140">
        <v>5.7</v>
      </c>
      <c r="BF140" s="7" t="s">
        <v>526</v>
      </c>
      <c r="BG140">
        <v>5</v>
      </c>
      <c r="BH140" s="7" t="s">
        <v>526</v>
      </c>
      <c r="BI140">
        <v>5</v>
      </c>
      <c r="BJ140" s="7" t="s">
        <v>526</v>
      </c>
      <c r="BK140">
        <v>5</v>
      </c>
      <c r="BL140" s="7" t="s">
        <v>526</v>
      </c>
      <c r="BM140">
        <v>5</v>
      </c>
      <c r="BN140" s="7" t="s">
        <v>526</v>
      </c>
      <c r="BO140">
        <v>5</v>
      </c>
      <c r="BQ140" s="5">
        <f t="shared" si="8"/>
        <v>26</v>
      </c>
      <c r="BR140" s="5">
        <f t="shared" si="9"/>
        <v>0</v>
      </c>
      <c r="BS140" s="5">
        <f t="shared" si="10"/>
        <v>28</v>
      </c>
      <c r="BT140" s="6">
        <f t="shared" si="11"/>
        <v>2</v>
      </c>
    </row>
    <row r="141" spans="1:72" ht="12.75">
      <c r="A141" t="s">
        <v>2212</v>
      </c>
      <c r="B141" s="1" t="s">
        <v>2216</v>
      </c>
      <c r="C141" s="1" t="s">
        <v>2216</v>
      </c>
      <c r="D141" s="7">
        <v>1991</v>
      </c>
      <c r="E141" t="s">
        <v>2217</v>
      </c>
      <c r="F141" t="s">
        <v>521</v>
      </c>
      <c r="G141" t="s">
        <v>2218</v>
      </c>
      <c r="H141" s="7" t="s">
        <v>523</v>
      </c>
      <c r="I141" t="s">
        <v>583</v>
      </c>
      <c r="J141" s="7" t="s">
        <v>525</v>
      </c>
      <c r="K141">
        <v>3.3</v>
      </c>
      <c r="L141" s="7" t="s">
        <v>526</v>
      </c>
      <c r="M141">
        <v>5</v>
      </c>
      <c r="N141" s="32" t="s">
        <v>526</v>
      </c>
      <c r="O141" s="33">
        <v>50</v>
      </c>
      <c r="P141" s="7" t="s">
        <v>526</v>
      </c>
      <c r="Q141">
        <v>200</v>
      </c>
      <c r="R141" s="7" t="s">
        <v>526</v>
      </c>
      <c r="S141">
        <v>5</v>
      </c>
      <c r="T141" s="7" t="s">
        <v>526</v>
      </c>
      <c r="U141">
        <v>5</v>
      </c>
      <c r="V141" s="7" t="s">
        <v>526</v>
      </c>
      <c r="W141">
        <v>5</v>
      </c>
      <c r="X141" s="7" t="s">
        <v>526</v>
      </c>
      <c r="Y141">
        <v>5</v>
      </c>
      <c r="Z141" s="7" t="s">
        <v>526</v>
      </c>
      <c r="AA141">
        <v>5</v>
      </c>
      <c r="AB141" s="7" t="s">
        <v>526</v>
      </c>
      <c r="AC141">
        <v>5</v>
      </c>
      <c r="AD141" s="7" t="s">
        <v>526</v>
      </c>
      <c r="AE141">
        <v>5</v>
      </c>
      <c r="AF141" s="7" t="s">
        <v>526</v>
      </c>
      <c r="AG141">
        <v>5</v>
      </c>
      <c r="AH141" s="7" t="s">
        <v>526</v>
      </c>
      <c r="AI141">
        <v>5</v>
      </c>
      <c r="AJ141" s="7" t="s">
        <v>526</v>
      </c>
      <c r="AK141">
        <v>5</v>
      </c>
      <c r="AL141" s="7" t="s">
        <v>526</v>
      </c>
      <c r="AM141">
        <v>5</v>
      </c>
      <c r="AN141" s="7" t="s">
        <v>526</v>
      </c>
      <c r="AO141">
        <v>5</v>
      </c>
      <c r="AP141" s="7" t="s">
        <v>526</v>
      </c>
      <c r="AQ141">
        <v>5</v>
      </c>
      <c r="AR141" s="7" t="s">
        <v>526</v>
      </c>
      <c r="AS141">
        <v>5</v>
      </c>
      <c r="AT141" s="7" t="s">
        <v>526</v>
      </c>
      <c r="AU141">
        <v>5</v>
      </c>
      <c r="AV141" s="7" t="s">
        <v>525</v>
      </c>
      <c r="AW141">
        <v>5.9</v>
      </c>
      <c r="AX141" s="7" t="s">
        <v>525</v>
      </c>
      <c r="AY141">
        <v>320</v>
      </c>
      <c r="AZ141" s="7" t="s">
        <v>526</v>
      </c>
      <c r="BA141">
        <v>5</v>
      </c>
      <c r="BB141" s="7" t="s">
        <v>526</v>
      </c>
      <c r="BC141">
        <v>5</v>
      </c>
      <c r="BD141" s="7" t="s">
        <v>525</v>
      </c>
      <c r="BE141">
        <v>22</v>
      </c>
      <c r="BF141" s="7" t="s">
        <v>526</v>
      </c>
      <c r="BG141">
        <v>5</v>
      </c>
      <c r="BH141" s="7" t="s">
        <v>526</v>
      </c>
      <c r="BI141">
        <v>5</v>
      </c>
      <c r="BJ141" s="7" t="s">
        <v>526</v>
      </c>
      <c r="BK141">
        <v>5</v>
      </c>
      <c r="BL141" s="7" t="s">
        <v>526</v>
      </c>
      <c r="BM141">
        <v>5</v>
      </c>
      <c r="BN141" s="7" t="s">
        <v>526</v>
      </c>
      <c r="BO141">
        <v>5</v>
      </c>
      <c r="BQ141" s="5">
        <f t="shared" si="8"/>
        <v>25</v>
      </c>
      <c r="BR141" s="5">
        <f t="shared" si="9"/>
        <v>0</v>
      </c>
      <c r="BS141" s="5">
        <f t="shared" si="10"/>
        <v>28</v>
      </c>
      <c r="BT141" s="6">
        <f t="shared" si="11"/>
        <v>3</v>
      </c>
    </row>
    <row r="142" spans="1:72" ht="12.75">
      <c r="A142" t="s">
        <v>2212</v>
      </c>
      <c r="B142" s="1" t="s">
        <v>2219</v>
      </c>
      <c r="C142" s="1" t="s">
        <v>2219</v>
      </c>
      <c r="D142" s="7">
        <v>1991</v>
      </c>
      <c r="E142" t="s">
        <v>2220</v>
      </c>
      <c r="F142" t="s">
        <v>521</v>
      </c>
      <c r="G142" t="s">
        <v>2218</v>
      </c>
      <c r="H142" s="7" t="s">
        <v>523</v>
      </c>
      <c r="I142" t="s">
        <v>531</v>
      </c>
      <c r="J142" s="7" t="s">
        <v>525</v>
      </c>
      <c r="K142">
        <v>3.6</v>
      </c>
      <c r="L142" s="7" t="s">
        <v>526</v>
      </c>
      <c r="M142">
        <v>5</v>
      </c>
      <c r="N142" s="32" t="s">
        <v>526</v>
      </c>
      <c r="O142" s="33">
        <v>50</v>
      </c>
      <c r="P142" s="7" t="s">
        <v>526</v>
      </c>
      <c r="Q142">
        <v>200</v>
      </c>
      <c r="R142" s="7" t="s">
        <v>526</v>
      </c>
      <c r="S142">
        <v>5</v>
      </c>
      <c r="T142" s="7" t="s">
        <v>526</v>
      </c>
      <c r="U142">
        <v>5</v>
      </c>
      <c r="V142" s="7" t="s">
        <v>526</v>
      </c>
      <c r="W142">
        <v>5</v>
      </c>
      <c r="X142" s="7" t="s">
        <v>526</v>
      </c>
      <c r="Y142">
        <v>5</v>
      </c>
      <c r="Z142" s="7" t="s">
        <v>526</v>
      </c>
      <c r="AA142">
        <v>5</v>
      </c>
      <c r="AB142" s="7" t="s">
        <v>526</v>
      </c>
      <c r="AC142">
        <v>5</v>
      </c>
      <c r="AD142" s="7" t="s">
        <v>526</v>
      </c>
      <c r="AE142">
        <v>5</v>
      </c>
      <c r="AF142" s="7" t="s">
        <v>526</v>
      </c>
      <c r="AG142">
        <v>5</v>
      </c>
      <c r="AH142" s="7" t="s">
        <v>526</v>
      </c>
      <c r="AI142">
        <v>5</v>
      </c>
      <c r="AJ142" s="7" t="s">
        <v>526</v>
      </c>
      <c r="AK142">
        <v>5</v>
      </c>
      <c r="AL142" s="7" t="s">
        <v>526</v>
      </c>
      <c r="AM142">
        <v>5</v>
      </c>
      <c r="AN142" s="7" t="s">
        <v>526</v>
      </c>
      <c r="AO142">
        <v>5</v>
      </c>
      <c r="AP142" s="7" t="s">
        <v>526</v>
      </c>
      <c r="AQ142">
        <v>5</v>
      </c>
      <c r="AR142" s="7" t="s">
        <v>526</v>
      </c>
      <c r="AS142">
        <v>5</v>
      </c>
      <c r="AT142" s="7" t="s">
        <v>526</v>
      </c>
      <c r="AU142">
        <v>5</v>
      </c>
      <c r="AV142" s="7" t="s">
        <v>526</v>
      </c>
      <c r="AW142">
        <v>5</v>
      </c>
      <c r="AX142" s="7" t="s">
        <v>525</v>
      </c>
      <c r="AY142">
        <v>70</v>
      </c>
      <c r="AZ142" s="7" t="s">
        <v>526</v>
      </c>
      <c r="BA142">
        <v>5</v>
      </c>
      <c r="BB142" s="7" t="s">
        <v>526</v>
      </c>
      <c r="BC142">
        <v>5</v>
      </c>
      <c r="BD142" s="7" t="s">
        <v>525</v>
      </c>
      <c r="BE142">
        <v>9.8</v>
      </c>
      <c r="BF142" s="7" t="s">
        <v>526</v>
      </c>
      <c r="BG142">
        <v>5</v>
      </c>
      <c r="BH142" s="7" t="s">
        <v>526</v>
      </c>
      <c r="BI142">
        <v>5</v>
      </c>
      <c r="BJ142" s="7" t="s">
        <v>526</v>
      </c>
      <c r="BK142">
        <v>5</v>
      </c>
      <c r="BL142" s="7" t="s">
        <v>526</v>
      </c>
      <c r="BM142">
        <v>5</v>
      </c>
      <c r="BN142" s="7" t="s">
        <v>526</v>
      </c>
      <c r="BO142">
        <v>5</v>
      </c>
      <c r="BQ142" s="5">
        <f t="shared" si="8"/>
        <v>26</v>
      </c>
      <c r="BR142" s="5">
        <f t="shared" si="9"/>
        <v>0</v>
      </c>
      <c r="BS142" s="5">
        <f t="shared" si="10"/>
        <v>28</v>
      </c>
      <c r="BT142" s="6">
        <f t="shared" si="11"/>
        <v>2</v>
      </c>
    </row>
    <row r="143" spans="1:72" ht="12.75">
      <c r="A143" t="s">
        <v>2221</v>
      </c>
      <c r="B143" s="1" t="s">
        <v>2222</v>
      </c>
      <c r="C143" s="1" t="s">
        <v>2222</v>
      </c>
      <c r="D143" s="7">
        <v>1994</v>
      </c>
      <c r="E143" t="s">
        <v>2223</v>
      </c>
      <c r="F143" t="s">
        <v>521</v>
      </c>
      <c r="G143" t="s">
        <v>2224</v>
      </c>
      <c r="H143" s="7" t="s">
        <v>523</v>
      </c>
      <c r="I143" t="s">
        <v>531</v>
      </c>
      <c r="J143" s="7" t="s">
        <v>525</v>
      </c>
      <c r="K143">
        <v>3.3</v>
      </c>
      <c r="L143" s="7" t="s">
        <v>526</v>
      </c>
      <c r="M143">
        <v>5</v>
      </c>
      <c r="N143" s="32" t="s">
        <v>526</v>
      </c>
      <c r="O143" s="33">
        <v>50</v>
      </c>
      <c r="P143" s="7" t="s">
        <v>525</v>
      </c>
      <c r="Q143">
        <v>220</v>
      </c>
      <c r="R143" s="7" t="s">
        <v>526</v>
      </c>
      <c r="S143">
        <v>5</v>
      </c>
      <c r="T143" s="7" t="s">
        <v>526</v>
      </c>
      <c r="U143">
        <v>5</v>
      </c>
      <c r="V143" s="7" t="s">
        <v>526</v>
      </c>
      <c r="W143">
        <v>5</v>
      </c>
      <c r="X143" s="7" t="s">
        <v>526</v>
      </c>
      <c r="Y143">
        <v>5</v>
      </c>
      <c r="Z143" s="7" t="s">
        <v>526</v>
      </c>
      <c r="AA143">
        <v>5</v>
      </c>
      <c r="AB143" s="7" t="s">
        <v>526</v>
      </c>
      <c r="AC143">
        <v>5</v>
      </c>
      <c r="AD143" s="7" t="s">
        <v>526</v>
      </c>
      <c r="AE143">
        <v>5</v>
      </c>
      <c r="AF143" s="7" t="s">
        <v>526</v>
      </c>
      <c r="AG143">
        <v>5</v>
      </c>
      <c r="AH143" s="7" t="s">
        <v>526</v>
      </c>
      <c r="AI143">
        <v>5</v>
      </c>
      <c r="AJ143" s="7" t="s">
        <v>526</v>
      </c>
      <c r="AK143">
        <v>5</v>
      </c>
      <c r="AL143" s="7" t="s">
        <v>526</v>
      </c>
      <c r="AM143">
        <v>5</v>
      </c>
      <c r="AN143" s="7" t="s">
        <v>526</v>
      </c>
      <c r="AO143">
        <v>5</v>
      </c>
      <c r="AP143" s="7" t="s">
        <v>526</v>
      </c>
      <c r="AQ143">
        <v>5</v>
      </c>
      <c r="AR143" s="7" t="s">
        <v>526</v>
      </c>
      <c r="AS143">
        <v>5</v>
      </c>
      <c r="AT143" s="7" t="s">
        <v>526</v>
      </c>
      <c r="AU143">
        <v>5</v>
      </c>
      <c r="AV143" s="7" t="s">
        <v>525</v>
      </c>
      <c r="AW143">
        <v>18</v>
      </c>
      <c r="AX143" s="7" t="s">
        <v>525</v>
      </c>
      <c r="AY143">
        <v>560</v>
      </c>
      <c r="AZ143" s="7" t="s">
        <v>526</v>
      </c>
      <c r="BA143">
        <v>7</v>
      </c>
      <c r="BB143" s="7" t="s">
        <v>525</v>
      </c>
      <c r="BC143">
        <v>8.9</v>
      </c>
      <c r="BD143" s="7" t="s">
        <v>525</v>
      </c>
      <c r="BE143">
        <v>56</v>
      </c>
      <c r="BF143" s="7" t="s">
        <v>526</v>
      </c>
      <c r="BG143">
        <v>5</v>
      </c>
      <c r="BH143" s="7" t="s">
        <v>526</v>
      </c>
      <c r="BI143">
        <v>5</v>
      </c>
      <c r="BJ143" s="7" t="s">
        <v>526</v>
      </c>
      <c r="BK143">
        <v>5</v>
      </c>
      <c r="BL143" s="7" t="s">
        <v>526</v>
      </c>
      <c r="BM143">
        <v>5</v>
      </c>
      <c r="BN143" s="7" t="s">
        <v>526</v>
      </c>
      <c r="BO143">
        <v>5</v>
      </c>
      <c r="BQ143" s="5">
        <f t="shared" si="8"/>
        <v>23</v>
      </c>
      <c r="BR143" s="5">
        <f t="shared" si="9"/>
        <v>0</v>
      </c>
      <c r="BS143" s="5">
        <f t="shared" si="10"/>
        <v>28</v>
      </c>
      <c r="BT143" s="6">
        <f t="shared" si="11"/>
        <v>5</v>
      </c>
    </row>
    <row r="144" spans="1:72" ht="12.75">
      <c r="A144" t="s">
        <v>2225</v>
      </c>
      <c r="B144" s="1" t="s">
        <v>2226</v>
      </c>
      <c r="C144" s="1" t="s">
        <v>2226</v>
      </c>
      <c r="D144" s="7">
        <v>1994</v>
      </c>
      <c r="E144" t="s">
        <v>2227</v>
      </c>
      <c r="F144" t="s">
        <v>521</v>
      </c>
      <c r="G144" t="s">
        <v>2228</v>
      </c>
      <c r="H144" s="7" t="s">
        <v>523</v>
      </c>
      <c r="I144" t="s">
        <v>2229</v>
      </c>
      <c r="J144" s="7" t="s">
        <v>525</v>
      </c>
      <c r="K144">
        <v>3</v>
      </c>
      <c r="L144" s="7" t="s">
        <v>526</v>
      </c>
      <c r="M144">
        <v>5</v>
      </c>
      <c r="N144" s="32" t="s">
        <v>526</v>
      </c>
      <c r="O144" s="33">
        <v>50</v>
      </c>
      <c r="P144" s="7" t="s">
        <v>526</v>
      </c>
      <c r="Q144">
        <v>200</v>
      </c>
      <c r="R144" s="7" t="s">
        <v>526</v>
      </c>
      <c r="S144">
        <v>5</v>
      </c>
      <c r="T144" s="7" t="s">
        <v>526</v>
      </c>
      <c r="U144">
        <v>5</v>
      </c>
      <c r="V144" s="7" t="s">
        <v>525</v>
      </c>
      <c r="W144">
        <v>14</v>
      </c>
      <c r="X144" s="7" t="s">
        <v>525</v>
      </c>
      <c r="Y144">
        <v>6.4</v>
      </c>
      <c r="Z144" s="7" t="s">
        <v>526</v>
      </c>
      <c r="AA144">
        <v>5</v>
      </c>
      <c r="AB144" s="7" t="s">
        <v>526</v>
      </c>
      <c r="AC144">
        <v>5</v>
      </c>
      <c r="AD144" s="7" t="s">
        <v>526</v>
      </c>
      <c r="AE144">
        <v>5</v>
      </c>
      <c r="AF144" s="7" t="s">
        <v>526</v>
      </c>
      <c r="AG144">
        <v>5</v>
      </c>
      <c r="AH144" s="7" t="s">
        <v>526</v>
      </c>
      <c r="AI144">
        <v>5</v>
      </c>
      <c r="AJ144" s="7" t="s">
        <v>526</v>
      </c>
      <c r="AK144">
        <v>5</v>
      </c>
      <c r="AL144" s="7" t="s">
        <v>526</v>
      </c>
      <c r="AM144">
        <v>5</v>
      </c>
      <c r="AN144" s="7" t="s">
        <v>526</v>
      </c>
      <c r="AO144">
        <v>5</v>
      </c>
      <c r="AP144" s="7" t="s">
        <v>526</v>
      </c>
      <c r="AQ144">
        <v>5</v>
      </c>
      <c r="AR144" s="7" t="s">
        <v>526</v>
      </c>
      <c r="AS144">
        <v>5</v>
      </c>
      <c r="AT144" s="7" t="s">
        <v>526</v>
      </c>
      <c r="AU144">
        <v>5</v>
      </c>
      <c r="AV144" s="7" t="s">
        <v>525</v>
      </c>
      <c r="AW144">
        <v>7.2</v>
      </c>
      <c r="AX144" s="7" t="s">
        <v>525</v>
      </c>
      <c r="AY144">
        <v>27</v>
      </c>
      <c r="AZ144" s="7" t="s">
        <v>526</v>
      </c>
      <c r="BA144">
        <v>5</v>
      </c>
      <c r="BB144" s="7" t="s">
        <v>526</v>
      </c>
      <c r="BC144">
        <v>5</v>
      </c>
      <c r="BD144" s="7" t="s">
        <v>543</v>
      </c>
      <c r="BE144">
        <v>8.1</v>
      </c>
      <c r="BF144" s="7" t="s">
        <v>525</v>
      </c>
      <c r="BG144">
        <v>21</v>
      </c>
      <c r="BH144" s="7" t="s">
        <v>526</v>
      </c>
      <c r="BI144">
        <v>5.5</v>
      </c>
      <c r="BJ144" s="7" t="s">
        <v>526</v>
      </c>
      <c r="BK144">
        <v>5</v>
      </c>
      <c r="BL144" s="7" t="s">
        <v>525</v>
      </c>
      <c r="BM144">
        <v>5.2</v>
      </c>
      <c r="BN144" s="7" t="s">
        <v>525</v>
      </c>
      <c r="BO144">
        <v>11</v>
      </c>
      <c r="BQ144" s="5">
        <f t="shared" si="8"/>
        <v>20</v>
      </c>
      <c r="BR144" s="5">
        <f t="shared" si="9"/>
        <v>0</v>
      </c>
      <c r="BS144" s="5">
        <f t="shared" si="10"/>
        <v>28</v>
      </c>
      <c r="BT144" s="6">
        <f t="shared" si="11"/>
        <v>8</v>
      </c>
    </row>
    <row r="145" spans="1:72" ht="12.75">
      <c r="A145" t="s">
        <v>2225</v>
      </c>
      <c r="B145" s="1" t="s">
        <v>2230</v>
      </c>
      <c r="C145" s="1" t="s">
        <v>2230</v>
      </c>
      <c r="D145" s="7">
        <v>1994</v>
      </c>
      <c r="E145" t="s">
        <v>2231</v>
      </c>
      <c r="F145" t="s">
        <v>521</v>
      </c>
      <c r="G145" t="s">
        <v>2232</v>
      </c>
      <c r="H145" s="7" t="s">
        <v>523</v>
      </c>
      <c r="I145" t="s">
        <v>2229</v>
      </c>
      <c r="J145" s="7" t="s">
        <v>525</v>
      </c>
      <c r="K145">
        <v>4.2</v>
      </c>
      <c r="L145" s="7" t="s">
        <v>526</v>
      </c>
      <c r="M145">
        <v>5</v>
      </c>
      <c r="N145" s="32" t="s">
        <v>526</v>
      </c>
      <c r="O145" s="33">
        <v>50</v>
      </c>
      <c r="P145" s="7" t="s">
        <v>526</v>
      </c>
      <c r="Q145">
        <v>200</v>
      </c>
      <c r="R145" s="7" t="s">
        <v>526</v>
      </c>
      <c r="S145">
        <v>5</v>
      </c>
      <c r="T145" s="7" t="s">
        <v>526</v>
      </c>
      <c r="U145">
        <v>5</v>
      </c>
      <c r="V145" s="7" t="s">
        <v>526</v>
      </c>
      <c r="W145">
        <v>5</v>
      </c>
      <c r="X145" s="7" t="s">
        <v>526</v>
      </c>
      <c r="Y145">
        <v>5</v>
      </c>
      <c r="Z145" s="7" t="s">
        <v>526</v>
      </c>
      <c r="AA145">
        <v>5</v>
      </c>
      <c r="AB145" s="7" t="s">
        <v>526</v>
      </c>
      <c r="AC145">
        <v>5</v>
      </c>
      <c r="AD145" s="7" t="s">
        <v>526</v>
      </c>
      <c r="AE145">
        <v>5</v>
      </c>
      <c r="AF145" s="7" t="s">
        <v>526</v>
      </c>
      <c r="AG145">
        <v>5</v>
      </c>
      <c r="AH145" s="7" t="s">
        <v>526</v>
      </c>
      <c r="AI145">
        <v>5</v>
      </c>
      <c r="AJ145" s="7" t="s">
        <v>526</v>
      </c>
      <c r="AK145">
        <v>5</v>
      </c>
      <c r="AL145" s="7" t="s">
        <v>526</v>
      </c>
      <c r="AM145">
        <v>5</v>
      </c>
      <c r="AN145" s="7" t="s">
        <v>526</v>
      </c>
      <c r="AO145">
        <v>5</v>
      </c>
      <c r="AP145" s="7" t="s">
        <v>526</v>
      </c>
      <c r="AQ145">
        <v>5</v>
      </c>
      <c r="AR145" s="7" t="s">
        <v>526</v>
      </c>
      <c r="AS145">
        <v>5</v>
      </c>
      <c r="AT145" s="7" t="s">
        <v>526</v>
      </c>
      <c r="AU145">
        <v>5</v>
      </c>
      <c r="AV145" s="7" t="s">
        <v>526</v>
      </c>
      <c r="AW145">
        <v>5</v>
      </c>
      <c r="AX145" s="7" t="s">
        <v>525</v>
      </c>
      <c r="AY145">
        <v>30</v>
      </c>
      <c r="AZ145" s="7" t="s">
        <v>526</v>
      </c>
      <c r="BA145">
        <v>5</v>
      </c>
      <c r="BB145" s="7" t="s">
        <v>526</v>
      </c>
      <c r="BC145">
        <v>5</v>
      </c>
      <c r="BD145" s="7" t="s">
        <v>526</v>
      </c>
      <c r="BE145">
        <v>5</v>
      </c>
      <c r="BF145" s="7" t="s">
        <v>526</v>
      </c>
      <c r="BG145">
        <v>6.4</v>
      </c>
      <c r="BH145" s="7" t="s">
        <v>526</v>
      </c>
      <c r="BI145">
        <v>5</v>
      </c>
      <c r="BJ145" s="7" t="s">
        <v>526</v>
      </c>
      <c r="BK145">
        <v>5</v>
      </c>
      <c r="BL145" s="7" t="s">
        <v>526</v>
      </c>
      <c r="BM145">
        <v>5</v>
      </c>
      <c r="BN145" s="7" t="s">
        <v>526</v>
      </c>
      <c r="BO145">
        <v>5</v>
      </c>
      <c r="BQ145" s="5">
        <f t="shared" si="8"/>
        <v>27</v>
      </c>
      <c r="BR145" s="5">
        <f t="shared" si="9"/>
        <v>0</v>
      </c>
      <c r="BS145" s="5">
        <f t="shared" si="10"/>
        <v>28</v>
      </c>
      <c r="BT145" s="6">
        <f t="shared" si="11"/>
        <v>1</v>
      </c>
    </row>
    <row r="146" spans="1:72" ht="12.75">
      <c r="A146" t="s">
        <v>2233</v>
      </c>
      <c r="B146" s="1" t="s">
        <v>2234</v>
      </c>
      <c r="C146" s="1" t="s">
        <v>2234</v>
      </c>
      <c r="D146" s="7">
        <v>1991</v>
      </c>
      <c r="E146" t="s">
        <v>2235</v>
      </c>
      <c r="F146" t="s">
        <v>521</v>
      </c>
      <c r="G146" t="s">
        <v>2236</v>
      </c>
      <c r="H146" s="7" t="s">
        <v>523</v>
      </c>
      <c r="I146" t="s">
        <v>2237</v>
      </c>
      <c r="J146" s="7" t="s">
        <v>525</v>
      </c>
      <c r="K146">
        <v>5.5</v>
      </c>
      <c r="L146" s="7" t="s">
        <v>526</v>
      </c>
      <c r="M146">
        <v>5</v>
      </c>
      <c r="N146" s="32" t="s">
        <v>526</v>
      </c>
      <c r="O146" s="33">
        <v>50</v>
      </c>
      <c r="P146" s="7" t="s">
        <v>526</v>
      </c>
      <c r="Q146">
        <v>200</v>
      </c>
      <c r="R146" s="7" t="s">
        <v>526</v>
      </c>
      <c r="S146">
        <v>5</v>
      </c>
      <c r="T146" s="7" t="s">
        <v>526</v>
      </c>
      <c r="U146">
        <v>5</v>
      </c>
      <c r="V146" s="7" t="s">
        <v>526</v>
      </c>
      <c r="W146">
        <v>5</v>
      </c>
      <c r="X146" s="7" t="s">
        <v>526</v>
      </c>
      <c r="Y146">
        <v>5</v>
      </c>
      <c r="Z146" s="7" t="s">
        <v>526</v>
      </c>
      <c r="AA146">
        <v>5</v>
      </c>
      <c r="AB146" s="7" t="s">
        <v>526</v>
      </c>
      <c r="AC146">
        <v>5</v>
      </c>
      <c r="AD146" s="7" t="s">
        <v>526</v>
      </c>
      <c r="AE146">
        <v>5</v>
      </c>
      <c r="AF146" s="7" t="s">
        <v>526</v>
      </c>
      <c r="AG146">
        <v>5</v>
      </c>
      <c r="AH146" s="7" t="s">
        <v>526</v>
      </c>
      <c r="AI146">
        <v>5</v>
      </c>
      <c r="AJ146" s="7" t="s">
        <v>526</v>
      </c>
      <c r="AK146">
        <v>5</v>
      </c>
      <c r="AL146" s="7" t="s">
        <v>526</v>
      </c>
      <c r="AM146">
        <v>5</v>
      </c>
      <c r="AN146" s="7" t="s">
        <v>525</v>
      </c>
      <c r="AO146">
        <v>6.4</v>
      </c>
      <c r="AP146" s="7" t="s">
        <v>526</v>
      </c>
      <c r="AQ146">
        <v>5</v>
      </c>
      <c r="AR146" s="7" t="s">
        <v>526</v>
      </c>
      <c r="AS146">
        <v>5</v>
      </c>
      <c r="AT146" s="7" t="s">
        <v>526</v>
      </c>
      <c r="AU146">
        <v>5</v>
      </c>
      <c r="AV146" s="7" t="s">
        <v>526</v>
      </c>
      <c r="AW146">
        <v>5</v>
      </c>
      <c r="AX146" s="7" t="s">
        <v>525</v>
      </c>
      <c r="AY146">
        <v>32</v>
      </c>
      <c r="AZ146" s="7" t="s">
        <v>526</v>
      </c>
      <c r="BA146">
        <v>5</v>
      </c>
      <c r="BB146" s="7" t="s">
        <v>526</v>
      </c>
      <c r="BC146">
        <v>5</v>
      </c>
      <c r="BD146" s="7" t="s">
        <v>526</v>
      </c>
      <c r="BE146">
        <v>5</v>
      </c>
      <c r="BF146" s="7" t="s">
        <v>526</v>
      </c>
      <c r="BG146">
        <v>5</v>
      </c>
      <c r="BH146" s="7" t="s">
        <v>526</v>
      </c>
      <c r="BI146">
        <v>5</v>
      </c>
      <c r="BJ146" s="7" t="s">
        <v>526</v>
      </c>
      <c r="BK146">
        <v>5</v>
      </c>
      <c r="BL146" s="7" t="s">
        <v>526</v>
      </c>
      <c r="BM146">
        <v>5</v>
      </c>
      <c r="BN146" s="7" t="s">
        <v>526</v>
      </c>
      <c r="BO146">
        <v>5</v>
      </c>
      <c r="BQ146" s="5">
        <f t="shared" si="8"/>
        <v>26</v>
      </c>
      <c r="BR146" s="5">
        <f t="shared" si="9"/>
        <v>0</v>
      </c>
      <c r="BS146" s="5">
        <f t="shared" si="10"/>
        <v>28</v>
      </c>
      <c r="BT146" s="6">
        <f t="shared" si="11"/>
        <v>2</v>
      </c>
    </row>
    <row r="147" spans="1:72" ht="12.75">
      <c r="A147" t="s">
        <v>2233</v>
      </c>
      <c r="B147" s="1" t="s">
        <v>2238</v>
      </c>
      <c r="C147" s="1" t="s">
        <v>2238</v>
      </c>
      <c r="D147" s="7">
        <v>1991</v>
      </c>
      <c r="E147" t="s">
        <v>2239</v>
      </c>
      <c r="F147" t="s">
        <v>521</v>
      </c>
      <c r="G147" t="s">
        <v>2240</v>
      </c>
      <c r="H147" s="7" t="s">
        <v>523</v>
      </c>
      <c r="I147" t="s">
        <v>2241</v>
      </c>
      <c r="J147" s="7" t="s">
        <v>525</v>
      </c>
      <c r="K147">
        <v>4.5</v>
      </c>
      <c r="L147" s="7" t="s">
        <v>526</v>
      </c>
      <c r="M147">
        <v>5</v>
      </c>
      <c r="N147" s="32" t="s">
        <v>526</v>
      </c>
      <c r="O147" s="33">
        <v>50</v>
      </c>
      <c r="P147" s="7" t="s">
        <v>526</v>
      </c>
      <c r="Q147">
        <v>200</v>
      </c>
      <c r="R147" s="7" t="s">
        <v>526</v>
      </c>
      <c r="S147">
        <v>5</v>
      </c>
      <c r="T147" s="7" t="s">
        <v>526</v>
      </c>
      <c r="U147">
        <v>5</v>
      </c>
      <c r="V147" s="7" t="s">
        <v>526</v>
      </c>
      <c r="W147">
        <v>5</v>
      </c>
      <c r="X147" s="7" t="s">
        <v>526</v>
      </c>
      <c r="Y147">
        <v>5</v>
      </c>
      <c r="Z147" s="7" t="s">
        <v>526</v>
      </c>
      <c r="AA147">
        <v>5</v>
      </c>
      <c r="AB147" s="7" t="s">
        <v>526</v>
      </c>
      <c r="AC147">
        <v>5</v>
      </c>
      <c r="AD147" s="7" t="s">
        <v>526</v>
      </c>
      <c r="AE147">
        <v>5</v>
      </c>
      <c r="AF147" s="7" t="s">
        <v>526</v>
      </c>
      <c r="AG147">
        <v>5</v>
      </c>
      <c r="AH147" s="7" t="s">
        <v>526</v>
      </c>
      <c r="AI147">
        <v>5</v>
      </c>
      <c r="AJ147" s="7" t="s">
        <v>526</v>
      </c>
      <c r="AK147">
        <v>5</v>
      </c>
      <c r="AL147" s="7" t="s">
        <v>526</v>
      </c>
      <c r="AM147">
        <v>5</v>
      </c>
      <c r="AN147" s="7" t="s">
        <v>525</v>
      </c>
      <c r="AO147">
        <v>9.2</v>
      </c>
      <c r="AP147" s="7" t="s">
        <v>526</v>
      </c>
      <c r="AQ147">
        <v>5</v>
      </c>
      <c r="AR147" s="7" t="s">
        <v>526</v>
      </c>
      <c r="AS147">
        <v>5</v>
      </c>
      <c r="AT147" s="7" t="s">
        <v>526</v>
      </c>
      <c r="AU147">
        <v>5</v>
      </c>
      <c r="AV147" s="7" t="s">
        <v>526</v>
      </c>
      <c r="AW147">
        <v>5</v>
      </c>
      <c r="AX147" s="7" t="s">
        <v>526</v>
      </c>
      <c r="AY147">
        <v>5</v>
      </c>
      <c r="AZ147" s="7" t="s">
        <v>526</v>
      </c>
      <c r="BA147">
        <v>5</v>
      </c>
      <c r="BB147" s="7" t="s">
        <v>526</v>
      </c>
      <c r="BC147">
        <v>5</v>
      </c>
      <c r="BD147" s="7" t="s">
        <v>526</v>
      </c>
      <c r="BE147">
        <v>5</v>
      </c>
      <c r="BF147" s="7" t="s">
        <v>526</v>
      </c>
      <c r="BG147">
        <v>5</v>
      </c>
      <c r="BH147" s="7" t="s">
        <v>526</v>
      </c>
      <c r="BI147">
        <v>5</v>
      </c>
      <c r="BJ147" s="7" t="s">
        <v>526</v>
      </c>
      <c r="BK147">
        <v>5</v>
      </c>
      <c r="BL147" s="7" t="s">
        <v>526</v>
      </c>
      <c r="BM147">
        <v>5</v>
      </c>
      <c r="BN147" s="7" t="s">
        <v>526</v>
      </c>
      <c r="BO147">
        <v>5</v>
      </c>
      <c r="BQ147" s="5">
        <f t="shared" si="8"/>
        <v>27</v>
      </c>
      <c r="BR147" s="5">
        <f t="shared" si="9"/>
        <v>0</v>
      </c>
      <c r="BS147" s="5">
        <f t="shared" si="10"/>
        <v>28</v>
      </c>
      <c r="BT147" s="6">
        <f t="shared" si="11"/>
        <v>1</v>
      </c>
    </row>
    <row r="148" spans="1:72" ht="12.75">
      <c r="A148" t="s">
        <v>2233</v>
      </c>
      <c r="B148" s="1" t="s">
        <v>2242</v>
      </c>
      <c r="C148" s="1" t="s">
        <v>2242</v>
      </c>
      <c r="D148" s="7">
        <v>1991</v>
      </c>
      <c r="E148" t="s">
        <v>2243</v>
      </c>
      <c r="F148" t="s">
        <v>521</v>
      </c>
      <c r="G148" t="s">
        <v>2244</v>
      </c>
      <c r="H148" s="7" t="s">
        <v>523</v>
      </c>
      <c r="I148" t="s">
        <v>531</v>
      </c>
      <c r="J148" s="7" t="s">
        <v>525</v>
      </c>
      <c r="K148">
        <v>14.1</v>
      </c>
      <c r="L148" s="7" t="s">
        <v>526</v>
      </c>
      <c r="M148">
        <v>5</v>
      </c>
      <c r="N148" s="32" t="s">
        <v>526</v>
      </c>
      <c r="O148" s="33">
        <v>50</v>
      </c>
      <c r="P148" s="7" t="s">
        <v>526</v>
      </c>
      <c r="Q148">
        <v>200</v>
      </c>
      <c r="R148" s="7" t="s">
        <v>526</v>
      </c>
      <c r="S148">
        <v>5</v>
      </c>
      <c r="T148" s="7" t="s">
        <v>526</v>
      </c>
      <c r="U148">
        <v>5</v>
      </c>
      <c r="V148" s="7" t="s">
        <v>525</v>
      </c>
      <c r="W148">
        <v>25</v>
      </c>
      <c r="X148" s="7" t="s">
        <v>526</v>
      </c>
      <c r="Y148">
        <v>5</v>
      </c>
      <c r="Z148" s="7" t="s">
        <v>526</v>
      </c>
      <c r="AA148">
        <v>5</v>
      </c>
      <c r="AB148" s="7" t="s">
        <v>526</v>
      </c>
      <c r="AC148">
        <v>5</v>
      </c>
      <c r="AD148" s="7" t="s">
        <v>526</v>
      </c>
      <c r="AE148">
        <v>5</v>
      </c>
      <c r="AF148" s="7" t="s">
        <v>526</v>
      </c>
      <c r="AG148">
        <v>5</v>
      </c>
      <c r="AH148" s="7" t="s">
        <v>526</v>
      </c>
      <c r="AI148">
        <v>5</v>
      </c>
      <c r="AJ148" s="7" t="s">
        <v>526</v>
      </c>
      <c r="AK148">
        <v>5</v>
      </c>
      <c r="AL148" s="7" t="s">
        <v>526</v>
      </c>
      <c r="AM148">
        <v>5</v>
      </c>
      <c r="AN148" s="7" t="s">
        <v>526</v>
      </c>
      <c r="AO148">
        <v>5</v>
      </c>
      <c r="AP148" s="7" t="s">
        <v>526</v>
      </c>
      <c r="AQ148">
        <v>5</v>
      </c>
      <c r="AR148" s="7" t="s">
        <v>526</v>
      </c>
      <c r="AS148">
        <v>5</v>
      </c>
      <c r="AT148" s="7" t="s">
        <v>526</v>
      </c>
      <c r="AU148">
        <v>5</v>
      </c>
      <c r="AV148" s="7" t="s">
        <v>526</v>
      </c>
      <c r="AW148">
        <v>5</v>
      </c>
      <c r="AX148" s="7" t="s">
        <v>525</v>
      </c>
      <c r="AY148">
        <v>55</v>
      </c>
      <c r="AZ148" s="7" t="s">
        <v>526</v>
      </c>
      <c r="BA148">
        <v>5</v>
      </c>
      <c r="BB148" s="7" t="s">
        <v>526</v>
      </c>
      <c r="BC148">
        <v>5</v>
      </c>
      <c r="BD148" s="7" t="s">
        <v>526</v>
      </c>
      <c r="BE148">
        <v>5</v>
      </c>
      <c r="BF148" s="7" t="s">
        <v>526</v>
      </c>
      <c r="BG148">
        <v>5</v>
      </c>
      <c r="BH148" s="7" t="s">
        <v>526</v>
      </c>
      <c r="BI148">
        <v>5</v>
      </c>
      <c r="BJ148" s="7" t="s">
        <v>525</v>
      </c>
      <c r="BK148">
        <v>8.6</v>
      </c>
      <c r="BL148" s="7" t="s">
        <v>525</v>
      </c>
      <c r="BM148">
        <v>6.5</v>
      </c>
      <c r="BN148" s="7" t="s">
        <v>525</v>
      </c>
      <c r="BO148">
        <v>14</v>
      </c>
      <c r="BQ148" s="5">
        <f t="shared" si="8"/>
        <v>23</v>
      </c>
      <c r="BR148" s="5">
        <f t="shared" si="9"/>
        <v>0</v>
      </c>
      <c r="BS148" s="5">
        <f t="shared" si="10"/>
        <v>28</v>
      </c>
      <c r="BT148" s="6">
        <f t="shared" si="11"/>
        <v>5</v>
      </c>
    </row>
    <row r="149" spans="1:72" ht="12.75">
      <c r="A149" t="s">
        <v>2233</v>
      </c>
      <c r="B149" s="1" t="s">
        <v>2245</v>
      </c>
      <c r="C149" s="1" t="s">
        <v>2245</v>
      </c>
      <c r="D149" s="7">
        <v>1991</v>
      </c>
      <c r="E149" t="s">
        <v>2246</v>
      </c>
      <c r="F149" t="s">
        <v>521</v>
      </c>
      <c r="G149" t="s">
        <v>2247</v>
      </c>
      <c r="H149" s="7" t="s">
        <v>523</v>
      </c>
      <c r="I149" t="s">
        <v>531</v>
      </c>
      <c r="J149" s="7" t="s">
        <v>525</v>
      </c>
      <c r="K149">
        <v>5.1</v>
      </c>
      <c r="L149" s="7" t="s">
        <v>526</v>
      </c>
      <c r="M149">
        <v>5</v>
      </c>
      <c r="N149" s="32" t="s">
        <v>526</v>
      </c>
      <c r="O149" s="33">
        <v>50</v>
      </c>
      <c r="P149" s="7" t="s">
        <v>526</v>
      </c>
      <c r="Q149">
        <v>200</v>
      </c>
      <c r="R149" s="7" t="s">
        <v>526</v>
      </c>
      <c r="S149">
        <v>5</v>
      </c>
      <c r="T149" s="7" t="s">
        <v>526</v>
      </c>
      <c r="U149">
        <v>5</v>
      </c>
      <c r="V149" s="7" t="s">
        <v>526</v>
      </c>
      <c r="W149">
        <v>5</v>
      </c>
      <c r="X149" s="7" t="s">
        <v>526</v>
      </c>
      <c r="Y149">
        <v>5</v>
      </c>
      <c r="Z149" s="7" t="s">
        <v>526</v>
      </c>
      <c r="AA149">
        <v>5</v>
      </c>
      <c r="AB149" s="7" t="s">
        <v>526</v>
      </c>
      <c r="AC149">
        <v>5</v>
      </c>
      <c r="AD149" s="7" t="s">
        <v>526</v>
      </c>
      <c r="AE149">
        <v>5</v>
      </c>
      <c r="AF149" s="7" t="s">
        <v>526</v>
      </c>
      <c r="AG149">
        <v>5</v>
      </c>
      <c r="AH149" s="7" t="s">
        <v>526</v>
      </c>
      <c r="AI149">
        <v>5</v>
      </c>
      <c r="AJ149" s="7" t="s">
        <v>526</v>
      </c>
      <c r="AK149">
        <v>5</v>
      </c>
      <c r="AL149" s="7" t="s">
        <v>526</v>
      </c>
      <c r="AM149">
        <v>5</v>
      </c>
      <c r="AN149" s="7" t="s">
        <v>526</v>
      </c>
      <c r="AO149">
        <v>5</v>
      </c>
      <c r="AP149" s="7" t="s">
        <v>526</v>
      </c>
      <c r="AQ149">
        <v>5</v>
      </c>
      <c r="AR149" s="7" t="s">
        <v>526</v>
      </c>
      <c r="AS149">
        <v>5</v>
      </c>
      <c r="AT149" s="7" t="s">
        <v>526</v>
      </c>
      <c r="AU149">
        <v>5</v>
      </c>
      <c r="AV149" s="7" t="s">
        <v>525</v>
      </c>
      <c r="AW149">
        <v>21</v>
      </c>
      <c r="AX149" s="7" t="s">
        <v>525</v>
      </c>
      <c r="AY149">
        <v>400</v>
      </c>
      <c r="AZ149" s="7" t="s">
        <v>526</v>
      </c>
      <c r="BA149">
        <v>5</v>
      </c>
      <c r="BB149" s="7" t="s">
        <v>526</v>
      </c>
      <c r="BC149">
        <v>5</v>
      </c>
      <c r="BD149" s="7" t="s">
        <v>525</v>
      </c>
      <c r="BE149">
        <v>35</v>
      </c>
      <c r="BF149" s="7" t="s">
        <v>525</v>
      </c>
      <c r="BG149">
        <v>9</v>
      </c>
      <c r="BH149" s="7" t="s">
        <v>525</v>
      </c>
      <c r="BI149">
        <v>6.2</v>
      </c>
      <c r="BJ149" s="7" t="s">
        <v>526</v>
      </c>
      <c r="BK149">
        <v>5</v>
      </c>
      <c r="BL149" s="7" t="s">
        <v>526</v>
      </c>
      <c r="BM149">
        <v>5</v>
      </c>
      <c r="BN149" s="7" t="s">
        <v>526</v>
      </c>
      <c r="BO149">
        <v>5</v>
      </c>
      <c r="BQ149" s="5">
        <f t="shared" si="8"/>
        <v>23</v>
      </c>
      <c r="BR149" s="5">
        <f t="shared" si="9"/>
        <v>0</v>
      </c>
      <c r="BS149" s="5">
        <f t="shared" si="10"/>
        <v>28</v>
      </c>
      <c r="BT149" s="6">
        <f t="shared" si="11"/>
        <v>5</v>
      </c>
    </row>
    <row r="150" spans="1:72" ht="12.75">
      <c r="A150" t="s">
        <v>2248</v>
      </c>
      <c r="B150" s="1" t="s">
        <v>2249</v>
      </c>
      <c r="C150" s="1" t="s">
        <v>2250</v>
      </c>
      <c r="D150" s="7">
        <v>1991</v>
      </c>
      <c r="E150" t="s">
        <v>2251</v>
      </c>
      <c r="F150" t="s">
        <v>521</v>
      </c>
      <c r="G150" t="s">
        <v>2252</v>
      </c>
      <c r="H150" s="7" t="s">
        <v>523</v>
      </c>
      <c r="I150" t="s">
        <v>2241</v>
      </c>
      <c r="J150" s="7" t="s">
        <v>525</v>
      </c>
      <c r="K150">
        <v>7.7</v>
      </c>
      <c r="L150" s="7" t="s">
        <v>526</v>
      </c>
      <c r="M150">
        <v>5</v>
      </c>
      <c r="N150" s="32" t="s">
        <v>526</v>
      </c>
      <c r="O150" s="33">
        <v>50</v>
      </c>
      <c r="P150" s="7" t="s">
        <v>526</v>
      </c>
      <c r="Q150">
        <v>200</v>
      </c>
      <c r="R150" s="7" t="s">
        <v>526</v>
      </c>
      <c r="S150">
        <v>5</v>
      </c>
      <c r="T150" s="7" t="s">
        <v>526</v>
      </c>
      <c r="U150">
        <v>5</v>
      </c>
      <c r="V150" s="7" t="s">
        <v>526</v>
      </c>
      <c r="W150">
        <v>5</v>
      </c>
      <c r="X150" s="7" t="s">
        <v>526</v>
      </c>
      <c r="Y150">
        <v>5</v>
      </c>
      <c r="Z150" s="7" t="s">
        <v>526</v>
      </c>
      <c r="AA150">
        <v>5</v>
      </c>
      <c r="AB150" s="7" t="s">
        <v>526</v>
      </c>
      <c r="AC150">
        <v>5</v>
      </c>
      <c r="AD150" s="7" t="s">
        <v>526</v>
      </c>
      <c r="AE150">
        <v>5</v>
      </c>
      <c r="AF150" s="7" t="s">
        <v>526</v>
      </c>
      <c r="AG150">
        <v>5</v>
      </c>
      <c r="AH150" s="7" t="s">
        <v>526</v>
      </c>
      <c r="AI150">
        <v>5</v>
      </c>
      <c r="AJ150" s="7" t="s">
        <v>526</v>
      </c>
      <c r="AK150">
        <v>5</v>
      </c>
      <c r="AL150" s="7" t="s">
        <v>526</v>
      </c>
      <c r="AM150">
        <v>5</v>
      </c>
      <c r="AN150" s="7" t="s">
        <v>526</v>
      </c>
      <c r="AO150">
        <v>5</v>
      </c>
      <c r="AP150" s="7" t="s">
        <v>526</v>
      </c>
      <c r="AQ150">
        <v>5</v>
      </c>
      <c r="AR150" s="7" t="s">
        <v>526</v>
      </c>
      <c r="AS150">
        <v>5</v>
      </c>
      <c r="AT150" s="7" t="s">
        <v>526</v>
      </c>
      <c r="AU150">
        <v>5</v>
      </c>
      <c r="AV150" s="7" t="s">
        <v>525</v>
      </c>
      <c r="AW150">
        <v>12</v>
      </c>
      <c r="AX150" s="7" t="s">
        <v>525</v>
      </c>
      <c r="AY150">
        <v>520</v>
      </c>
      <c r="AZ150" s="7" t="s">
        <v>526</v>
      </c>
      <c r="BA150">
        <v>5</v>
      </c>
      <c r="BB150" s="7" t="s">
        <v>526</v>
      </c>
      <c r="BC150">
        <v>5</v>
      </c>
      <c r="BD150" s="7" t="s">
        <v>525</v>
      </c>
      <c r="BE150">
        <v>16</v>
      </c>
      <c r="BF150" s="7" t="s">
        <v>525</v>
      </c>
      <c r="BG150">
        <v>46</v>
      </c>
      <c r="BH150" s="7" t="s">
        <v>525</v>
      </c>
      <c r="BI150">
        <v>6.6</v>
      </c>
      <c r="BJ150" s="7" t="s">
        <v>526</v>
      </c>
      <c r="BK150">
        <v>5</v>
      </c>
      <c r="BL150" s="7" t="s">
        <v>526</v>
      </c>
      <c r="BM150">
        <v>5</v>
      </c>
      <c r="BN150" s="7" t="s">
        <v>526</v>
      </c>
      <c r="BO150">
        <v>5</v>
      </c>
      <c r="BQ150" s="5">
        <f t="shared" si="8"/>
        <v>23</v>
      </c>
      <c r="BR150" s="5">
        <f t="shared" si="9"/>
        <v>0</v>
      </c>
      <c r="BS150" s="5">
        <f t="shared" si="10"/>
        <v>28</v>
      </c>
      <c r="BT150" s="6">
        <f t="shared" si="11"/>
        <v>5</v>
      </c>
    </row>
    <row r="151" spans="1:72" ht="12.75">
      <c r="A151" t="s">
        <v>2248</v>
      </c>
      <c r="B151" s="1" t="s">
        <v>2250</v>
      </c>
      <c r="C151" s="1" t="s">
        <v>2250</v>
      </c>
      <c r="D151" s="7">
        <v>1991</v>
      </c>
      <c r="E151" t="s">
        <v>2253</v>
      </c>
      <c r="F151" t="s">
        <v>521</v>
      </c>
      <c r="G151" t="s">
        <v>2254</v>
      </c>
      <c r="H151" s="7" t="s">
        <v>523</v>
      </c>
      <c r="I151" t="s">
        <v>2255</v>
      </c>
      <c r="J151" s="7" t="s">
        <v>525</v>
      </c>
      <c r="K151">
        <v>8.3</v>
      </c>
      <c r="L151" s="7" t="s">
        <v>526</v>
      </c>
      <c r="M151">
        <v>5</v>
      </c>
      <c r="N151" s="32" t="s">
        <v>525</v>
      </c>
      <c r="O151" s="33">
        <v>87</v>
      </c>
      <c r="P151" s="7" t="s">
        <v>525</v>
      </c>
      <c r="Q151">
        <v>540</v>
      </c>
      <c r="R151" s="7" t="s">
        <v>526</v>
      </c>
      <c r="S151">
        <v>5</v>
      </c>
      <c r="T151" s="7" t="s">
        <v>526</v>
      </c>
      <c r="U151">
        <v>5</v>
      </c>
      <c r="V151" s="7" t="s">
        <v>526</v>
      </c>
      <c r="W151">
        <v>5</v>
      </c>
      <c r="X151" s="7" t="s">
        <v>526</v>
      </c>
      <c r="Y151">
        <v>5</v>
      </c>
      <c r="Z151" s="7" t="s">
        <v>526</v>
      </c>
      <c r="AA151">
        <v>5</v>
      </c>
      <c r="AB151" s="7" t="s">
        <v>526</v>
      </c>
      <c r="AC151">
        <v>5</v>
      </c>
      <c r="AD151" s="7" t="s">
        <v>526</v>
      </c>
      <c r="AE151">
        <v>5</v>
      </c>
      <c r="AF151" s="7" t="s">
        <v>526</v>
      </c>
      <c r="AG151">
        <v>5</v>
      </c>
      <c r="AH151" s="7" t="s">
        <v>526</v>
      </c>
      <c r="AI151">
        <v>5</v>
      </c>
      <c r="AJ151" s="7" t="s">
        <v>526</v>
      </c>
      <c r="AK151">
        <v>5</v>
      </c>
      <c r="AL151" s="7" t="s">
        <v>526</v>
      </c>
      <c r="AM151">
        <v>5</v>
      </c>
      <c r="AN151" s="7" t="s">
        <v>526</v>
      </c>
      <c r="AO151">
        <v>5</v>
      </c>
      <c r="AP151" s="7" t="s">
        <v>526</v>
      </c>
      <c r="AQ151">
        <v>5</v>
      </c>
      <c r="AR151" s="7" t="s">
        <v>526</v>
      </c>
      <c r="AS151">
        <v>5</v>
      </c>
      <c r="AT151" s="7" t="s">
        <v>526</v>
      </c>
      <c r="AU151">
        <v>5</v>
      </c>
      <c r="AV151" s="7" t="s">
        <v>525</v>
      </c>
      <c r="AW151">
        <v>19</v>
      </c>
      <c r="AX151" s="7" t="s">
        <v>525</v>
      </c>
      <c r="AY151">
        <v>1000</v>
      </c>
      <c r="AZ151" s="7" t="s">
        <v>526</v>
      </c>
      <c r="BA151">
        <v>5</v>
      </c>
      <c r="BB151" s="7" t="s">
        <v>526</v>
      </c>
      <c r="BC151">
        <v>5</v>
      </c>
      <c r="BD151" s="7" t="s">
        <v>525</v>
      </c>
      <c r="BE151">
        <v>58</v>
      </c>
      <c r="BF151" s="7" t="s">
        <v>525</v>
      </c>
      <c r="BG151">
        <v>90</v>
      </c>
      <c r="BH151" s="7" t="s">
        <v>526</v>
      </c>
      <c r="BI151">
        <v>5</v>
      </c>
      <c r="BJ151" s="7" t="s">
        <v>526</v>
      </c>
      <c r="BK151">
        <v>5</v>
      </c>
      <c r="BL151" s="7" t="s">
        <v>526</v>
      </c>
      <c r="BM151">
        <v>5</v>
      </c>
      <c r="BN151" s="7" t="s">
        <v>526</v>
      </c>
      <c r="BO151">
        <v>5</v>
      </c>
      <c r="BQ151" s="5">
        <f t="shared" si="8"/>
        <v>22</v>
      </c>
      <c r="BR151" s="5">
        <f t="shared" si="9"/>
        <v>0</v>
      </c>
      <c r="BS151" s="5">
        <f t="shared" si="10"/>
        <v>28</v>
      </c>
      <c r="BT151" s="6">
        <f t="shared" si="11"/>
        <v>6</v>
      </c>
    </row>
    <row r="152" spans="1:72" ht="12.75">
      <c r="A152" t="s">
        <v>2248</v>
      </c>
      <c r="B152" s="1" t="s">
        <v>2256</v>
      </c>
      <c r="C152" s="1" t="s">
        <v>2250</v>
      </c>
      <c r="D152" s="7">
        <v>1991</v>
      </c>
      <c r="E152" t="s">
        <v>2257</v>
      </c>
      <c r="F152" t="s">
        <v>521</v>
      </c>
      <c r="G152" t="s">
        <v>2258</v>
      </c>
      <c r="H152" s="7" t="s">
        <v>523</v>
      </c>
      <c r="I152" t="s">
        <v>2241</v>
      </c>
      <c r="J152" s="7" t="s">
        <v>525</v>
      </c>
      <c r="K152">
        <v>6.2</v>
      </c>
      <c r="L152" s="7" t="s">
        <v>526</v>
      </c>
      <c r="M152">
        <v>5</v>
      </c>
      <c r="N152" s="32" t="s">
        <v>526</v>
      </c>
      <c r="O152" s="33">
        <v>50</v>
      </c>
      <c r="P152" s="7" t="s">
        <v>526</v>
      </c>
      <c r="Q152">
        <v>200</v>
      </c>
      <c r="R152" s="7" t="s">
        <v>526</v>
      </c>
      <c r="S152">
        <v>5</v>
      </c>
      <c r="T152" s="7" t="s">
        <v>526</v>
      </c>
      <c r="U152">
        <v>5</v>
      </c>
      <c r="V152" s="7" t="s">
        <v>526</v>
      </c>
      <c r="W152">
        <v>5</v>
      </c>
      <c r="X152" s="7" t="s">
        <v>526</v>
      </c>
      <c r="Y152">
        <v>5</v>
      </c>
      <c r="Z152" s="7" t="s">
        <v>526</v>
      </c>
      <c r="AA152">
        <v>5</v>
      </c>
      <c r="AB152" s="7" t="s">
        <v>526</v>
      </c>
      <c r="AC152">
        <v>5</v>
      </c>
      <c r="AD152" s="7" t="s">
        <v>526</v>
      </c>
      <c r="AE152">
        <v>5</v>
      </c>
      <c r="AF152" s="7" t="s">
        <v>526</v>
      </c>
      <c r="AG152">
        <v>5</v>
      </c>
      <c r="AH152" s="7" t="s">
        <v>526</v>
      </c>
      <c r="AI152">
        <v>5</v>
      </c>
      <c r="AJ152" s="7" t="s">
        <v>526</v>
      </c>
      <c r="AK152">
        <v>5</v>
      </c>
      <c r="AL152" s="7" t="s">
        <v>526</v>
      </c>
      <c r="AM152">
        <v>5</v>
      </c>
      <c r="AN152" s="7" t="s">
        <v>526</v>
      </c>
      <c r="AO152">
        <v>5</v>
      </c>
      <c r="AP152" s="7" t="s">
        <v>526</v>
      </c>
      <c r="AQ152">
        <v>5</v>
      </c>
      <c r="AR152" s="7" t="s">
        <v>526</v>
      </c>
      <c r="AS152">
        <v>5</v>
      </c>
      <c r="AT152" s="7" t="s">
        <v>526</v>
      </c>
      <c r="AU152">
        <v>5</v>
      </c>
      <c r="AV152" s="7" t="s">
        <v>525</v>
      </c>
      <c r="AW152">
        <v>11</v>
      </c>
      <c r="AX152" s="7" t="s">
        <v>525</v>
      </c>
      <c r="AY152">
        <v>400</v>
      </c>
      <c r="AZ152" s="7" t="s">
        <v>526</v>
      </c>
      <c r="BA152">
        <v>5</v>
      </c>
      <c r="BB152" s="7" t="s">
        <v>526</v>
      </c>
      <c r="BC152">
        <v>5</v>
      </c>
      <c r="BD152" s="7" t="s">
        <v>525</v>
      </c>
      <c r="BE152">
        <v>13</v>
      </c>
      <c r="BF152" s="7" t="s">
        <v>525</v>
      </c>
      <c r="BG152">
        <v>50</v>
      </c>
      <c r="BH152" s="7" t="s">
        <v>525</v>
      </c>
      <c r="BI152">
        <v>6.3</v>
      </c>
      <c r="BJ152" s="7" t="s">
        <v>526</v>
      </c>
      <c r="BK152">
        <v>5</v>
      </c>
      <c r="BL152" s="7" t="s">
        <v>526</v>
      </c>
      <c r="BM152">
        <v>5</v>
      </c>
      <c r="BN152" s="7" t="s">
        <v>526</v>
      </c>
      <c r="BO152">
        <v>5</v>
      </c>
      <c r="BQ152" s="5">
        <f t="shared" si="8"/>
        <v>23</v>
      </c>
      <c r="BR152" s="5">
        <f t="shared" si="9"/>
        <v>0</v>
      </c>
      <c r="BS152" s="5">
        <f t="shared" si="10"/>
        <v>28</v>
      </c>
      <c r="BT152" s="6">
        <f t="shared" si="11"/>
        <v>5</v>
      </c>
    </row>
    <row r="153" spans="1:72" ht="12.75">
      <c r="A153" t="s">
        <v>2233</v>
      </c>
      <c r="B153" s="1" t="s">
        <v>2259</v>
      </c>
      <c r="C153" s="1" t="s">
        <v>2259</v>
      </c>
      <c r="D153" s="7">
        <v>1991</v>
      </c>
      <c r="E153" t="s">
        <v>2260</v>
      </c>
      <c r="F153" t="s">
        <v>521</v>
      </c>
      <c r="G153" t="s">
        <v>2261</v>
      </c>
      <c r="H153" s="7" t="s">
        <v>523</v>
      </c>
      <c r="I153" t="s">
        <v>2241</v>
      </c>
      <c r="J153" s="7" t="s">
        <v>525</v>
      </c>
      <c r="K153">
        <v>16</v>
      </c>
      <c r="L153" s="7" t="s">
        <v>526</v>
      </c>
      <c r="M153">
        <v>5</v>
      </c>
      <c r="N153" s="32" t="s">
        <v>526</v>
      </c>
      <c r="O153" s="33">
        <v>250</v>
      </c>
      <c r="P153" s="7" t="s">
        <v>526</v>
      </c>
      <c r="Q153">
        <v>200</v>
      </c>
      <c r="R153" s="7" t="s">
        <v>526</v>
      </c>
      <c r="S153">
        <v>50</v>
      </c>
      <c r="T153" s="7" t="s">
        <v>526</v>
      </c>
      <c r="U153">
        <v>50</v>
      </c>
      <c r="V153" s="7" t="s">
        <v>526</v>
      </c>
      <c r="W153">
        <v>50</v>
      </c>
      <c r="X153" s="7" t="s">
        <v>526</v>
      </c>
      <c r="Y153">
        <v>50</v>
      </c>
      <c r="Z153" s="7" t="s">
        <v>526</v>
      </c>
      <c r="AA153">
        <v>5</v>
      </c>
      <c r="AB153" s="7" t="s">
        <v>526</v>
      </c>
      <c r="AC153">
        <v>5</v>
      </c>
      <c r="AD153" s="7" t="s">
        <v>526</v>
      </c>
      <c r="AE153">
        <v>5</v>
      </c>
      <c r="AF153" s="7" t="s">
        <v>526</v>
      </c>
      <c r="AG153">
        <v>50</v>
      </c>
      <c r="AH153" s="7" t="s">
        <v>526</v>
      </c>
      <c r="AI153">
        <v>50</v>
      </c>
      <c r="AJ153" s="7" t="s">
        <v>526</v>
      </c>
      <c r="AK153">
        <v>50</v>
      </c>
      <c r="AL153" s="7" t="s">
        <v>526</v>
      </c>
      <c r="AM153">
        <v>50</v>
      </c>
      <c r="AN153" s="7" t="s">
        <v>525</v>
      </c>
      <c r="AO153">
        <v>16</v>
      </c>
      <c r="AP153" s="7" t="s">
        <v>526</v>
      </c>
      <c r="AQ153">
        <v>50</v>
      </c>
      <c r="AR153" s="7" t="s">
        <v>526</v>
      </c>
      <c r="AS153">
        <v>5</v>
      </c>
      <c r="AT153" s="7" t="s">
        <v>526</v>
      </c>
      <c r="AU153">
        <v>50</v>
      </c>
      <c r="AV153" s="7" t="s">
        <v>526</v>
      </c>
      <c r="AW153">
        <v>50</v>
      </c>
      <c r="AX153" s="7" t="s">
        <v>525</v>
      </c>
      <c r="AY153">
        <v>340</v>
      </c>
      <c r="AZ153" s="7" t="s">
        <v>526</v>
      </c>
      <c r="BA153">
        <v>50</v>
      </c>
      <c r="BB153" s="7" t="s">
        <v>526</v>
      </c>
      <c r="BC153">
        <v>50</v>
      </c>
      <c r="BD153" s="7" t="s">
        <v>526</v>
      </c>
      <c r="BE153">
        <v>100</v>
      </c>
      <c r="BF153" s="7" t="s">
        <v>526</v>
      </c>
      <c r="BG153">
        <v>100</v>
      </c>
      <c r="BH153" s="7" t="s">
        <v>526</v>
      </c>
      <c r="BI153">
        <v>100</v>
      </c>
      <c r="BJ153" s="7" t="s">
        <v>526</v>
      </c>
      <c r="BK153">
        <v>50</v>
      </c>
      <c r="BL153" s="7" t="s">
        <v>526</v>
      </c>
      <c r="BM153">
        <v>50</v>
      </c>
      <c r="BN153" s="7" t="s">
        <v>526</v>
      </c>
      <c r="BO153">
        <v>50</v>
      </c>
      <c r="BQ153" s="5">
        <f t="shared" si="8"/>
        <v>26</v>
      </c>
      <c r="BR153" s="5">
        <f t="shared" si="9"/>
        <v>0</v>
      </c>
      <c r="BS153" s="5">
        <f t="shared" si="10"/>
        <v>28</v>
      </c>
      <c r="BT153" s="6">
        <f t="shared" si="11"/>
        <v>2</v>
      </c>
    </row>
    <row r="154" spans="1:72" ht="12.75">
      <c r="A154" t="s">
        <v>2233</v>
      </c>
      <c r="B154" s="1" t="s">
        <v>2262</v>
      </c>
      <c r="C154" s="1" t="s">
        <v>2262</v>
      </c>
      <c r="D154" s="7">
        <v>1991</v>
      </c>
      <c r="E154" t="s">
        <v>2263</v>
      </c>
      <c r="F154" t="s">
        <v>521</v>
      </c>
      <c r="G154" t="s">
        <v>2264</v>
      </c>
      <c r="H154" s="7" t="s">
        <v>523</v>
      </c>
      <c r="I154" t="s">
        <v>2255</v>
      </c>
      <c r="J154" s="7" t="s">
        <v>525</v>
      </c>
      <c r="K154">
        <v>7.2</v>
      </c>
      <c r="L154" s="7" t="s">
        <v>526</v>
      </c>
      <c r="M154">
        <v>5</v>
      </c>
      <c r="N154" s="32" t="s">
        <v>526</v>
      </c>
      <c r="O154" s="33">
        <v>50</v>
      </c>
      <c r="P154" s="7" t="s">
        <v>526</v>
      </c>
      <c r="Q154">
        <v>200</v>
      </c>
      <c r="R154" s="7" t="s">
        <v>526</v>
      </c>
      <c r="S154">
        <v>5</v>
      </c>
      <c r="T154" s="7" t="s">
        <v>525</v>
      </c>
      <c r="U154">
        <v>14</v>
      </c>
      <c r="V154" s="7" t="s">
        <v>526</v>
      </c>
      <c r="W154">
        <v>5</v>
      </c>
      <c r="X154" s="7" t="s">
        <v>526</v>
      </c>
      <c r="Y154">
        <v>5</v>
      </c>
      <c r="Z154" s="7" t="s">
        <v>526</v>
      </c>
      <c r="AA154">
        <v>5</v>
      </c>
      <c r="AB154" s="7" t="s">
        <v>526</v>
      </c>
      <c r="AC154">
        <v>5</v>
      </c>
      <c r="AD154" s="7" t="s">
        <v>526</v>
      </c>
      <c r="AE154">
        <v>5</v>
      </c>
      <c r="AF154" s="7" t="s">
        <v>526</v>
      </c>
      <c r="AG154">
        <v>5</v>
      </c>
      <c r="AH154" s="7" t="s">
        <v>526</v>
      </c>
      <c r="AI154">
        <v>5</v>
      </c>
      <c r="AJ154" s="7" t="s">
        <v>526</v>
      </c>
      <c r="AK154">
        <v>5</v>
      </c>
      <c r="AL154" s="7" t="s">
        <v>526</v>
      </c>
      <c r="AM154">
        <v>5</v>
      </c>
      <c r="AN154" s="7" t="s">
        <v>525</v>
      </c>
      <c r="AO154">
        <v>27</v>
      </c>
      <c r="AP154" s="7" t="s">
        <v>526</v>
      </c>
      <c r="AQ154">
        <v>5</v>
      </c>
      <c r="AR154" s="7" t="s">
        <v>526</v>
      </c>
      <c r="AS154">
        <v>5</v>
      </c>
      <c r="AT154" s="7" t="s">
        <v>525</v>
      </c>
      <c r="AU154">
        <v>10</v>
      </c>
      <c r="AV154" s="7" t="s">
        <v>525</v>
      </c>
      <c r="AW154">
        <v>21</v>
      </c>
      <c r="AX154" s="7" t="s">
        <v>525</v>
      </c>
      <c r="AY154">
        <v>120</v>
      </c>
      <c r="AZ154" s="7" t="s">
        <v>526</v>
      </c>
      <c r="BA154">
        <v>5</v>
      </c>
      <c r="BB154" s="7" t="s">
        <v>526</v>
      </c>
      <c r="BC154">
        <v>5</v>
      </c>
      <c r="BD154" s="7" t="s">
        <v>525</v>
      </c>
      <c r="BE154">
        <v>6.9</v>
      </c>
      <c r="BF154" s="7" t="s">
        <v>525</v>
      </c>
      <c r="BG154">
        <v>8.6</v>
      </c>
      <c r="BH154" s="7" t="s">
        <v>526</v>
      </c>
      <c r="BI154">
        <v>5</v>
      </c>
      <c r="BJ154" s="7" t="s">
        <v>526</v>
      </c>
      <c r="BK154">
        <v>5</v>
      </c>
      <c r="BL154" s="7" t="s">
        <v>526</v>
      </c>
      <c r="BM154">
        <v>5</v>
      </c>
      <c r="BN154" s="7" t="s">
        <v>526</v>
      </c>
      <c r="BO154">
        <v>5</v>
      </c>
      <c r="BQ154" s="5">
        <f t="shared" si="8"/>
        <v>21</v>
      </c>
      <c r="BR154" s="5">
        <f t="shared" si="9"/>
        <v>0</v>
      </c>
      <c r="BS154" s="5">
        <f t="shared" si="10"/>
        <v>28</v>
      </c>
      <c r="BT154" s="6">
        <f t="shared" si="11"/>
        <v>7</v>
      </c>
    </row>
    <row r="155" spans="1:72" ht="12.75">
      <c r="A155" t="s">
        <v>2233</v>
      </c>
      <c r="B155" s="1" t="s">
        <v>2265</v>
      </c>
      <c r="C155" s="1" t="s">
        <v>2265</v>
      </c>
      <c r="D155" s="7">
        <v>1991</v>
      </c>
      <c r="E155" t="s">
        <v>2266</v>
      </c>
      <c r="F155" t="s">
        <v>521</v>
      </c>
      <c r="G155" t="s">
        <v>2267</v>
      </c>
      <c r="H155" s="7" t="s">
        <v>523</v>
      </c>
      <c r="I155" t="s">
        <v>2255</v>
      </c>
      <c r="J155" s="7" t="s">
        <v>525</v>
      </c>
      <c r="K155">
        <v>7.4</v>
      </c>
      <c r="L155" s="7" t="s">
        <v>526</v>
      </c>
      <c r="M155">
        <v>5</v>
      </c>
      <c r="N155" s="32" t="s">
        <v>526</v>
      </c>
      <c r="O155" s="33">
        <v>50</v>
      </c>
      <c r="P155" s="7" t="s">
        <v>526</v>
      </c>
      <c r="Q155">
        <v>200</v>
      </c>
      <c r="R155" s="7" t="s">
        <v>526</v>
      </c>
      <c r="S155">
        <v>5</v>
      </c>
      <c r="T155" s="7" t="s">
        <v>526</v>
      </c>
      <c r="U155">
        <v>5</v>
      </c>
      <c r="V155" s="7" t="s">
        <v>526</v>
      </c>
      <c r="W155">
        <v>5</v>
      </c>
      <c r="X155" s="7" t="s">
        <v>526</v>
      </c>
      <c r="Y155">
        <v>5</v>
      </c>
      <c r="Z155" s="7" t="s">
        <v>526</v>
      </c>
      <c r="AA155">
        <v>5</v>
      </c>
      <c r="AB155" s="7" t="s">
        <v>526</v>
      </c>
      <c r="AC155">
        <v>5</v>
      </c>
      <c r="AD155" s="7" t="s">
        <v>526</v>
      </c>
      <c r="AE155">
        <v>5</v>
      </c>
      <c r="AF155" s="7" t="s">
        <v>526</v>
      </c>
      <c r="AG155">
        <v>5</v>
      </c>
      <c r="AH155" s="7" t="s">
        <v>526</v>
      </c>
      <c r="AI155">
        <v>5</v>
      </c>
      <c r="AJ155" s="7" t="s">
        <v>526</v>
      </c>
      <c r="AK155">
        <v>5</v>
      </c>
      <c r="AL155" s="7" t="s">
        <v>526</v>
      </c>
      <c r="AM155">
        <v>5</v>
      </c>
      <c r="AN155" s="7" t="s">
        <v>525</v>
      </c>
      <c r="AO155">
        <v>13</v>
      </c>
      <c r="AP155" s="7" t="s">
        <v>543</v>
      </c>
      <c r="AQ155">
        <v>8.7</v>
      </c>
      <c r="AR155" s="7" t="s">
        <v>526</v>
      </c>
      <c r="AS155">
        <v>5</v>
      </c>
      <c r="AT155" s="7" t="s">
        <v>526</v>
      </c>
      <c r="AU155">
        <v>5</v>
      </c>
      <c r="AV155" s="7" t="s">
        <v>525</v>
      </c>
      <c r="AW155">
        <v>16</v>
      </c>
      <c r="AX155" s="7" t="s">
        <v>525</v>
      </c>
      <c r="AY155">
        <v>330</v>
      </c>
      <c r="AZ155" s="7" t="s">
        <v>526</v>
      </c>
      <c r="BA155">
        <v>5</v>
      </c>
      <c r="BB155" s="7" t="s">
        <v>526</v>
      </c>
      <c r="BC155">
        <v>5</v>
      </c>
      <c r="BD155" s="7" t="s">
        <v>525</v>
      </c>
      <c r="BE155">
        <v>12</v>
      </c>
      <c r="BF155" s="7" t="s">
        <v>525</v>
      </c>
      <c r="BG155">
        <v>29</v>
      </c>
      <c r="BH155" s="7" t="s">
        <v>526</v>
      </c>
      <c r="BI155">
        <v>5</v>
      </c>
      <c r="BJ155" s="7" t="s">
        <v>526</v>
      </c>
      <c r="BK155">
        <v>5</v>
      </c>
      <c r="BL155" s="7" t="s">
        <v>526</v>
      </c>
      <c r="BM155">
        <v>5</v>
      </c>
      <c r="BN155" s="7" t="s">
        <v>526</v>
      </c>
      <c r="BO155">
        <v>5</v>
      </c>
      <c r="BQ155" s="5">
        <f t="shared" si="8"/>
        <v>22</v>
      </c>
      <c r="BR155" s="5">
        <f t="shared" si="9"/>
        <v>0</v>
      </c>
      <c r="BS155" s="5">
        <f t="shared" si="10"/>
        <v>28</v>
      </c>
      <c r="BT155" s="6">
        <f t="shared" si="11"/>
        <v>6</v>
      </c>
    </row>
    <row r="156" spans="1:72" ht="12.75">
      <c r="A156" t="s">
        <v>2268</v>
      </c>
      <c r="B156" s="1" t="s">
        <v>2269</v>
      </c>
      <c r="C156" s="1" t="s">
        <v>2269</v>
      </c>
      <c r="D156" s="7">
        <v>1991</v>
      </c>
      <c r="E156" t="s">
        <v>2270</v>
      </c>
      <c r="F156" t="s">
        <v>521</v>
      </c>
      <c r="G156" t="s">
        <v>2271</v>
      </c>
      <c r="H156" s="7" t="s">
        <v>523</v>
      </c>
      <c r="I156" t="s">
        <v>2229</v>
      </c>
      <c r="J156" s="7" t="s">
        <v>525</v>
      </c>
      <c r="K156">
        <v>3.7</v>
      </c>
      <c r="L156" s="7" t="s">
        <v>526</v>
      </c>
      <c r="M156">
        <v>5</v>
      </c>
      <c r="N156" s="32" t="s">
        <v>526</v>
      </c>
      <c r="O156" s="33">
        <v>50</v>
      </c>
      <c r="P156" s="7" t="s">
        <v>526</v>
      </c>
      <c r="Q156">
        <v>200</v>
      </c>
      <c r="R156" s="7" t="s">
        <v>526</v>
      </c>
      <c r="S156">
        <v>5</v>
      </c>
      <c r="T156" s="7" t="s">
        <v>526</v>
      </c>
      <c r="U156">
        <v>5</v>
      </c>
      <c r="V156" s="7" t="s">
        <v>525</v>
      </c>
      <c r="W156">
        <v>14</v>
      </c>
      <c r="X156" s="7" t="s">
        <v>525</v>
      </c>
      <c r="Y156">
        <v>6</v>
      </c>
      <c r="Z156" s="7" t="s">
        <v>526</v>
      </c>
      <c r="AA156">
        <v>5</v>
      </c>
      <c r="AB156" s="7" t="s">
        <v>526</v>
      </c>
      <c r="AC156">
        <v>5</v>
      </c>
      <c r="AD156" s="7" t="s">
        <v>526</v>
      </c>
      <c r="AE156">
        <v>5</v>
      </c>
      <c r="AF156" s="7" t="s">
        <v>525</v>
      </c>
      <c r="AG156">
        <v>12</v>
      </c>
      <c r="AH156" s="7" t="s">
        <v>526</v>
      </c>
      <c r="AI156">
        <v>5</v>
      </c>
      <c r="AJ156" s="7" t="s">
        <v>526</v>
      </c>
      <c r="AK156">
        <v>5</v>
      </c>
      <c r="AL156" s="7" t="s">
        <v>526</v>
      </c>
      <c r="AM156">
        <v>5</v>
      </c>
      <c r="AN156" s="7" t="s">
        <v>526</v>
      </c>
      <c r="AO156">
        <v>5</v>
      </c>
      <c r="AP156" s="7" t="s">
        <v>526</v>
      </c>
      <c r="AQ156">
        <v>5</v>
      </c>
      <c r="AR156" s="7" t="s">
        <v>526</v>
      </c>
      <c r="AS156">
        <v>5</v>
      </c>
      <c r="AT156" s="7" t="s">
        <v>526</v>
      </c>
      <c r="AU156">
        <v>5</v>
      </c>
      <c r="AV156" s="7" t="s">
        <v>525</v>
      </c>
      <c r="AW156">
        <v>24</v>
      </c>
      <c r="AX156" s="7" t="s">
        <v>525</v>
      </c>
      <c r="AY156">
        <v>47</v>
      </c>
      <c r="AZ156" s="7" t="s">
        <v>526</v>
      </c>
      <c r="BA156">
        <v>5</v>
      </c>
      <c r="BB156" s="7" t="s">
        <v>526</v>
      </c>
      <c r="BC156">
        <v>5</v>
      </c>
      <c r="BD156" s="7" t="s">
        <v>525</v>
      </c>
      <c r="BE156">
        <v>6</v>
      </c>
      <c r="BF156" s="7" t="s">
        <v>525</v>
      </c>
      <c r="BG156">
        <v>16</v>
      </c>
      <c r="BH156" s="7" t="s">
        <v>526</v>
      </c>
      <c r="BI156">
        <v>5</v>
      </c>
      <c r="BJ156" s="7" t="s">
        <v>526</v>
      </c>
      <c r="BK156">
        <v>5</v>
      </c>
      <c r="BL156" s="7" t="s">
        <v>526</v>
      </c>
      <c r="BM156">
        <v>5</v>
      </c>
      <c r="BN156" s="7" t="s">
        <v>525</v>
      </c>
      <c r="BO156">
        <v>9.6</v>
      </c>
      <c r="BQ156" s="5">
        <f t="shared" si="8"/>
        <v>20</v>
      </c>
      <c r="BR156" s="5">
        <f t="shared" si="9"/>
        <v>0</v>
      </c>
      <c r="BS156" s="5">
        <f t="shared" si="10"/>
        <v>28</v>
      </c>
      <c r="BT156" s="6">
        <f t="shared" si="11"/>
        <v>8</v>
      </c>
    </row>
    <row r="157" spans="1:72" ht="12.75">
      <c r="A157" t="s">
        <v>574</v>
      </c>
      <c r="B157" s="1" t="s">
        <v>2272</v>
      </c>
      <c r="C157" s="1" t="s">
        <v>2272</v>
      </c>
      <c r="D157" s="7">
        <v>1994</v>
      </c>
      <c r="E157" t="s">
        <v>2273</v>
      </c>
      <c r="F157" t="s">
        <v>521</v>
      </c>
      <c r="G157" t="s">
        <v>2274</v>
      </c>
      <c r="H157" s="7" t="s">
        <v>523</v>
      </c>
      <c r="I157" t="s">
        <v>578</v>
      </c>
      <c r="J157" s="7" t="s">
        <v>525</v>
      </c>
      <c r="K157">
        <v>6.6</v>
      </c>
      <c r="L157" s="7" t="s">
        <v>526</v>
      </c>
      <c r="M157">
        <v>5</v>
      </c>
      <c r="N157" s="32" t="s">
        <v>526</v>
      </c>
      <c r="O157" s="33">
        <v>50</v>
      </c>
      <c r="P157" s="7" t="s">
        <v>526</v>
      </c>
      <c r="Q157">
        <v>230</v>
      </c>
      <c r="R157" s="7" t="s">
        <v>526</v>
      </c>
      <c r="S157">
        <v>5</v>
      </c>
      <c r="T157" s="7" t="s">
        <v>526</v>
      </c>
      <c r="U157">
        <v>5</v>
      </c>
      <c r="V157" s="7" t="s">
        <v>526</v>
      </c>
      <c r="W157">
        <v>7</v>
      </c>
      <c r="X157" s="7" t="s">
        <v>526</v>
      </c>
      <c r="Y157">
        <v>5</v>
      </c>
      <c r="Z157" s="7" t="s">
        <v>526</v>
      </c>
      <c r="AA157">
        <v>5</v>
      </c>
      <c r="AB157" s="7" t="s">
        <v>526</v>
      </c>
      <c r="AC157">
        <v>5</v>
      </c>
      <c r="AD157" s="7" t="s">
        <v>526</v>
      </c>
      <c r="AE157">
        <v>5</v>
      </c>
      <c r="AF157" s="7" t="s">
        <v>526</v>
      </c>
      <c r="AG157">
        <v>5</v>
      </c>
      <c r="AH157" s="7" t="s">
        <v>526</v>
      </c>
      <c r="AI157">
        <v>5</v>
      </c>
      <c r="AJ157" s="7" t="s">
        <v>526</v>
      </c>
      <c r="AK157">
        <v>5</v>
      </c>
      <c r="AL157" s="7" t="s">
        <v>526</v>
      </c>
      <c r="AM157">
        <v>5</v>
      </c>
      <c r="AN157" s="7" t="s">
        <v>526</v>
      </c>
      <c r="AO157">
        <v>5</v>
      </c>
      <c r="AP157" s="7" t="s">
        <v>526</v>
      </c>
      <c r="AQ157">
        <v>5</v>
      </c>
      <c r="AR157" s="7" t="s">
        <v>526</v>
      </c>
      <c r="AS157">
        <v>5</v>
      </c>
      <c r="AT157" s="7" t="s">
        <v>526</v>
      </c>
      <c r="AU157">
        <v>17</v>
      </c>
      <c r="AV157" s="7" t="s">
        <v>525</v>
      </c>
      <c r="AW157">
        <v>6.8</v>
      </c>
      <c r="AX157" s="7" t="s">
        <v>525</v>
      </c>
      <c r="AY157">
        <v>170</v>
      </c>
      <c r="AZ157" s="7" t="s">
        <v>526</v>
      </c>
      <c r="BA157">
        <v>8</v>
      </c>
      <c r="BB157" s="7" t="s">
        <v>525</v>
      </c>
      <c r="BC157">
        <v>20</v>
      </c>
      <c r="BD157" s="7" t="s">
        <v>525</v>
      </c>
      <c r="BE157">
        <v>56</v>
      </c>
      <c r="BF157" s="7" t="s">
        <v>543</v>
      </c>
      <c r="BG157">
        <v>6.3</v>
      </c>
      <c r="BH157" s="7" t="s">
        <v>526</v>
      </c>
      <c r="BI157">
        <v>5</v>
      </c>
      <c r="BJ157" s="7" t="s">
        <v>526</v>
      </c>
      <c r="BK157">
        <v>5</v>
      </c>
      <c r="BL157" s="7" t="s">
        <v>526</v>
      </c>
      <c r="BM157">
        <v>5</v>
      </c>
      <c r="BN157" s="7" t="s">
        <v>526</v>
      </c>
      <c r="BO157">
        <v>5</v>
      </c>
      <c r="BQ157" s="5">
        <f t="shared" si="8"/>
        <v>23</v>
      </c>
      <c r="BR157" s="5">
        <f t="shared" si="9"/>
        <v>0</v>
      </c>
      <c r="BS157" s="5">
        <f t="shared" si="10"/>
        <v>28</v>
      </c>
      <c r="BT157" s="6">
        <f t="shared" si="11"/>
        <v>5</v>
      </c>
    </row>
    <row r="158" spans="1:72" ht="12.75">
      <c r="A158" t="s">
        <v>2275</v>
      </c>
      <c r="B158" s="1" t="s">
        <v>2276</v>
      </c>
      <c r="C158" s="1" t="s">
        <v>2276</v>
      </c>
      <c r="D158" s="7">
        <v>1994</v>
      </c>
      <c r="E158" t="s">
        <v>2277</v>
      </c>
      <c r="F158" t="s">
        <v>521</v>
      </c>
      <c r="G158" t="s">
        <v>2278</v>
      </c>
      <c r="H158" s="7" t="s">
        <v>523</v>
      </c>
      <c r="I158" t="s">
        <v>2279</v>
      </c>
      <c r="J158" s="7" t="s">
        <v>525</v>
      </c>
      <c r="K158">
        <v>4.13</v>
      </c>
      <c r="L158" s="7" t="s">
        <v>526</v>
      </c>
      <c r="M158">
        <v>5</v>
      </c>
      <c r="N158" s="32" t="s">
        <v>526</v>
      </c>
      <c r="O158" s="33">
        <v>50</v>
      </c>
      <c r="P158" s="7" t="s">
        <v>526</v>
      </c>
      <c r="Q158">
        <v>200</v>
      </c>
      <c r="R158" s="7" t="s">
        <v>526</v>
      </c>
      <c r="S158">
        <v>5</v>
      </c>
      <c r="T158" s="7" t="s">
        <v>526</v>
      </c>
      <c r="U158">
        <v>5</v>
      </c>
      <c r="V158" s="7" t="s">
        <v>526</v>
      </c>
      <c r="W158">
        <v>5</v>
      </c>
      <c r="X158" s="7" t="s">
        <v>526</v>
      </c>
      <c r="Y158">
        <v>5</v>
      </c>
      <c r="Z158" s="7" t="s">
        <v>526</v>
      </c>
      <c r="AA158">
        <v>5</v>
      </c>
      <c r="AB158" s="7" t="s">
        <v>526</v>
      </c>
      <c r="AC158">
        <v>5</v>
      </c>
      <c r="AD158" s="7" t="s">
        <v>526</v>
      </c>
      <c r="AE158">
        <v>5</v>
      </c>
      <c r="AF158" s="7" t="s">
        <v>526</v>
      </c>
      <c r="AG158">
        <v>5</v>
      </c>
      <c r="AH158" s="7" t="s">
        <v>526</v>
      </c>
      <c r="AI158">
        <v>5</v>
      </c>
      <c r="AJ158" s="7" t="s">
        <v>526</v>
      </c>
      <c r="AK158">
        <v>5</v>
      </c>
      <c r="AL158" s="7" t="s">
        <v>526</v>
      </c>
      <c r="AM158">
        <v>5</v>
      </c>
      <c r="AN158" s="7" t="s">
        <v>526</v>
      </c>
      <c r="AO158">
        <v>5</v>
      </c>
      <c r="AP158" s="7" t="s">
        <v>526</v>
      </c>
      <c r="AQ158">
        <v>5</v>
      </c>
      <c r="AR158" s="7" t="s">
        <v>526</v>
      </c>
      <c r="AS158">
        <v>5</v>
      </c>
      <c r="AT158" s="7" t="s">
        <v>526</v>
      </c>
      <c r="AU158">
        <v>5</v>
      </c>
      <c r="AV158" s="7" t="s">
        <v>526</v>
      </c>
      <c r="AW158">
        <v>5</v>
      </c>
      <c r="AX158" s="7" t="s">
        <v>525</v>
      </c>
      <c r="AY158">
        <v>5.5</v>
      </c>
      <c r="AZ158" s="7" t="s">
        <v>526</v>
      </c>
      <c r="BA158">
        <v>5</v>
      </c>
      <c r="BB158" s="7" t="s">
        <v>526</v>
      </c>
      <c r="BC158">
        <v>5</v>
      </c>
      <c r="BD158" s="7" t="s">
        <v>526</v>
      </c>
      <c r="BE158">
        <v>5</v>
      </c>
      <c r="BF158" s="7" t="s">
        <v>526</v>
      </c>
      <c r="BG158">
        <v>5</v>
      </c>
      <c r="BH158" s="7" t="s">
        <v>526</v>
      </c>
      <c r="BI158">
        <v>5</v>
      </c>
      <c r="BJ158" s="7" t="s">
        <v>526</v>
      </c>
      <c r="BK158">
        <v>5</v>
      </c>
      <c r="BL158" s="7" t="s">
        <v>526</v>
      </c>
      <c r="BM158">
        <v>5</v>
      </c>
      <c r="BN158" s="7" t="s">
        <v>526</v>
      </c>
      <c r="BO158">
        <v>5</v>
      </c>
      <c r="BQ158" s="5">
        <f t="shared" si="8"/>
        <v>27</v>
      </c>
      <c r="BR158" s="5">
        <f t="shared" si="9"/>
        <v>0</v>
      </c>
      <c r="BS158" s="5">
        <f t="shared" si="10"/>
        <v>28</v>
      </c>
      <c r="BT158" s="6">
        <f t="shared" si="11"/>
        <v>1</v>
      </c>
    </row>
    <row r="159" spans="1:72" ht="12.75">
      <c r="A159" t="s">
        <v>2191</v>
      </c>
      <c r="B159" s="1" t="s">
        <v>2280</v>
      </c>
      <c r="C159" s="1" t="s">
        <v>2280</v>
      </c>
      <c r="D159" s="7">
        <v>1991</v>
      </c>
      <c r="E159" t="s">
        <v>2281</v>
      </c>
      <c r="F159" t="s">
        <v>521</v>
      </c>
      <c r="G159" t="s">
        <v>2282</v>
      </c>
      <c r="H159" s="7" t="s">
        <v>523</v>
      </c>
      <c r="I159" t="s">
        <v>2092</v>
      </c>
      <c r="J159" s="7" t="s">
        <v>525</v>
      </c>
      <c r="K159">
        <v>5.1</v>
      </c>
      <c r="L159" s="7" t="s">
        <v>526</v>
      </c>
      <c r="M159">
        <v>5</v>
      </c>
      <c r="N159" s="32" t="s">
        <v>526</v>
      </c>
      <c r="O159" s="33">
        <v>50</v>
      </c>
      <c r="P159" s="7" t="s">
        <v>526</v>
      </c>
      <c r="Q159">
        <v>200</v>
      </c>
      <c r="R159" s="7" t="s">
        <v>526</v>
      </c>
      <c r="S159">
        <v>5</v>
      </c>
      <c r="T159" s="7" t="s">
        <v>526</v>
      </c>
      <c r="U159">
        <v>5</v>
      </c>
      <c r="V159" s="7" t="s">
        <v>526</v>
      </c>
      <c r="W159">
        <v>5</v>
      </c>
      <c r="X159" s="7" t="s">
        <v>526</v>
      </c>
      <c r="Y159">
        <v>5</v>
      </c>
      <c r="Z159" s="7" t="s">
        <v>526</v>
      </c>
      <c r="AA159">
        <v>5</v>
      </c>
      <c r="AB159" s="7" t="s">
        <v>526</v>
      </c>
      <c r="AC159">
        <v>5</v>
      </c>
      <c r="AD159" s="7" t="s">
        <v>526</v>
      </c>
      <c r="AE159">
        <v>5</v>
      </c>
      <c r="AF159" s="7" t="s">
        <v>526</v>
      </c>
      <c r="AG159">
        <v>5</v>
      </c>
      <c r="AH159" s="7" t="s">
        <v>526</v>
      </c>
      <c r="AI159">
        <v>5</v>
      </c>
      <c r="AJ159" s="7" t="s">
        <v>526</v>
      </c>
      <c r="AK159">
        <v>5</v>
      </c>
      <c r="AL159" s="7" t="s">
        <v>526</v>
      </c>
      <c r="AM159">
        <v>5</v>
      </c>
      <c r="AN159" s="7" t="s">
        <v>526</v>
      </c>
      <c r="AO159">
        <v>5</v>
      </c>
      <c r="AP159" s="7" t="s">
        <v>526</v>
      </c>
      <c r="AQ159">
        <v>5</v>
      </c>
      <c r="AR159" s="7" t="s">
        <v>526</v>
      </c>
      <c r="AS159">
        <v>5</v>
      </c>
      <c r="AT159" s="7" t="s">
        <v>526</v>
      </c>
      <c r="AU159">
        <v>5</v>
      </c>
      <c r="AV159" s="7" t="s">
        <v>526</v>
      </c>
      <c r="AW159">
        <v>5</v>
      </c>
      <c r="AX159" s="7" t="s">
        <v>525</v>
      </c>
      <c r="AY159">
        <v>96</v>
      </c>
      <c r="AZ159" s="7" t="s">
        <v>526</v>
      </c>
      <c r="BA159">
        <v>5</v>
      </c>
      <c r="BB159" s="7" t="s">
        <v>526</v>
      </c>
      <c r="BC159">
        <v>5</v>
      </c>
      <c r="BD159" s="7" t="s">
        <v>526</v>
      </c>
      <c r="BE159">
        <v>5</v>
      </c>
      <c r="BF159" s="7" t="s">
        <v>526</v>
      </c>
      <c r="BG159">
        <v>5</v>
      </c>
      <c r="BH159" s="7" t="s">
        <v>526</v>
      </c>
      <c r="BI159">
        <v>5</v>
      </c>
      <c r="BJ159" s="7" t="s">
        <v>526</v>
      </c>
      <c r="BK159">
        <v>5</v>
      </c>
      <c r="BL159" s="7" t="s">
        <v>526</v>
      </c>
      <c r="BM159">
        <v>5</v>
      </c>
      <c r="BN159" s="7" t="s">
        <v>526</v>
      </c>
      <c r="BO159">
        <v>5</v>
      </c>
      <c r="BQ159" s="5">
        <f t="shared" si="8"/>
        <v>27</v>
      </c>
      <c r="BR159" s="5">
        <f t="shared" si="9"/>
        <v>0</v>
      </c>
      <c r="BS159" s="5">
        <f t="shared" si="10"/>
        <v>28</v>
      </c>
      <c r="BT159" s="6">
        <f t="shared" si="11"/>
        <v>1</v>
      </c>
    </row>
    <row r="160" spans="1:72" ht="12.75">
      <c r="A160" t="s">
        <v>2191</v>
      </c>
      <c r="B160" s="1" t="s">
        <v>2283</v>
      </c>
      <c r="C160" s="1" t="s">
        <v>2283</v>
      </c>
      <c r="D160" s="7">
        <v>1991</v>
      </c>
      <c r="E160" t="s">
        <v>2284</v>
      </c>
      <c r="F160" t="s">
        <v>521</v>
      </c>
      <c r="G160" t="s">
        <v>2285</v>
      </c>
      <c r="H160" s="7" t="s">
        <v>523</v>
      </c>
      <c r="I160" t="s">
        <v>531</v>
      </c>
      <c r="J160" s="7" t="s">
        <v>525</v>
      </c>
      <c r="K160">
        <v>5.4</v>
      </c>
      <c r="L160" s="7" t="s">
        <v>526</v>
      </c>
      <c r="M160">
        <v>5</v>
      </c>
      <c r="N160" s="32" t="s">
        <v>526</v>
      </c>
      <c r="O160" s="33">
        <v>50</v>
      </c>
      <c r="P160" s="7" t="s">
        <v>526</v>
      </c>
      <c r="Q160">
        <v>200</v>
      </c>
      <c r="R160" s="7" t="s">
        <v>526</v>
      </c>
      <c r="S160">
        <v>5</v>
      </c>
      <c r="T160" s="7" t="s">
        <v>526</v>
      </c>
      <c r="U160">
        <v>5</v>
      </c>
      <c r="V160" s="7" t="s">
        <v>525</v>
      </c>
      <c r="W160">
        <v>5.7</v>
      </c>
      <c r="X160" s="7" t="s">
        <v>526</v>
      </c>
      <c r="Y160">
        <v>5</v>
      </c>
      <c r="Z160" s="7" t="s">
        <v>526</v>
      </c>
      <c r="AA160">
        <v>5</v>
      </c>
      <c r="AB160" s="7" t="s">
        <v>526</v>
      </c>
      <c r="AC160">
        <v>5</v>
      </c>
      <c r="AD160" s="7" t="s">
        <v>526</v>
      </c>
      <c r="AE160">
        <v>5</v>
      </c>
      <c r="AF160" s="7" t="s">
        <v>526</v>
      </c>
      <c r="AG160">
        <v>5</v>
      </c>
      <c r="AH160" s="7" t="s">
        <v>526</v>
      </c>
      <c r="AI160">
        <v>5</v>
      </c>
      <c r="AJ160" s="7" t="s">
        <v>526</v>
      </c>
      <c r="AK160">
        <v>5</v>
      </c>
      <c r="AL160" s="7" t="s">
        <v>526</v>
      </c>
      <c r="AM160">
        <v>5</v>
      </c>
      <c r="AN160" s="7" t="s">
        <v>526</v>
      </c>
      <c r="AO160">
        <v>5</v>
      </c>
      <c r="AP160" s="7" t="s">
        <v>526</v>
      </c>
      <c r="AQ160">
        <v>5</v>
      </c>
      <c r="AR160" s="7" t="s">
        <v>526</v>
      </c>
      <c r="AS160">
        <v>5</v>
      </c>
      <c r="AT160" s="7" t="s">
        <v>526</v>
      </c>
      <c r="AU160">
        <v>5</v>
      </c>
      <c r="AV160" s="7" t="s">
        <v>526</v>
      </c>
      <c r="AW160">
        <v>5</v>
      </c>
      <c r="AX160" s="7" t="s">
        <v>525</v>
      </c>
      <c r="AY160">
        <v>420</v>
      </c>
      <c r="AZ160" s="7" t="s">
        <v>526</v>
      </c>
      <c r="BA160">
        <v>5</v>
      </c>
      <c r="BB160" s="7" t="s">
        <v>526</v>
      </c>
      <c r="BC160">
        <v>5</v>
      </c>
      <c r="BD160" s="7" t="s">
        <v>525</v>
      </c>
      <c r="BE160">
        <v>18</v>
      </c>
      <c r="BF160" s="7" t="s">
        <v>525</v>
      </c>
      <c r="BG160">
        <v>11</v>
      </c>
      <c r="BH160" s="7" t="s">
        <v>526</v>
      </c>
      <c r="BI160">
        <v>5.7</v>
      </c>
      <c r="BJ160" s="7" t="s">
        <v>526</v>
      </c>
      <c r="BK160">
        <v>5</v>
      </c>
      <c r="BL160" s="7" t="s">
        <v>526</v>
      </c>
      <c r="BM160">
        <v>5</v>
      </c>
      <c r="BN160" s="7" t="s">
        <v>526</v>
      </c>
      <c r="BO160">
        <v>5</v>
      </c>
      <c r="BQ160" s="5">
        <f t="shared" si="8"/>
        <v>24</v>
      </c>
      <c r="BR160" s="5">
        <f t="shared" si="9"/>
        <v>0</v>
      </c>
      <c r="BS160" s="5">
        <f t="shared" si="10"/>
        <v>28</v>
      </c>
      <c r="BT160" s="6">
        <f t="shared" si="11"/>
        <v>4</v>
      </c>
    </row>
    <row r="161" spans="1:72" ht="12.75">
      <c r="A161" t="s">
        <v>2191</v>
      </c>
      <c r="B161" s="1" t="s">
        <v>2286</v>
      </c>
      <c r="C161" s="1" t="s">
        <v>2286</v>
      </c>
      <c r="D161" s="7">
        <v>1991</v>
      </c>
      <c r="E161" t="s">
        <v>2287</v>
      </c>
      <c r="F161" t="s">
        <v>521</v>
      </c>
      <c r="G161" t="s">
        <v>2288</v>
      </c>
      <c r="H161" s="7" t="s">
        <v>523</v>
      </c>
      <c r="I161" t="s">
        <v>2092</v>
      </c>
      <c r="J161" s="7" t="s">
        <v>525</v>
      </c>
      <c r="K161">
        <v>2</v>
      </c>
      <c r="L161" s="7" t="s">
        <v>526</v>
      </c>
      <c r="M161">
        <v>5</v>
      </c>
      <c r="N161" s="32" t="s">
        <v>526</v>
      </c>
      <c r="O161" s="33">
        <v>50</v>
      </c>
      <c r="P161" s="7" t="s">
        <v>526</v>
      </c>
      <c r="Q161">
        <v>200</v>
      </c>
      <c r="R161" s="7" t="s">
        <v>526</v>
      </c>
      <c r="S161">
        <v>5</v>
      </c>
      <c r="T161" s="7" t="s">
        <v>526</v>
      </c>
      <c r="U161">
        <v>5</v>
      </c>
      <c r="V161" s="7" t="s">
        <v>526</v>
      </c>
      <c r="W161">
        <v>5</v>
      </c>
      <c r="X161" s="7" t="s">
        <v>526</v>
      </c>
      <c r="Y161">
        <v>5</v>
      </c>
      <c r="Z161" s="7" t="s">
        <v>526</v>
      </c>
      <c r="AA161">
        <v>5</v>
      </c>
      <c r="AB161" s="7" t="s">
        <v>526</v>
      </c>
      <c r="AC161">
        <v>5</v>
      </c>
      <c r="AD161" s="7" t="s">
        <v>526</v>
      </c>
      <c r="AE161">
        <v>5</v>
      </c>
      <c r="AF161" s="7" t="s">
        <v>526</v>
      </c>
      <c r="AG161">
        <v>5</v>
      </c>
      <c r="AH161" s="7" t="s">
        <v>526</v>
      </c>
      <c r="AI161">
        <v>5</v>
      </c>
      <c r="AJ161" s="7" t="s">
        <v>526</v>
      </c>
      <c r="AK161">
        <v>5</v>
      </c>
      <c r="AL161" s="7" t="s">
        <v>526</v>
      </c>
      <c r="AM161">
        <v>5</v>
      </c>
      <c r="AN161" s="7" t="s">
        <v>526</v>
      </c>
      <c r="AO161">
        <v>5</v>
      </c>
      <c r="AP161" s="7" t="s">
        <v>526</v>
      </c>
      <c r="AQ161">
        <v>5</v>
      </c>
      <c r="AR161" s="7" t="s">
        <v>526</v>
      </c>
      <c r="AS161">
        <v>5</v>
      </c>
      <c r="AT161" s="7" t="s">
        <v>526</v>
      </c>
      <c r="AU161">
        <v>5</v>
      </c>
      <c r="AV161" s="7" t="s">
        <v>526</v>
      </c>
      <c r="AW161">
        <v>5</v>
      </c>
      <c r="AX161" s="7" t="s">
        <v>525</v>
      </c>
      <c r="AY161">
        <v>110</v>
      </c>
      <c r="AZ161" s="7" t="s">
        <v>526</v>
      </c>
      <c r="BA161">
        <v>5</v>
      </c>
      <c r="BB161" s="7" t="s">
        <v>526</v>
      </c>
      <c r="BC161">
        <v>5</v>
      </c>
      <c r="BD161" s="7" t="s">
        <v>526</v>
      </c>
      <c r="BE161">
        <v>5</v>
      </c>
      <c r="BF161" s="7" t="s">
        <v>526</v>
      </c>
      <c r="BG161">
        <v>5</v>
      </c>
      <c r="BH161" s="7" t="s">
        <v>526</v>
      </c>
      <c r="BI161">
        <v>5</v>
      </c>
      <c r="BJ161" s="7" t="s">
        <v>526</v>
      </c>
      <c r="BK161">
        <v>5</v>
      </c>
      <c r="BL161" s="7" t="s">
        <v>526</v>
      </c>
      <c r="BM161">
        <v>5</v>
      </c>
      <c r="BN161" s="7" t="s">
        <v>526</v>
      </c>
      <c r="BO161">
        <v>5</v>
      </c>
      <c r="BQ161" s="5">
        <f t="shared" si="8"/>
        <v>27</v>
      </c>
      <c r="BR161" s="5">
        <f t="shared" si="9"/>
        <v>0</v>
      </c>
      <c r="BS161" s="5">
        <f t="shared" si="10"/>
        <v>28</v>
      </c>
      <c r="BT161" s="6">
        <f t="shared" si="11"/>
        <v>1</v>
      </c>
    </row>
    <row r="162" spans="1:72" ht="12.75">
      <c r="A162" t="s">
        <v>2191</v>
      </c>
      <c r="B162" s="1" t="s">
        <v>2289</v>
      </c>
      <c r="C162" s="1" t="s">
        <v>2289</v>
      </c>
      <c r="D162" s="7">
        <v>1991</v>
      </c>
      <c r="E162" t="s">
        <v>2290</v>
      </c>
      <c r="F162" t="s">
        <v>521</v>
      </c>
      <c r="G162" t="s">
        <v>2291</v>
      </c>
      <c r="H162" s="7" t="s">
        <v>523</v>
      </c>
      <c r="I162" t="s">
        <v>2092</v>
      </c>
      <c r="J162" s="7" t="s">
        <v>525</v>
      </c>
      <c r="K162">
        <v>1.3</v>
      </c>
      <c r="L162" s="7" t="s">
        <v>526</v>
      </c>
      <c r="M162">
        <v>5</v>
      </c>
      <c r="N162" s="32" t="s">
        <v>526</v>
      </c>
      <c r="O162" s="33">
        <v>50</v>
      </c>
      <c r="P162" s="7" t="s">
        <v>526</v>
      </c>
      <c r="Q162">
        <v>200</v>
      </c>
      <c r="R162" s="7" t="s">
        <v>526</v>
      </c>
      <c r="S162">
        <v>5</v>
      </c>
      <c r="T162" s="7" t="s">
        <v>526</v>
      </c>
      <c r="U162">
        <v>5</v>
      </c>
      <c r="V162" s="7" t="s">
        <v>526</v>
      </c>
      <c r="W162">
        <v>5</v>
      </c>
      <c r="X162" s="7" t="s">
        <v>526</v>
      </c>
      <c r="Y162">
        <v>5</v>
      </c>
      <c r="Z162" s="7" t="s">
        <v>526</v>
      </c>
      <c r="AA162">
        <v>5</v>
      </c>
      <c r="AB162" s="7" t="s">
        <v>526</v>
      </c>
      <c r="AC162">
        <v>5</v>
      </c>
      <c r="AD162" s="7" t="s">
        <v>526</v>
      </c>
      <c r="AE162">
        <v>5</v>
      </c>
      <c r="AF162" s="7" t="s">
        <v>526</v>
      </c>
      <c r="AG162">
        <v>5</v>
      </c>
      <c r="AH162" s="7" t="s">
        <v>526</v>
      </c>
      <c r="AI162">
        <v>5</v>
      </c>
      <c r="AJ162" s="7" t="s">
        <v>526</v>
      </c>
      <c r="AK162">
        <v>5</v>
      </c>
      <c r="AL162" s="7" t="s">
        <v>526</v>
      </c>
      <c r="AM162">
        <v>5</v>
      </c>
      <c r="AN162" s="7" t="s">
        <v>526</v>
      </c>
      <c r="AO162">
        <v>5</v>
      </c>
      <c r="AP162" s="7" t="s">
        <v>526</v>
      </c>
      <c r="AQ162">
        <v>5</v>
      </c>
      <c r="AR162" s="7" t="s">
        <v>526</v>
      </c>
      <c r="AS162">
        <v>5</v>
      </c>
      <c r="AT162" s="7" t="s">
        <v>526</v>
      </c>
      <c r="AU162">
        <v>5</v>
      </c>
      <c r="AV162" s="7" t="s">
        <v>526</v>
      </c>
      <c r="AW162">
        <v>5</v>
      </c>
      <c r="AX162" s="7" t="s">
        <v>525</v>
      </c>
      <c r="AY162">
        <v>34</v>
      </c>
      <c r="AZ162" s="7" t="s">
        <v>526</v>
      </c>
      <c r="BA162">
        <v>5</v>
      </c>
      <c r="BB162" s="7" t="s">
        <v>526</v>
      </c>
      <c r="BC162">
        <v>5</v>
      </c>
      <c r="BD162" s="7" t="s">
        <v>526</v>
      </c>
      <c r="BE162">
        <v>5</v>
      </c>
      <c r="BF162" s="7" t="s">
        <v>526</v>
      </c>
      <c r="BG162">
        <v>5</v>
      </c>
      <c r="BH162" s="7" t="s">
        <v>526</v>
      </c>
      <c r="BI162">
        <v>5</v>
      </c>
      <c r="BJ162" s="7" t="s">
        <v>526</v>
      </c>
      <c r="BK162">
        <v>5</v>
      </c>
      <c r="BL162" s="7" t="s">
        <v>526</v>
      </c>
      <c r="BM162">
        <v>5</v>
      </c>
      <c r="BN162" s="7" t="s">
        <v>526</v>
      </c>
      <c r="BO162">
        <v>5</v>
      </c>
      <c r="BQ162" s="5">
        <f t="shared" si="8"/>
        <v>27</v>
      </c>
      <c r="BR162" s="5">
        <f t="shared" si="9"/>
        <v>0</v>
      </c>
      <c r="BS162" s="5">
        <f t="shared" si="10"/>
        <v>28</v>
      </c>
      <c r="BT162" s="6">
        <f t="shared" si="11"/>
        <v>1</v>
      </c>
    </row>
    <row r="163" spans="1:72" ht="12.75">
      <c r="A163" t="s">
        <v>2221</v>
      </c>
      <c r="B163" s="1" t="s">
        <v>2292</v>
      </c>
      <c r="C163" s="1" t="s">
        <v>2292</v>
      </c>
      <c r="D163" s="7">
        <v>1994</v>
      </c>
      <c r="E163" t="s">
        <v>2293</v>
      </c>
      <c r="F163" t="s">
        <v>521</v>
      </c>
      <c r="G163" t="s">
        <v>2294</v>
      </c>
      <c r="H163" s="7" t="s">
        <v>523</v>
      </c>
      <c r="I163" t="s">
        <v>531</v>
      </c>
      <c r="J163" s="7" t="s">
        <v>525</v>
      </c>
      <c r="K163">
        <v>6.5</v>
      </c>
      <c r="L163" s="7" t="s">
        <v>526</v>
      </c>
      <c r="M163">
        <v>5</v>
      </c>
      <c r="N163" s="32" t="s">
        <v>526</v>
      </c>
      <c r="O163" s="33">
        <v>50</v>
      </c>
      <c r="P163" s="7" t="s">
        <v>526</v>
      </c>
      <c r="Q163">
        <v>200</v>
      </c>
      <c r="R163" s="7" t="s">
        <v>526</v>
      </c>
      <c r="S163">
        <v>5</v>
      </c>
      <c r="T163" s="7" t="s">
        <v>526</v>
      </c>
      <c r="U163">
        <v>5</v>
      </c>
      <c r="V163" s="7" t="s">
        <v>526</v>
      </c>
      <c r="W163">
        <v>5</v>
      </c>
      <c r="X163" s="7" t="s">
        <v>526</v>
      </c>
      <c r="Y163">
        <v>5</v>
      </c>
      <c r="Z163" s="7" t="s">
        <v>526</v>
      </c>
      <c r="AA163">
        <v>5</v>
      </c>
      <c r="AB163" s="7" t="s">
        <v>526</v>
      </c>
      <c r="AC163">
        <v>10</v>
      </c>
      <c r="AD163" s="7" t="s">
        <v>526</v>
      </c>
      <c r="AE163">
        <v>10</v>
      </c>
      <c r="AF163" s="7" t="s">
        <v>526</v>
      </c>
      <c r="AG163">
        <v>5</v>
      </c>
      <c r="AH163" s="7" t="s">
        <v>526</v>
      </c>
      <c r="AI163">
        <v>8.7</v>
      </c>
      <c r="AJ163" s="7" t="s">
        <v>526</v>
      </c>
      <c r="AK163">
        <v>5</v>
      </c>
      <c r="AL163" s="7" t="s">
        <v>526</v>
      </c>
      <c r="AM163">
        <v>5</v>
      </c>
      <c r="AN163" s="7" t="s">
        <v>526</v>
      </c>
      <c r="AO163">
        <v>5</v>
      </c>
      <c r="AP163" s="7" t="s">
        <v>526</v>
      </c>
      <c r="AQ163">
        <v>5</v>
      </c>
      <c r="AR163" s="7" t="s">
        <v>526</v>
      </c>
      <c r="AS163">
        <v>5</v>
      </c>
      <c r="AT163" s="7" t="s">
        <v>526</v>
      </c>
      <c r="AU163">
        <v>5</v>
      </c>
      <c r="AV163" s="7" t="s">
        <v>525</v>
      </c>
      <c r="AW163">
        <v>9.8</v>
      </c>
      <c r="AX163" s="7" t="s">
        <v>525</v>
      </c>
      <c r="AY163">
        <v>210</v>
      </c>
      <c r="AZ163" s="7" t="s">
        <v>526</v>
      </c>
      <c r="BA163">
        <v>5</v>
      </c>
      <c r="BB163" s="7" t="s">
        <v>526</v>
      </c>
      <c r="BC163">
        <v>9.4</v>
      </c>
      <c r="BD163" s="7" t="s">
        <v>543</v>
      </c>
      <c r="BE163">
        <v>32</v>
      </c>
      <c r="BF163" s="7" t="s">
        <v>526</v>
      </c>
      <c r="BG163">
        <v>10</v>
      </c>
      <c r="BH163" s="7" t="s">
        <v>526</v>
      </c>
      <c r="BI163">
        <v>10</v>
      </c>
      <c r="BJ163" s="7" t="s">
        <v>526</v>
      </c>
      <c r="BK163">
        <v>5</v>
      </c>
      <c r="BL163" s="7" t="s">
        <v>526</v>
      </c>
      <c r="BM163">
        <v>5</v>
      </c>
      <c r="BN163" s="7" t="s">
        <v>526</v>
      </c>
      <c r="BO163">
        <v>5</v>
      </c>
      <c r="BQ163" s="5">
        <f t="shared" si="8"/>
        <v>25</v>
      </c>
      <c r="BR163" s="5">
        <f t="shared" si="9"/>
        <v>0</v>
      </c>
      <c r="BS163" s="5">
        <f t="shared" si="10"/>
        <v>28</v>
      </c>
      <c r="BT163" s="6">
        <f t="shared" si="11"/>
        <v>3</v>
      </c>
    </row>
    <row r="164" spans="1:72" ht="12.75">
      <c r="A164" t="s">
        <v>584</v>
      </c>
      <c r="B164" s="1" t="s">
        <v>2295</v>
      </c>
      <c r="C164" s="1" t="s">
        <v>2296</v>
      </c>
      <c r="D164" s="7">
        <v>1997</v>
      </c>
      <c r="E164" t="s">
        <v>2297</v>
      </c>
      <c r="F164" t="s">
        <v>521</v>
      </c>
      <c r="G164" t="s">
        <v>2298</v>
      </c>
      <c r="H164" s="7" t="s">
        <v>523</v>
      </c>
      <c r="I164" t="s">
        <v>531</v>
      </c>
      <c r="J164" s="7" t="s">
        <v>525</v>
      </c>
      <c r="K164">
        <v>9.8</v>
      </c>
      <c r="L164" s="7" t="s">
        <v>526</v>
      </c>
      <c r="M164">
        <v>5</v>
      </c>
      <c r="N164" s="32" t="s">
        <v>525</v>
      </c>
      <c r="O164" s="33">
        <v>240</v>
      </c>
      <c r="P164" s="7" t="s">
        <v>526</v>
      </c>
      <c r="Q164">
        <v>200</v>
      </c>
      <c r="R164" s="7" t="s">
        <v>526</v>
      </c>
      <c r="S164">
        <v>5</v>
      </c>
      <c r="T164" s="7" t="s">
        <v>525</v>
      </c>
      <c r="U164">
        <v>7.4</v>
      </c>
      <c r="V164" s="7" t="s">
        <v>525</v>
      </c>
      <c r="W164">
        <v>36</v>
      </c>
      <c r="X164" s="7" t="s">
        <v>525</v>
      </c>
      <c r="Y164">
        <v>11</v>
      </c>
      <c r="Z164" s="7" t="s">
        <v>526</v>
      </c>
      <c r="AA164">
        <v>5</v>
      </c>
      <c r="AB164" s="7" t="s">
        <v>526</v>
      </c>
      <c r="AC164">
        <v>5</v>
      </c>
      <c r="AD164" s="7" t="s">
        <v>526</v>
      </c>
      <c r="AE164">
        <v>5</v>
      </c>
      <c r="AF164" s="7" t="s">
        <v>526</v>
      </c>
      <c r="AG164">
        <v>5</v>
      </c>
      <c r="AH164" s="7" t="s">
        <v>526</v>
      </c>
      <c r="AI164">
        <v>5</v>
      </c>
      <c r="AJ164" s="7" t="s">
        <v>526</v>
      </c>
      <c r="AK164">
        <v>5</v>
      </c>
      <c r="AL164" s="7" t="s">
        <v>526</v>
      </c>
      <c r="AM164">
        <v>5</v>
      </c>
      <c r="AN164" s="7" t="s">
        <v>526</v>
      </c>
      <c r="AO164">
        <v>5</v>
      </c>
      <c r="AP164" s="7" t="s">
        <v>525</v>
      </c>
      <c r="AQ164">
        <v>9.8</v>
      </c>
      <c r="AR164" s="7" t="s">
        <v>526</v>
      </c>
      <c r="AS164">
        <v>5</v>
      </c>
      <c r="AT164" s="7" t="s">
        <v>526</v>
      </c>
      <c r="AU164">
        <v>5</v>
      </c>
      <c r="AV164" s="7" t="s">
        <v>525</v>
      </c>
      <c r="AW164">
        <v>32</v>
      </c>
      <c r="AX164" s="7" t="s">
        <v>525</v>
      </c>
      <c r="AY164">
        <v>9.2</v>
      </c>
      <c r="AZ164" s="7" t="s">
        <v>526</v>
      </c>
      <c r="BA164">
        <v>5</v>
      </c>
      <c r="BB164" s="7" t="s">
        <v>526</v>
      </c>
      <c r="BC164">
        <v>5</v>
      </c>
      <c r="BD164" s="7" t="s">
        <v>526</v>
      </c>
      <c r="BE164">
        <v>5</v>
      </c>
      <c r="BF164" s="7" t="s">
        <v>526</v>
      </c>
      <c r="BG164">
        <v>5</v>
      </c>
      <c r="BH164" s="7" t="s">
        <v>526</v>
      </c>
      <c r="BI164">
        <v>5</v>
      </c>
      <c r="BJ164" s="7" t="s">
        <v>526</v>
      </c>
      <c r="BK164">
        <v>5</v>
      </c>
      <c r="BL164" s="7" t="s">
        <v>525</v>
      </c>
      <c r="BM164">
        <v>12</v>
      </c>
      <c r="BN164" s="7" t="s">
        <v>525</v>
      </c>
      <c r="BO164">
        <v>21</v>
      </c>
      <c r="BQ164" s="5">
        <f t="shared" si="8"/>
        <v>19</v>
      </c>
      <c r="BR164" s="5">
        <f t="shared" si="9"/>
        <v>0</v>
      </c>
      <c r="BS164" s="5">
        <f t="shared" si="10"/>
        <v>28</v>
      </c>
      <c r="BT164" s="6">
        <f t="shared" si="11"/>
        <v>9</v>
      </c>
    </row>
    <row r="165" spans="1:72" ht="12.75">
      <c r="A165" t="s">
        <v>539</v>
      </c>
      <c r="B165" s="1" t="s">
        <v>2299</v>
      </c>
      <c r="C165" s="1" t="s">
        <v>2299</v>
      </c>
      <c r="D165" s="7">
        <v>1991</v>
      </c>
      <c r="E165" t="s">
        <v>2300</v>
      </c>
      <c r="F165" t="s">
        <v>521</v>
      </c>
      <c r="G165" t="s">
        <v>2301</v>
      </c>
      <c r="H165" s="7" t="s">
        <v>523</v>
      </c>
      <c r="I165" t="s">
        <v>524</v>
      </c>
      <c r="J165" s="7" t="s">
        <v>525</v>
      </c>
      <c r="K165">
        <v>3.1</v>
      </c>
      <c r="L165" s="7" t="s">
        <v>526</v>
      </c>
      <c r="M165">
        <v>5</v>
      </c>
      <c r="N165" s="32" t="s">
        <v>526</v>
      </c>
      <c r="O165" s="33">
        <v>50</v>
      </c>
      <c r="P165" s="7" t="s">
        <v>526</v>
      </c>
      <c r="Q165">
        <v>200</v>
      </c>
      <c r="R165" s="7" t="s">
        <v>526</v>
      </c>
      <c r="S165">
        <v>5</v>
      </c>
      <c r="T165" s="7" t="s">
        <v>526</v>
      </c>
      <c r="U165">
        <v>5</v>
      </c>
      <c r="V165" s="7" t="s">
        <v>526</v>
      </c>
      <c r="W165">
        <v>5</v>
      </c>
      <c r="X165" s="7" t="s">
        <v>526</v>
      </c>
      <c r="Y165">
        <v>5</v>
      </c>
      <c r="Z165" s="7" t="s">
        <v>526</v>
      </c>
      <c r="AA165">
        <v>5</v>
      </c>
      <c r="AB165" s="7" t="s">
        <v>526</v>
      </c>
      <c r="AC165">
        <v>5</v>
      </c>
      <c r="AD165" s="7" t="s">
        <v>526</v>
      </c>
      <c r="AE165">
        <v>5</v>
      </c>
      <c r="AF165" s="7" t="s">
        <v>526</v>
      </c>
      <c r="AG165">
        <v>5</v>
      </c>
      <c r="AH165" s="7" t="s">
        <v>526</v>
      </c>
      <c r="AI165">
        <v>5</v>
      </c>
      <c r="AJ165" s="7" t="s">
        <v>526</v>
      </c>
      <c r="AK165">
        <v>5</v>
      </c>
      <c r="AL165" s="7" t="s">
        <v>526</v>
      </c>
      <c r="AM165">
        <v>5</v>
      </c>
      <c r="AN165" s="7" t="s">
        <v>526</v>
      </c>
      <c r="AO165">
        <v>5</v>
      </c>
      <c r="AP165" s="7" t="s">
        <v>526</v>
      </c>
      <c r="AQ165">
        <v>5</v>
      </c>
      <c r="AR165" s="7" t="s">
        <v>526</v>
      </c>
      <c r="AS165">
        <v>5</v>
      </c>
      <c r="AT165" s="7" t="s">
        <v>526</v>
      </c>
      <c r="AU165">
        <v>5</v>
      </c>
      <c r="AV165" s="7" t="s">
        <v>526</v>
      </c>
      <c r="AW165">
        <v>5</v>
      </c>
      <c r="AX165" s="7" t="s">
        <v>525</v>
      </c>
      <c r="AY165">
        <v>29</v>
      </c>
      <c r="AZ165" s="7" t="s">
        <v>526</v>
      </c>
      <c r="BA165">
        <v>5</v>
      </c>
      <c r="BB165" s="7" t="s">
        <v>526</v>
      </c>
      <c r="BC165">
        <v>5</v>
      </c>
      <c r="BD165" s="7" t="s">
        <v>526</v>
      </c>
      <c r="BE165">
        <v>5</v>
      </c>
      <c r="BF165" s="7" t="s">
        <v>526</v>
      </c>
      <c r="BG165">
        <v>5</v>
      </c>
      <c r="BH165" s="7" t="s">
        <v>526</v>
      </c>
      <c r="BI165">
        <v>5</v>
      </c>
      <c r="BJ165" s="7" t="s">
        <v>526</v>
      </c>
      <c r="BK165">
        <v>5</v>
      </c>
      <c r="BL165" s="7" t="s">
        <v>526</v>
      </c>
      <c r="BM165">
        <v>5</v>
      </c>
      <c r="BN165" s="7" t="s">
        <v>526</v>
      </c>
      <c r="BO165">
        <v>5</v>
      </c>
      <c r="BQ165" s="5">
        <f t="shared" si="8"/>
        <v>27</v>
      </c>
      <c r="BR165" s="5">
        <f t="shared" si="9"/>
        <v>0</v>
      </c>
      <c r="BS165" s="5">
        <f t="shared" si="10"/>
        <v>28</v>
      </c>
      <c r="BT165" s="6">
        <f t="shared" si="11"/>
        <v>1</v>
      </c>
    </row>
    <row r="166" spans="1:72" ht="12.75">
      <c r="A166" t="s">
        <v>2302</v>
      </c>
      <c r="B166" s="1" t="s">
        <v>2303</v>
      </c>
      <c r="C166" s="1" t="s">
        <v>2303</v>
      </c>
      <c r="D166" s="7">
        <v>1991</v>
      </c>
      <c r="E166" t="s">
        <v>2304</v>
      </c>
      <c r="F166" t="s">
        <v>521</v>
      </c>
      <c r="G166" t="s">
        <v>2305</v>
      </c>
      <c r="H166" s="7" t="s">
        <v>523</v>
      </c>
      <c r="I166" t="s">
        <v>2306</v>
      </c>
      <c r="J166" s="7" t="s">
        <v>525</v>
      </c>
      <c r="K166">
        <v>7.1</v>
      </c>
      <c r="L166" s="7" t="s">
        <v>526</v>
      </c>
      <c r="M166">
        <v>5</v>
      </c>
      <c r="N166" s="32" t="s">
        <v>526</v>
      </c>
      <c r="O166" s="33">
        <v>50</v>
      </c>
      <c r="P166" s="7" t="s">
        <v>526</v>
      </c>
      <c r="Q166">
        <v>200</v>
      </c>
      <c r="R166" s="7" t="s">
        <v>526</v>
      </c>
      <c r="S166">
        <v>5</v>
      </c>
      <c r="T166" s="7" t="s">
        <v>526</v>
      </c>
      <c r="U166">
        <v>5</v>
      </c>
      <c r="V166" s="7" t="s">
        <v>525</v>
      </c>
      <c r="W166">
        <v>13</v>
      </c>
      <c r="X166" s="7" t="s">
        <v>525</v>
      </c>
      <c r="Y166">
        <v>6.1</v>
      </c>
      <c r="Z166" s="7" t="s">
        <v>526</v>
      </c>
      <c r="AA166">
        <v>5</v>
      </c>
      <c r="AB166" s="7" t="s">
        <v>526</v>
      </c>
      <c r="AC166">
        <v>5</v>
      </c>
      <c r="AD166" s="7" t="s">
        <v>526</v>
      </c>
      <c r="AE166">
        <v>5</v>
      </c>
      <c r="AF166" s="7" t="s">
        <v>526</v>
      </c>
      <c r="AG166">
        <v>5</v>
      </c>
      <c r="AH166" s="7" t="s">
        <v>526</v>
      </c>
      <c r="AI166">
        <v>5</v>
      </c>
      <c r="AJ166" s="7" t="s">
        <v>526</v>
      </c>
      <c r="AK166">
        <v>5</v>
      </c>
      <c r="AL166" s="7" t="s">
        <v>526</v>
      </c>
      <c r="AM166">
        <v>5</v>
      </c>
      <c r="AN166" s="7" t="s">
        <v>526</v>
      </c>
      <c r="AO166">
        <v>5</v>
      </c>
      <c r="AP166" s="7" t="s">
        <v>525</v>
      </c>
      <c r="AQ166">
        <v>7.4</v>
      </c>
      <c r="AR166" s="7" t="s">
        <v>526</v>
      </c>
      <c r="AS166">
        <v>5</v>
      </c>
      <c r="AT166" s="7" t="s">
        <v>526</v>
      </c>
      <c r="AU166">
        <v>5</v>
      </c>
      <c r="AV166" s="7" t="s">
        <v>525</v>
      </c>
      <c r="AW166">
        <v>31</v>
      </c>
      <c r="AX166" s="7" t="s">
        <v>525</v>
      </c>
      <c r="AY166">
        <v>8.9</v>
      </c>
      <c r="AZ166" s="7" t="s">
        <v>526</v>
      </c>
      <c r="BA166">
        <v>5</v>
      </c>
      <c r="BB166" s="7" t="s">
        <v>526</v>
      </c>
      <c r="BC166">
        <v>5</v>
      </c>
      <c r="BD166" s="7" t="s">
        <v>526</v>
      </c>
      <c r="BE166">
        <v>5</v>
      </c>
      <c r="BF166" s="7" t="s">
        <v>526</v>
      </c>
      <c r="BG166">
        <v>5</v>
      </c>
      <c r="BH166" s="7" t="s">
        <v>526</v>
      </c>
      <c r="BI166">
        <v>5</v>
      </c>
      <c r="BJ166" s="7" t="s">
        <v>526</v>
      </c>
      <c r="BK166">
        <v>5</v>
      </c>
      <c r="BL166" s="7" t="s">
        <v>525</v>
      </c>
      <c r="BM166">
        <v>17</v>
      </c>
      <c r="BN166" s="7" t="s">
        <v>525</v>
      </c>
      <c r="BO166">
        <v>14</v>
      </c>
      <c r="BQ166" s="5">
        <f t="shared" si="8"/>
        <v>21</v>
      </c>
      <c r="BR166" s="5">
        <f t="shared" si="9"/>
        <v>0</v>
      </c>
      <c r="BS166" s="5">
        <f t="shared" si="10"/>
        <v>28</v>
      </c>
      <c r="BT166" s="6">
        <f t="shared" si="11"/>
        <v>7</v>
      </c>
    </row>
    <row r="167" spans="1:72" ht="12.75">
      <c r="A167" t="s">
        <v>539</v>
      </c>
      <c r="B167" s="1" t="s">
        <v>2307</v>
      </c>
      <c r="C167" s="1" t="s">
        <v>2307</v>
      </c>
      <c r="D167" s="7">
        <v>1991</v>
      </c>
      <c r="E167" t="s">
        <v>2308</v>
      </c>
      <c r="F167" t="s">
        <v>521</v>
      </c>
      <c r="G167" t="s">
        <v>2309</v>
      </c>
      <c r="H167" s="7" t="s">
        <v>523</v>
      </c>
      <c r="I167" t="s">
        <v>524</v>
      </c>
      <c r="J167" s="7" t="s">
        <v>525</v>
      </c>
      <c r="K167">
        <v>6.4</v>
      </c>
      <c r="L167" s="7" t="s">
        <v>526</v>
      </c>
      <c r="M167">
        <v>5</v>
      </c>
      <c r="N167" s="32" t="s">
        <v>525</v>
      </c>
      <c r="O167" s="33">
        <v>84</v>
      </c>
      <c r="P167" s="7" t="s">
        <v>526</v>
      </c>
      <c r="Q167">
        <v>200</v>
      </c>
      <c r="R167" s="7" t="s">
        <v>525</v>
      </c>
      <c r="S167">
        <v>5.3</v>
      </c>
      <c r="T167" s="7" t="s">
        <v>525</v>
      </c>
      <c r="U167">
        <v>5.5</v>
      </c>
      <c r="V167" s="7" t="s">
        <v>525</v>
      </c>
      <c r="W167">
        <v>20</v>
      </c>
      <c r="X167" s="7" t="s">
        <v>525</v>
      </c>
      <c r="Y167">
        <v>11</v>
      </c>
      <c r="Z167" s="7" t="s">
        <v>526</v>
      </c>
      <c r="AA167">
        <v>5</v>
      </c>
      <c r="AB167" s="7" t="s">
        <v>526</v>
      </c>
      <c r="AC167">
        <v>5</v>
      </c>
      <c r="AD167" s="7" t="s">
        <v>526</v>
      </c>
      <c r="AE167">
        <v>5</v>
      </c>
      <c r="AF167" s="7" t="s">
        <v>526</v>
      </c>
      <c r="AG167">
        <v>5</v>
      </c>
      <c r="AH167" s="7" t="s">
        <v>526</v>
      </c>
      <c r="AI167">
        <v>5</v>
      </c>
      <c r="AJ167" s="7" t="s">
        <v>526</v>
      </c>
      <c r="AK167">
        <v>5</v>
      </c>
      <c r="AL167" s="7" t="s">
        <v>526</v>
      </c>
      <c r="AM167">
        <v>5</v>
      </c>
      <c r="AN167" s="7" t="s">
        <v>526</v>
      </c>
      <c r="AO167">
        <v>5</v>
      </c>
      <c r="AP167" s="7" t="s">
        <v>526</v>
      </c>
      <c r="AQ167">
        <v>5</v>
      </c>
      <c r="AR167" s="7" t="s">
        <v>526</v>
      </c>
      <c r="AS167">
        <v>5</v>
      </c>
      <c r="AT167" s="7" t="s">
        <v>526</v>
      </c>
      <c r="AU167">
        <v>5</v>
      </c>
      <c r="AV167" s="7" t="s">
        <v>525</v>
      </c>
      <c r="AW167">
        <v>6.2</v>
      </c>
      <c r="AX167" s="7" t="s">
        <v>525</v>
      </c>
      <c r="AY167">
        <v>96</v>
      </c>
      <c r="AZ167" s="7" t="s">
        <v>526</v>
      </c>
      <c r="BA167">
        <v>5</v>
      </c>
      <c r="BB167" s="7" t="s">
        <v>526</v>
      </c>
      <c r="BC167">
        <v>5</v>
      </c>
      <c r="BD167" s="7" t="s">
        <v>525</v>
      </c>
      <c r="BE167">
        <v>7.4</v>
      </c>
      <c r="BF167" s="7" t="s">
        <v>525</v>
      </c>
      <c r="BG167">
        <v>7.7</v>
      </c>
      <c r="BH167" s="7" t="s">
        <v>526</v>
      </c>
      <c r="BI167">
        <v>5</v>
      </c>
      <c r="BJ167" s="7" t="s">
        <v>526</v>
      </c>
      <c r="BK167">
        <v>5</v>
      </c>
      <c r="BL167" s="7" t="s">
        <v>526</v>
      </c>
      <c r="BM167">
        <v>5</v>
      </c>
      <c r="BN167" s="7" t="s">
        <v>525</v>
      </c>
      <c r="BO167">
        <v>12</v>
      </c>
      <c r="BQ167" s="5">
        <f t="shared" si="8"/>
        <v>18</v>
      </c>
      <c r="BR167" s="5">
        <f t="shared" si="9"/>
        <v>0</v>
      </c>
      <c r="BS167" s="5">
        <f t="shared" si="10"/>
        <v>28</v>
      </c>
      <c r="BT167" s="6">
        <f t="shared" si="11"/>
        <v>10</v>
      </c>
    </row>
    <row r="168" spans="1:72" ht="12.75">
      <c r="A168" t="s">
        <v>584</v>
      </c>
      <c r="B168" s="1" t="s">
        <v>2310</v>
      </c>
      <c r="C168" s="1" t="s">
        <v>2311</v>
      </c>
      <c r="D168" s="7">
        <v>1997</v>
      </c>
      <c r="E168" t="s">
        <v>2312</v>
      </c>
      <c r="F168" t="s">
        <v>521</v>
      </c>
      <c r="G168" t="s">
        <v>2313</v>
      </c>
      <c r="H168" s="7" t="s">
        <v>523</v>
      </c>
      <c r="I168" t="s">
        <v>531</v>
      </c>
      <c r="J168" s="7" t="s">
        <v>525</v>
      </c>
      <c r="K168">
        <v>7.9</v>
      </c>
      <c r="L168" s="7" t="s">
        <v>526</v>
      </c>
      <c r="M168">
        <v>5</v>
      </c>
      <c r="N168" s="32" t="s">
        <v>525</v>
      </c>
      <c r="O168" s="33">
        <v>160</v>
      </c>
      <c r="P168" s="7" t="s">
        <v>526</v>
      </c>
      <c r="Q168">
        <v>200</v>
      </c>
      <c r="R168" s="7" t="s">
        <v>526</v>
      </c>
      <c r="S168">
        <v>5</v>
      </c>
      <c r="T168" s="7" t="s">
        <v>526</v>
      </c>
      <c r="U168">
        <v>5</v>
      </c>
      <c r="V168" s="7" t="s">
        <v>525</v>
      </c>
      <c r="W168">
        <v>42</v>
      </c>
      <c r="X168" s="7" t="s">
        <v>543</v>
      </c>
      <c r="Y168">
        <v>13</v>
      </c>
      <c r="Z168" s="7" t="s">
        <v>526</v>
      </c>
      <c r="AA168">
        <v>5</v>
      </c>
      <c r="AB168" s="7" t="s">
        <v>526</v>
      </c>
      <c r="AC168">
        <v>5</v>
      </c>
      <c r="AD168" s="7" t="s">
        <v>526</v>
      </c>
      <c r="AE168">
        <v>5</v>
      </c>
      <c r="AF168" s="7" t="s">
        <v>526</v>
      </c>
      <c r="AG168">
        <v>5</v>
      </c>
      <c r="AH168" s="7" t="s">
        <v>526</v>
      </c>
      <c r="AI168">
        <v>5</v>
      </c>
      <c r="AJ168" s="7" t="s">
        <v>526</v>
      </c>
      <c r="AK168">
        <v>5</v>
      </c>
      <c r="AL168" s="7" t="s">
        <v>526</v>
      </c>
      <c r="AM168">
        <v>5</v>
      </c>
      <c r="AN168" s="7" t="s">
        <v>526</v>
      </c>
      <c r="AO168">
        <v>5</v>
      </c>
      <c r="AP168" s="7" t="s">
        <v>525</v>
      </c>
      <c r="AQ168">
        <v>12</v>
      </c>
      <c r="AR168" s="7" t="s">
        <v>526</v>
      </c>
      <c r="AS168">
        <v>5</v>
      </c>
      <c r="AT168" s="7" t="s">
        <v>526</v>
      </c>
      <c r="AU168">
        <v>5</v>
      </c>
      <c r="AV168" s="7" t="s">
        <v>525</v>
      </c>
      <c r="AW168">
        <v>110</v>
      </c>
      <c r="AX168" s="7" t="s">
        <v>525</v>
      </c>
      <c r="AY168">
        <v>100</v>
      </c>
      <c r="AZ168" s="7" t="s">
        <v>526</v>
      </c>
      <c r="BA168">
        <v>5</v>
      </c>
      <c r="BB168" s="7" t="s">
        <v>526</v>
      </c>
      <c r="BC168">
        <v>5</v>
      </c>
      <c r="BD168" s="7" t="s">
        <v>525</v>
      </c>
      <c r="BE168">
        <v>18</v>
      </c>
      <c r="BF168" s="7" t="s">
        <v>526</v>
      </c>
      <c r="BG168">
        <v>5</v>
      </c>
      <c r="BH168" s="7" t="s">
        <v>526</v>
      </c>
      <c r="BI168">
        <v>5</v>
      </c>
      <c r="BJ168" s="7" t="s">
        <v>526</v>
      </c>
      <c r="BK168">
        <v>5</v>
      </c>
      <c r="BL168" s="7" t="s">
        <v>525</v>
      </c>
      <c r="BM168">
        <v>12</v>
      </c>
      <c r="BN168" s="7" t="s">
        <v>525</v>
      </c>
      <c r="BO168">
        <v>27</v>
      </c>
      <c r="BQ168" s="5">
        <f t="shared" si="8"/>
        <v>19</v>
      </c>
      <c r="BR168" s="5">
        <f t="shared" si="9"/>
        <v>0</v>
      </c>
      <c r="BS168" s="5">
        <f t="shared" si="10"/>
        <v>28</v>
      </c>
      <c r="BT168" s="6">
        <f t="shared" si="11"/>
        <v>9</v>
      </c>
    </row>
    <row r="169" spans="1:72" ht="12.75">
      <c r="A169" t="s">
        <v>584</v>
      </c>
      <c r="B169" s="1" t="s">
        <v>2314</v>
      </c>
      <c r="C169" s="1" t="s">
        <v>2315</v>
      </c>
      <c r="D169" s="7">
        <v>1997</v>
      </c>
      <c r="E169" t="s">
        <v>2316</v>
      </c>
      <c r="F169" t="s">
        <v>521</v>
      </c>
      <c r="G169" t="s">
        <v>2317</v>
      </c>
      <c r="H169" s="7" t="s">
        <v>523</v>
      </c>
      <c r="I169" t="s">
        <v>531</v>
      </c>
      <c r="J169" s="7" t="s">
        <v>525</v>
      </c>
      <c r="K169">
        <v>9</v>
      </c>
      <c r="L169" s="7" t="s">
        <v>526</v>
      </c>
      <c r="M169">
        <v>5</v>
      </c>
      <c r="N169" s="32" t="s">
        <v>525</v>
      </c>
      <c r="O169" s="33">
        <v>615</v>
      </c>
      <c r="P169" s="7" t="s">
        <v>526</v>
      </c>
      <c r="Q169">
        <v>200</v>
      </c>
      <c r="R169" s="7" t="s">
        <v>526</v>
      </c>
      <c r="S169">
        <v>5</v>
      </c>
      <c r="T169" s="7" t="s">
        <v>525</v>
      </c>
      <c r="U169">
        <v>48.6</v>
      </c>
      <c r="V169" s="7" t="s">
        <v>525</v>
      </c>
      <c r="W169">
        <v>30.8</v>
      </c>
      <c r="X169" s="7" t="s">
        <v>525</v>
      </c>
      <c r="Y169">
        <v>11.3</v>
      </c>
      <c r="Z169" s="7" t="s">
        <v>526</v>
      </c>
      <c r="AA169">
        <v>5</v>
      </c>
      <c r="AB169" s="7" t="s">
        <v>526</v>
      </c>
      <c r="AC169">
        <v>5</v>
      </c>
      <c r="AD169" s="7" t="s">
        <v>526</v>
      </c>
      <c r="AE169">
        <v>5</v>
      </c>
      <c r="AF169" s="7" t="s">
        <v>526</v>
      </c>
      <c r="AG169">
        <v>5</v>
      </c>
      <c r="AH169" s="7" t="s">
        <v>526</v>
      </c>
      <c r="AI169">
        <v>14</v>
      </c>
      <c r="AJ169" s="7" t="s">
        <v>526</v>
      </c>
      <c r="AK169">
        <v>5</v>
      </c>
      <c r="AL169" s="7" t="s">
        <v>526</v>
      </c>
      <c r="AM169">
        <v>5</v>
      </c>
      <c r="AN169" s="7" t="s">
        <v>526</v>
      </c>
      <c r="AO169">
        <v>5</v>
      </c>
      <c r="AP169" s="7" t="s">
        <v>525</v>
      </c>
      <c r="AQ169">
        <v>8.8</v>
      </c>
      <c r="AR169" s="7" t="s">
        <v>526</v>
      </c>
      <c r="AS169">
        <v>5</v>
      </c>
      <c r="AT169" s="7" t="s">
        <v>526</v>
      </c>
      <c r="AU169">
        <v>5</v>
      </c>
      <c r="AV169" s="7" t="s">
        <v>525</v>
      </c>
      <c r="AW169">
        <v>52.8</v>
      </c>
      <c r="AX169" s="7" t="s">
        <v>525</v>
      </c>
      <c r="AY169">
        <v>32.8</v>
      </c>
      <c r="AZ169" s="7" t="s">
        <v>526</v>
      </c>
      <c r="BA169">
        <v>6.4</v>
      </c>
      <c r="BB169" s="7" t="s">
        <v>526</v>
      </c>
      <c r="BC169">
        <v>5</v>
      </c>
      <c r="BD169" s="7" t="s">
        <v>525</v>
      </c>
      <c r="BE169">
        <v>6.7</v>
      </c>
      <c r="BF169" s="7" t="s">
        <v>526</v>
      </c>
      <c r="BG169">
        <v>5</v>
      </c>
      <c r="BH169" s="7" t="s">
        <v>526</v>
      </c>
      <c r="BI169">
        <v>5</v>
      </c>
      <c r="BJ169" s="7" t="s">
        <v>526</v>
      </c>
      <c r="BK169">
        <v>5</v>
      </c>
      <c r="BL169" s="7" t="s">
        <v>525</v>
      </c>
      <c r="BM169">
        <v>10.7</v>
      </c>
      <c r="BN169" s="7" t="s">
        <v>525</v>
      </c>
      <c r="BO169">
        <v>35.4</v>
      </c>
      <c r="BQ169" s="5">
        <f t="shared" si="8"/>
        <v>18</v>
      </c>
      <c r="BR169" s="5">
        <f t="shared" si="9"/>
        <v>0</v>
      </c>
      <c r="BS169" s="5">
        <f t="shared" si="10"/>
        <v>28</v>
      </c>
      <c r="BT169" s="6">
        <f t="shared" si="11"/>
        <v>10</v>
      </c>
    </row>
    <row r="170" spans="1:72" ht="12.75">
      <c r="A170" t="s">
        <v>539</v>
      </c>
      <c r="B170" s="1" t="s">
        <v>2318</v>
      </c>
      <c r="C170" s="1" t="s">
        <v>2318</v>
      </c>
      <c r="D170" s="7">
        <v>1991</v>
      </c>
      <c r="E170" t="s">
        <v>2319</v>
      </c>
      <c r="F170" t="s">
        <v>521</v>
      </c>
      <c r="G170" t="s">
        <v>2320</v>
      </c>
      <c r="H170" s="7" t="s">
        <v>523</v>
      </c>
      <c r="I170" t="s">
        <v>524</v>
      </c>
      <c r="J170" s="7" t="s">
        <v>525</v>
      </c>
      <c r="K170">
        <v>4.4</v>
      </c>
      <c r="L170" s="7" t="s">
        <v>526</v>
      </c>
      <c r="M170">
        <v>5</v>
      </c>
      <c r="N170" s="32" t="s">
        <v>525</v>
      </c>
      <c r="O170" s="33">
        <v>57</v>
      </c>
      <c r="P170" s="7" t="s">
        <v>526</v>
      </c>
      <c r="Q170">
        <v>200</v>
      </c>
      <c r="R170" s="7" t="s">
        <v>526</v>
      </c>
      <c r="S170">
        <v>5</v>
      </c>
      <c r="T170" s="7" t="s">
        <v>526</v>
      </c>
      <c r="U170">
        <v>5</v>
      </c>
      <c r="V170" s="7" t="s">
        <v>525</v>
      </c>
      <c r="W170">
        <v>9</v>
      </c>
      <c r="X170" s="7" t="s">
        <v>526</v>
      </c>
      <c r="Y170">
        <v>5</v>
      </c>
      <c r="Z170" s="7" t="s">
        <v>526</v>
      </c>
      <c r="AA170">
        <v>5</v>
      </c>
      <c r="AB170" s="7" t="s">
        <v>526</v>
      </c>
      <c r="AC170">
        <v>5</v>
      </c>
      <c r="AD170" s="7" t="s">
        <v>526</v>
      </c>
      <c r="AE170">
        <v>5</v>
      </c>
      <c r="AF170" s="7" t="s">
        <v>526</v>
      </c>
      <c r="AG170">
        <v>5</v>
      </c>
      <c r="AH170" s="7" t="s">
        <v>526</v>
      </c>
      <c r="AI170">
        <v>5</v>
      </c>
      <c r="AJ170" s="7" t="s">
        <v>526</v>
      </c>
      <c r="AK170">
        <v>5</v>
      </c>
      <c r="AL170" s="7" t="s">
        <v>526</v>
      </c>
      <c r="AM170">
        <v>5</v>
      </c>
      <c r="AN170" s="7" t="s">
        <v>526</v>
      </c>
      <c r="AO170">
        <v>5</v>
      </c>
      <c r="AP170" s="7" t="s">
        <v>526</v>
      </c>
      <c r="AQ170">
        <v>5</v>
      </c>
      <c r="AR170" s="7" t="s">
        <v>526</v>
      </c>
      <c r="AS170">
        <v>5</v>
      </c>
      <c r="AT170" s="7" t="s">
        <v>526</v>
      </c>
      <c r="AU170">
        <v>5</v>
      </c>
      <c r="AV170" s="7" t="s">
        <v>526</v>
      </c>
      <c r="AW170">
        <v>5</v>
      </c>
      <c r="AX170" s="7" t="s">
        <v>525</v>
      </c>
      <c r="AY170">
        <v>16</v>
      </c>
      <c r="AZ170" s="7" t="s">
        <v>526</v>
      </c>
      <c r="BA170">
        <v>5</v>
      </c>
      <c r="BB170" s="7" t="s">
        <v>526</v>
      </c>
      <c r="BC170">
        <v>5</v>
      </c>
      <c r="BD170" s="7" t="s">
        <v>526</v>
      </c>
      <c r="BE170">
        <v>5</v>
      </c>
      <c r="BF170" s="7" t="s">
        <v>526</v>
      </c>
      <c r="BG170">
        <v>5</v>
      </c>
      <c r="BH170" s="7" t="s">
        <v>526</v>
      </c>
      <c r="BI170">
        <v>5</v>
      </c>
      <c r="BJ170" s="7" t="s">
        <v>526</v>
      </c>
      <c r="BK170">
        <v>5</v>
      </c>
      <c r="BL170" s="7" t="s">
        <v>526</v>
      </c>
      <c r="BM170">
        <v>5</v>
      </c>
      <c r="BN170" s="7" t="s">
        <v>526</v>
      </c>
      <c r="BO170">
        <v>5</v>
      </c>
      <c r="BQ170" s="5">
        <f t="shared" si="8"/>
        <v>25</v>
      </c>
      <c r="BR170" s="5">
        <f t="shared" si="9"/>
        <v>0</v>
      </c>
      <c r="BS170" s="5">
        <f t="shared" si="10"/>
        <v>28</v>
      </c>
      <c r="BT170" s="6">
        <f t="shared" si="11"/>
        <v>3</v>
      </c>
    </row>
    <row r="171" spans="1:72" ht="12.75">
      <c r="A171" t="s">
        <v>584</v>
      </c>
      <c r="B171" s="1" t="s">
        <v>2321</v>
      </c>
      <c r="C171" s="1" t="s">
        <v>2322</v>
      </c>
      <c r="D171" s="7">
        <v>1997</v>
      </c>
      <c r="E171" t="s">
        <v>2323</v>
      </c>
      <c r="F171" t="s">
        <v>521</v>
      </c>
      <c r="G171" t="s">
        <v>2324</v>
      </c>
      <c r="H171" s="7" t="s">
        <v>523</v>
      </c>
      <c r="I171" t="s">
        <v>531</v>
      </c>
      <c r="J171" s="7" t="s">
        <v>525</v>
      </c>
      <c r="K171">
        <v>7.6</v>
      </c>
      <c r="L171" s="7" t="s">
        <v>526</v>
      </c>
      <c r="M171">
        <v>5</v>
      </c>
      <c r="N171" s="32" t="s">
        <v>526</v>
      </c>
      <c r="O171" s="33">
        <v>50</v>
      </c>
      <c r="P171" s="7" t="s">
        <v>526</v>
      </c>
      <c r="Q171">
        <v>200</v>
      </c>
      <c r="R171" s="7" t="s">
        <v>526</v>
      </c>
      <c r="S171">
        <v>5</v>
      </c>
      <c r="T171" s="7" t="s">
        <v>525</v>
      </c>
      <c r="U171">
        <v>11</v>
      </c>
      <c r="V171" s="7" t="s">
        <v>525</v>
      </c>
      <c r="W171">
        <v>230</v>
      </c>
      <c r="X171" s="7" t="s">
        <v>525</v>
      </c>
      <c r="Y171">
        <v>40</v>
      </c>
      <c r="Z171" s="7" t="s">
        <v>526</v>
      </c>
      <c r="AA171">
        <v>5</v>
      </c>
      <c r="AB171" s="7" t="s">
        <v>526</v>
      </c>
      <c r="AC171">
        <v>5</v>
      </c>
      <c r="AD171" s="7" t="s">
        <v>526</v>
      </c>
      <c r="AE171">
        <v>5</v>
      </c>
      <c r="AF171" s="7" t="s">
        <v>526</v>
      </c>
      <c r="AG171">
        <v>5</v>
      </c>
      <c r="AH171" s="7" t="s">
        <v>526</v>
      </c>
      <c r="AI171">
        <v>27</v>
      </c>
      <c r="AJ171" s="7" t="s">
        <v>526</v>
      </c>
      <c r="AK171">
        <v>5</v>
      </c>
      <c r="AL171" s="7" t="s">
        <v>526</v>
      </c>
      <c r="AM171">
        <v>5</v>
      </c>
      <c r="AN171" s="7" t="s">
        <v>526</v>
      </c>
      <c r="AO171">
        <v>5</v>
      </c>
      <c r="AP171" s="7" t="s">
        <v>526</v>
      </c>
      <c r="AQ171">
        <v>5</v>
      </c>
      <c r="AR171" s="7" t="s">
        <v>526</v>
      </c>
      <c r="AS171">
        <v>5</v>
      </c>
      <c r="AT171" s="7" t="s">
        <v>526</v>
      </c>
      <c r="AU171">
        <v>5</v>
      </c>
      <c r="AV171" s="7" t="s">
        <v>525</v>
      </c>
      <c r="AW171">
        <v>31</v>
      </c>
      <c r="AX171" s="7" t="s">
        <v>525</v>
      </c>
      <c r="AY171">
        <v>280</v>
      </c>
      <c r="AZ171" s="7" t="s">
        <v>526</v>
      </c>
      <c r="BA171">
        <v>5</v>
      </c>
      <c r="BB171" s="7" t="s">
        <v>526</v>
      </c>
      <c r="BC171">
        <v>5</v>
      </c>
      <c r="BD171" s="7" t="s">
        <v>525</v>
      </c>
      <c r="BE171">
        <v>31</v>
      </c>
      <c r="BF171" s="7" t="s">
        <v>526</v>
      </c>
      <c r="BG171">
        <v>5</v>
      </c>
      <c r="BH171" s="7" t="s">
        <v>526</v>
      </c>
      <c r="BI171">
        <v>5</v>
      </c>
      <c r="BJ171" s="7" t="s">
        <v>526</v>
      </c>
      <c r="BK171">
        <v>5</v>
      </c>
      <c r="BL171" s="7" t="s">
        <v>525</v>
      </c>
      <c r="BM171">
        <v>45</v>
      </c>
      <c r="BN171" s="7" t="s">
        <v>525</v>
      </c>
      <c r="BO171">
        <v>130</v>
      </c>
      <c r="BQ171" s="5">
        <f t="shared" si="8"/>
        <v>20</v>
      </c>
      <c r="BR171" s="5">
        <f t="shared" si="9"/>
        <v>0</v>
      </c>
      <c r="BS171" s="5">
        <f t="shared" si="10"/>
        <v>28</v>
      </c>
      <c r="BT171" s="6">
        <f t="shared" si="11"/>
        <v>8</v>
      </c>
    </row>
    <row r="172" spans="1:72" ht="12.75">
      <c r="A172" t="s">
        <v>1914</v>
      </c>
      <c r="B172" s="1" t="s">
        <v>2325</v>
      </c>
      <c r="C172" s="1" t="s">
        <v>2325</v>
      </c>
      <c r="D172" s="7">
        <v>1994</v>
      </c>
      <c r="E172" t="s">
        <v>2326</v>
      </c>
      <c r="F172" t="s">
        <v>521</v>
      </c>
      <c r="G172" t="s">
        <v>2327</v>
      </c>
      <c r="H172" s="7" t="s">
        <v>523</v>
      </c>
      <c r="I172" t="s">
        <v>531</v>
      </c>
      <c r="J172" s="7" t="s">
        <v>543</v>
      </c>
      <c r="K172">
        <v>10</v>
      </c>
      <c r="L172" s="7" t="s">
        <v>526</v>
      </c>
      <c r="M172">
        <v>5</v>
      </c>
      <c r="N172" s="32" t="s">
        <v>525</v>
      </c>
      <c r="O172" s="33">
        <v>120</v>
      </c>
      <c r="P172" s="7" t="s">
        <v>526</v>
      </c>
      <c r="Q172">
        <v>200</v>
      </c>
      <c r="R172" s="7" t="s">
        <v>543</v>
      </c>
      <c r="S172">
        <v>2</v>
      </c>
      <c r="T172" s="7" t="s">
        <v>526</v>
      </c>
      <c r="U172">
        <v>5</v>
      </c>
      <c r="V172" s="7" t="s">
        <v>525</v>
      </c>
      <c r="W172">
        <v>9.9</v>
      </c>
      <c r="X172" s="7" t="s">
        <v>526</v>
      </c>
      <c r="Y172">
        <v>5</v>
      </c>
      <c r="Z172" s="7" t="s">
        <v>526</v>
      </c>
      <c r="AA172">
        <v>5</v>
      </c>
      <c r="AB172" s="7" t="s">
        <v>526</v>
      </c>
      <c r="AC172">
        <v>5</v>
      </c>
      <c r="AD172" s="7" t="s">
        <v>526</v>
      </c>
      <c r="AE172">
        <v>5</v>
      </c>
      <c r="AF172" s="7" t="s">
        <v>526</v>
      </c>
      <c r="AG172">
        <v>5</v>
      </c>
      <c r="AH172" s="7" t="s">
        <v>526</v>
      </c>
      <c r="AI172">
        <v>5</v>
      </c>
      <c r="AJ172" s="7" t="s">
        <v>526</v>
      </c>
      <c r="AK172">
        <v>5</v>
      </c>
      <c r="AL172" s="7" t="s">
        <v>526</v>
      </c>
      <c r="AM172">
        <v>5</v>
      </c>
      <c r="AN172" s="7" t="s">
        <v>543</v>
      </c>
      <c r="AO172">
        <v>1.1</v>
      </c>
      <c r="AP172" s="7" t="s">
        <v>526</v>
      </c>
      <c r="AQ172">
        <v>5</v>
      </c>
      <c r="AR172" s="7" t="s">
        <v>526</v>
      </c>
      <c r="AS172">
        <v>5</v>
      </c>
      <c r="AT172" s="7" t="s">
        <v>526</v>
      </c>
      <c r="AU172">
        <v>5</v>
      </c>
      <c r="AV172" s="7" t="s">
        <v>525</v>
      </c>
      <c r="AW172">
        <v>5.7</v>
      </c>
      <c r="AX172" s="7" t="s">
        <v>525</v>
      </c>
      <c r="AY172">
        <v>41</v>
      </c>
      <c r="AZ172" s="7" t="s">
        <v>526</v>
      </c>
      <c r="BA172">
        <v>5</v>
      </c>
      <c r="BB172" s="7" t="s">
        <v>526</v>
      </c>
      <c r="BC172">
        <v>5</v>
      </c>
      <c r="BD172" s="7" t="s">
        <v>543</v>
      </c>
      <c r="BE172">
        <v>5.4</v>
      </c>
      <c r="BF172" s="7" t="s">
        <v>526</v>
      </c>
      <c r="BG172">
        <v>5</v>
      </c>
      <c r="BH172" s="7" t="s">
        <v>526</v>
      </c>
      <c r="BI172">
        <v>5</v>
      </c>
      <c r="BJ172" s="7" t="s">
        <v>526</v>
      </c>
      <c r="BK172">
        <v>5</v>
      </c>
      <c r="BL172" s="7" t="s">
        <v>543</v>
      </c>
      <c r="BM172">
        <v>1.9</v>
      </c>
      <c r="BN172" s="7" t="s">
        <v>543</v>
      </c>
      <c r="BO172">
        <v>4</v>
      </c>
      <c r="BQ172" s="5">
        <f t="shared" si="8"/>
        <v>19</v>
      </c>
      <c r="BR172" s="5">
        <f t="shared" si="9"/>
        <v>0</v>
      </c>
      <c r="BS172" s="5">
        <f t="shared" si="10"/>
        <v>28</v>
      </c>
      <c r="BT172" s="6">
        <f t="shared" si="11"/>
        <v>9</v>
      </c>
    </row>
    <row r="173" spans="1:72" ht="12.75">
      <c r="A173" t="s">
        <v>1961</v>
      </c>
      <c r="B173" s="1" t="s">
        <v>2328</v>
      </c>
      <c r="C173" s="1" t="s">
        <v>2329</v>
      </c>
      <c r="D173" s="7">
        <v>1994</v>
      </c>
      <c r="E173" t="s">
        <v>2330</v>
      </c>
      <c r="F173" t="s">
        <v>521</v>
      </c>
      <c r="G173" t="s">
        <v>2331</v>
      </c>
      <c r="H173" s="7" t="s">
        <v>523</v>
      </c>
      <c r="I173" t="s">
        <v>531</v>
      </c>
      <c r="J173" s="7" t="s">
        <v>525</v>
      </c>
      <c r="K173">
        <v>9.4</v>
      </c>
      <c r="L173" s="7" t="s">
        <v>526</v>
      </c>
      <c r="M173">
        <v>5</v>
      </c>
      <c r="N173" s="32" t="s">
        <v>525</v>
      </c>
      <c r="O173" s="33">
        <v>680</v>
      </c>
      <c r="P173" s="7" t="s">
        <v>526</v>
      </c>
      <c r="Q173">
        <v>1800</v>
      </c>
      <c r="R173" s="7" t="s">
        <v>526</v>
      </c>
      <c r="S173">
        <v>12</v>
      </c>
      <c r="T173" s="7" t="s">
        <v>526</v>
      </c>
      <c r="U173">
        <v>5</v>
      </c>
      <c r="V173" s="7" t="s">
        <v>526</v>
      </c>
      <c r="W173">
        <v>10</v>
      </c>
      <c r="X173" s="7" t="s">
        <v>526</v>
      </c>
      <c r="Y173">
        <v>10</v>
      </c>
      <c r="Z173" s="7" t="s">
        <v>526</v>
      </c>
      <c r="AA173">
        <v>5</v>
      </c>
      <c r="AB173" s="7" t="s">
        <v>526</v>
      </c>
      <c r="AC173">
        <v>25</v>
      </c>
      <c r="AD173" s="7" t="s">
        <v>526</v>
      </c>
      <c r="AE173">
        <v>10</v>
      </c>
      <c r="AF173" s="7" t="s">
        <v>526</v>
      </c>
      <c r="AG173">
        <v>12</v>
      </c>
      <c r="AH173" s="7" t="s">
        <v>526</v>
      </c>
      <c r="AI173">
        <v>5</v>
      </c>
      <c r="AJ173" s="7" t="s">
        <v>526</v>
      </c>
      <c r="AK173">
        <v>8</v>
      </c>
      <c r="AL173" s="7" t="s">
        <v>526</v>
      </c>
      <c r="AM173">
        <v>6</v>
      </c>
      <c r="AN173" s="7" t="s">
        <v>526</v>
      </c>
      <c r="AO173">
        <v>5</v>
      </c>
      <c r="AP173" s="7" t="s">
        <v>526</v>
      </c>
      <c r="AQ173">
        <v>5</v>
      </c>
      <c r="AR173" s="7" t="s">
        <v>526</v>
      </c>
      <c r="AS173">
        <v>5</v>
      </c>
      <c r="AT173" s="7" t="s">
        <v>526</v>
      </c>
      <c r="AU173">
        <v>10</v>
      </c>
      <c r="AV173" s="7" t="s">
        <v>526</v>
      </c>
      <c r="AW173">
        <v>15</v>
      </c>
      <c r="AX173" s="7" t="s">
        <v>525</v>
      </c>
      <c r="AY173">
        <v>160</v>
      </c>
      <c r="AZ173" s="7" t="s">
        <v>526</v>
      </c>
      <c r="BA173">
        <v>10</v>
      </c>
      <c r="BB173" s="7" t="s">
        <v>526</v>
      </c>
      <c r="BC173">
        <v>10</v>
      </c>
      <c r="BD173" s="7" t="s">
        <v>526</v>
      </c>
      <c r="BE173">
        <v>10</v>
      </c>
      <c r="BF173" s="7" t="s">
        <v>526</v>
      </c>
      <c r="BG173">
        <v>25</v>
      </c>
      <c r="BH173" s="7" t="s">
        <v>526</v>
      </c>
      <c r="BI173">
        <v>10</v>
      </c>
      <c r="BJ173" s="7" t="s">
        <v>526</v>
      </c>
      <c r="BK173">
        <v>5</v>
      </c>
      <c r="BL173" s="7" t="s">
        <v>526</v>
      </c>
      <c r="BM173">
        <v>5</v>
      </c>
      <c r="BN173" s="7" t="s">
        <v>526</v>
      </c>
      <c r="BO173">
        <v>10</v>
      </c>
      <c r="BQ173" s="5">
        <f t="shared" si="8"/>
        <v>26</v>
      </c>
      <c r="BR173" s="5">
        <f t="shared" si="9"/>
        <v>0</v>
      </c>
      <c r="BS173" s="5">
        <f t="shared" si="10"/>
        <v>28</v>
      </c>
      <c r="BT173" s="6">
        <f t="shared" si="11"/>
        <v>2</v>
      </c>
    </row>
    <row r="174" spans="1:72" ht="12.75">
      <c r="A174" t="s">
        <v>2268</v>
      </c>
      <c r="B174" s="1" t="s">
        <v>2332</v>
      </c>
      <c r="C174" s="1" t="s">
        <v>2332</v>
      </c>
      <c r="D174" s="7">
        <v>1991</v>
      </c>
      <c r="E174" t="s">
        <v>2333</v>
      </c>
      <c r="F174" t="s">
        <v>521</v>
      </c>
      <c r="G174" t="s">
        <v>2334</v>
      </c>
      <c r="H174" s="7" t="s">
        <v>523</v>
      </c>
      <c r="I174" t="s">
        <v>2335</v>
      </c>
      <c r="J174" s="7" t="s">
        <v>525</v>
      </c>
      <c r="K174">
        <v>3.7</v>
      </c>
      <c r="L174" s="7" t="s">
        <v>526</v>
      </c>
      <c r="M174">
        <v>5</v>
      </c>
      <c r="N174" s="32" t="s">
        <v>526</v>
      </c>
      <c r="O174" s="33">
        <v>50</v>
      </c>
      <c r="P174" s="7" t="s">
        <v>526</v>
      </c>
      <c r="Q174">
        <v>200</v>
      </c>
      <c r="R174" s="7" t="s">
        <v>526</v>
      </c>
      <c r="S174">
        <v>5</v>
      </c>
      <c r="T174" s="7" t="s">
        <v>526</v>
      </c>
      <c r="U174">
        <v>5</v>
      </c>
      <c r="V174" s="7" t="s">
        <v>525</v>
      </c>
      <c r="W174">
        <v>13</v>
      </c>
      <c r="X174" s="7" t="s">
        <v>525</v>
      </c>
      <c r="Y174">
        <v>7.2</v>
      </c>
      <c r="Z174" s="7" t="s">
        <v>526</v>
      </c>
      <c r="AA174">
        <v>5</v>
      </c>
      <c r="AB174" s="7" t="s">
        <v>526</v>
      </c>
      <c r="AC174">
        <v>5</v>
      </c>
      <c r="AD174" s="7" t="s">
        <v>526</v>
      </c>
      <c r="AE174">
        <v>5</v>
      </c>
      <c r="AF174" s="7" t="s">
        <v>526</v>
      </c>
      <c r="AG174">
        <v>5</v>
      </c>
      <c r="AH174" s="7" t="s">
        <v>526</v>
      </c>
      <c r="AI174">
        <v>5</v>
      </c>
      <c r="AJ174" s="7" t="s">
        <v>526</v>
      </c>
      <c r="AK174">
        <v>5</v>
      </c>
      <c r="AL174" s="7" t="s">
        <v>526</v>
      </c>
      <c r="AM174">
        <v>5</v>
      </c>
      <c r="AN174" s="7" t="s">
        <v>526</v>
      </c>
      <c r="AO174">
        <v>5</v>
      </c>
      <c r="AP174" s="7" t="s">
        <v>526</v>
      </c>
      <c r="AQ174">
        <v>5</v>
      </c>
      <c r="AR174" s="7" t="s">
        <v>526</v>
      </c>
      <c r="AS174">
        <v>5</v>
      </c>
      <c r="AT174" s="7" t="s">
        <v>526</v>
      </c>
      <c r="AU174">
        <v>5</v>
      </c>
      <c r="AV174" s="7" t="s">
        <v>526</v>
      </c>
      <c r="AW174">
        <v>5</v>
      </c>
      <c r="AX174" s="7" t="s">
        <v>525</v>
      </c>
      <c r="AY174">
        <v>9.4</v>
      </c>
      <c r="AZ174" s="7" t="s">
        <v>526</v>
      </c>
      <c r="BA174">
        <v>5</v>
      </c>
      <c r="BB174" s="7" t="s">
        <v>526</v>
      </c>
      <c r="BC174">
        <v>5</v>
      </c>
      <c r="BD174" s="7" t="s">
        <v>526</v>
      </c>
      <c r="BE174">
        <v>5</v>
      </c>
      <c r="BF174" s="7" t="s">
        <v>526</v>
      </c>
      <c r="BG174">
        <v>5</v>
      </c>
      <c r="BH174" s="7" t="s">
        <v>526</v>
      </c>
      <c r="BI174">
        <v>5</v>
      </c>
      <c r="BJ174" s="7" t="s">
        <v>526</v>
      </c>
      <c r="BK174">
        <v>5</v>
      </c>
      <c r="BL174" s="7" t="s">
        <v>526</v>
      </c>
      <c r="BM174">
        <v>5</v>
      </c>
      <c r="BN174" s="7" t="s">
        <v>526</v>
      </c>
      <c r="BO174">
        <v>5</v>
      </c>
      <c r="BQ174" s="5">
        <f t="shared" si="8"/>
        <v>25</v>
      </c>
      <c r="BR174" s="5">
        <f t="shared" si="9"/>
        <v>0</v>
      </c>
      <c r="BS174" s="5">
        <f t="shared" si="10"/>
        <v>28</v>
      </c>
      <c r="BT174" s="6">
        <f t="shared" si="11"/>
        <v>3</v>
      </c>
    </row>
    <row r="175" spans="1:72" ht="12.75">
      <c r="A175" t="s">
        <v>2268</v>
      </c>
      <c r="B175" s="1" t="s">
        <v>2336</v>
      </c>
      <c r="C175" s="1" t="s">
        <v>2336</v>
      </c>
      <c r="D175" s="7">
        <v>1991</v>
      </c>
      <c r="E175" t="s">
        <v>2337</v>
      </c>
      <c r="F175" t="s">
        <v>521</v>
      </c>
      <c r="G175" t="s">
        <v>2338</v>
      </c>
      <c r="H175" s="7" t="s">
        <v>523</v>
      </c>
      <c r="I175" t="s">
        <v>2229</v>
      </c>
      <c r="J175" s="7" t="s">
        <v>525</v>
      </c>
      <c r="K175">
        <v>2.2</v>
      </c>
      <c r="L175" s="7" t="s">
        <v>526</v>
      </c>
      <c r="M175">
        <v>5</v>
      </c>
      <c r="N175" s="32" t="s">
        <v>526</v>
      </c>
      <c r="O175" s="33">
        <v>50</v>
      </c>
      <c r="P175" s="7" t="s">
        <v>526</v>
      </c>
      <c r="Q175">
        <v>200</v>
      </c>
      <c r="R175" s="7" t="s">
        <v>526</v>
      </c>
      <c r="S175">
        <v>5</v>
      </c>
      <c r="T175" s="7" t="s">
        <v>526</v>
      </c>
      <c r="U175">
        <v>5</v>
      </c>
      <c r="V175" s="7" t="s">
        <v>526</v>
      </c>
      <c r="W175">
        <v>5</v>
      </c>
      <c r="X175" s="7" t="s">
        <v>526</v>
      </c>
      <c r="Y175">
        <v>5</v>
      </c>
      <c r="Z175" s="7" t="s">
        <v>526</v>
      </c>
      <c r="AA175">
        <v>5</v>
      </c>
      <c r="AB175" s="7" t="s">
        <v>526</v>
      </c>
      <c r="AC175">
        <v>5</v>
      </c>
      <c r="AD175" s="7" t="s">
        <v>526</v>
      </c>
      <c r="AE175">
        <v>5</v>
      </c>
      <c r="AF175" s="7" t="s">
        <v>526</v>
      </c>
      <c r="AG175">
        <v>5</v>
      </c>
      <c r="AH175" s="7" t="s">
        <v>526</v>
      </c>
      <c r="AI175">
        <v>5</v>
      </c>
      <c r="AJ175" s="7" t="s">
        <v>526</v>
      </c>
      <c r="AK175">
        <v>5</v>
      </c>
      <c r="AL175" s="7" t="s">
        <v>526</v>
      </c>
      <c r="AM175">
        <v>5</v>
      </c>
      <c r="AN175" s="7" t="s">
        <v>526</v>
      </c>
      <c r="AO175">
        <v>5</v>
      </c>
      <c r="AP175" s="7" t="s">
        <v>526</v>
      </c>
      <c r="AQ175">
        <v>5</v>
      </c>
      <c r="AR175" s="7" t="s">
        <v>526</v>
      </c>
      <c r="AS175">
        <v>5</v>
      </c>
      <c r="AT175" s="7" t="s">
        <v>526</v>
      </c>
      <c r="AU175">
        <v>5</v>
      </c>
      <c r="AV175" s="7" t="s">
        <v>525</v>
      </c>
      <c r="AW175">
        <v>14</v>
      </c>
      <c r="AX175" s="7" t="s">
        <v>525</v>
      </c>
      <c r="AY175">
        <v>24</v>
      </c>
      <c r="AZ175" s="7" t="s">
        <v>526</v>
      </c>
      <c r="BA175">
        <v>5</v>
      </c>
      <c r="BB175" s="7" t="s">
        <v>526</v>
      </c>
      <c r="BC175">
        <v>5</v>
      </c>
      <c r="BD175" s="7" t="s">
        <v>526</v>
      </c>
      <c r="BE175">
        <v>5</v>
      </c>
      <c r="BF175" s="7" t="s">
        <v>525</v>
      </c>
      <c r="BG175">
        <v>7.1</v>
      </c>
      <c r="BH175" s="7" t="s">
        <v>526</v>
      </c>
      <c r="BI175">
        <v>5</v>
      </c>
      <c r="BJ175" s="7" t="s">
        <v>526</v>
      </c>
      <c r="BK175">
        <v>5</v>
      </c>
      <c r="BL175" s="7" t="s">
        <v>526</v>
      </c>
      <c r="BM175">
        <v>5</v>
      </c>
      <c r="BN175" s="7" t="s">
        <v>526</v>
      </c>
      <c r="BO175">
        <v>5</v>
      </c>
      <c r="BQ175" s="5">
        <f t="shared" si="8"/>
        <v>25</v>
      </c>
      <c r="BR175" s="5">
        <f t="shared" si="9"/>
        <v>0</v>
      </c>
      <c r="BS175" s="5">
        <f t="shared" si="10"/>
        <v>28</v>
      </c>
      <c r="BT175" s="6">
        <f t="shared" si="11"/>
        <v>3</v>
      </c>
    </row>
    <row r="176" spans="1:72" ht="12.75">
      <c r="A176" t="s">
        <v>1933</v>
      </c>
      <c r="B176" s="1" t="s">
        <v>2339</v>
      </c>
      <c r="C176" s="1" t="s">
        <v>2339</v>
      </c>
      <c r="D176" s="7">
        <v>1991</v>
      </c>
      <c r="E176" t="s">
        <v>2340</v>
      </c>
      <c r="F176" t="s">
        <v>521</v>
      </c>
      <c r="G176" t="s">
        <v>2341</v>
      </c>
      <c r="H176" s="7" t="s">
        <v>523</v>
      </c>
      <c r="I176" t="s">
        <v>531</v>
      </c>
      <c r="J176" s="7" t="s">
        <v>525</v>
      </c>
      <c r="K176">
        <v>6.2</v>
      </c>
      <c r="L176" s="7" t="s">
        <v>526</v>
      </c>
      <c r="M176">
        <v>5</v>
      </c>
      <c r="N176" s="32" t="s">
        <v>525</v>
      </c>
      <c r="O176" s="33">
        <v>50</v>
      </c>
      <c r="P176" s="7" t="s">
        <v>526</v>
      </c>
      <c r="Q176">
        <v>200</v>
      </c>
      <c r="R176" s="7" t="s">
        <v>526</v>
      </c>
      <c r="S176">
        <v>5</v>
      </c>
      <c r="T176" s="7" t="s">
        <v>526</v>
      </c>
      <c r="U176">
        <v>5</v>
      </c>
      <c r="V176" s="7" t="s">
        <v>526</v>
      </c>
      <c r="W176">
        <v>5</v>
      </c>
      <c r="X176" s="7" t="s">
        <v>526</v>
      </c>
      <c r="Y176">
        <v>5</v>
      </c>
      <c r="Z176" s="7" t="s">
        <v>526</v>
      </c>
      <c r="AA176">
        <v>5</v>
      </c>
      <c r="AB176" s="7" t="s">
        <v>526</v>
      </c>
      <c r="AC176">
        <v>5</v>
      </c>
      <c r="AD176" s="7" t="s">
        <v>526</v>
      </c>
      <c r="AE176">
        <v>5</v>
      </c>
      <c r="AF176" s="7" t="s">
        <v>526</v>
      </c>
      <c r="AG176">
        <v>5</v>
      </c>
      <c r="AH176" s="7" t="s">
        <v>526</v>
      </c>
      <c r="AI176">
        <v>5</v>
      </c>
      <c r="AJ176" s="7" t="s">
        <v>526</v>
      </c>
      <c r="AK176">
        <v>5</v>
      </c>
      <c r="AL176" s="7" t="s">
        <v>526</v>
      </c>
      <c r="AM176">
        <v>5</v>
      </c>
      <c r="AN176" s="7" t="s">
        <v>526</v>
      </c>
      <c r="AO176">
        <v>5</v>
      </c>
      <c r="AP176" s="7" t="s">
        <v>526</v>
      </c>
      <c r="AQ176">
        <v>5</v>
      </c>
      <c r="AR176" s="7" t="s">
        <v>526</v>
      </c>
      <c r="AS176">
        <v>5</v>
      </c>
      <c r="AT176" s="7" t="s">
        <v>526</v>
      </c>
      <c r="AU176">
        <v>5</v>
      </c>
      <c r="AV176" s="7" t="s">
        <v>526</v>
      </c>
      <c r="AW176">
        <v>5</v>
      </c>
      <c r="AX176" s="7" t="s">
        <v>525</v>
      </c>
      <c r="AY176">
        <v>26</v>
      </c>
      <c r="AZ176" s="7" t="s">
        <v>526</v>
      </c>
      <c r="BA176">
        <v>5</v>
      </c>
      <c r="BB176" s="7" t="s">
        <v>526</v>
      </c>
      <c r="BC176">
        <v>5</v>
      </c>
      <c r="BD176" s="7" t="s">
        <v>525</v>
      </c>
      <c r="BE176">
        <v>18</v>
      </c>
      <c r="BF176" s="7" t="s">
        <v>526</v>
      </c>
      <c r="BG176">
        <v>5</v>
      </c>
      <c r="BH176" s="7" t="s">
        <v>526</v>
      </c>
      <c r="BI176">
        <v>5</v>
      </c>
      <c r="BJ176" s="7" t="s">
        <v>526</v>
      </c>
      <c r="BK176">
        <v>5</v>
      </c>
      <c r="BL176" s="7" t="s">
        <v>526</v>
      </c>
      <c r="BM176">
        <v>5</v>
      </c>
      <c r="BN176" s="7" t="s">
        <v>526</v>
      </c>
      <c r="BO176">
        <v>5</v>
      </c>
      <c r="BQ176" s="5">
        <f t="shared" si="8"/>
        <v>25</v>
      </c>
      <c r="BR176" s="5">
        <f t="shared" si="9"/>
        <v>0</v>
      </c>
      <c r="BS176" s="5">
        <f t="shared" si="10"/>
        <v>28</v>
      </c>
      <c r="BT176" s="6">
        <f t="shared" si="11"/>
        <v>3</v>
      </c>
    </row>
    <row r="177" spans="1:72" ht="12.75">
      <c r="A177" t="s">
        <v>2233</v>
      </c>
      <c r="B177" s="1" t="s">
        <v>2342</v>
      </c>
      <c r="C177" s="1" t="s">
        <v>2342</v>
      </c>
      <c r="D177" s="7">
        <v>1991</v>
      </c>
      <c r="E177" t="s">
        <v>2343</v>
      </c>
      <c r="F177" t="s">
        <v>521</v>
      </c>
      <c r="G177" t="s">
        <v>2344</v>
      </c>
      <c r="H177" s="7" t="s">
        <v>523</v>
      </c>
      <c r="I177" t="s">
        <v>578</v>
      </c>
      <c r="J177" s="7" t="s">
        <v>525</v>
      </c>
      <c r="K177">
        <v>2.9</v>
      </c>
      <c r="L177" s="7" t="s">
        <v>526</v>
      </c>
      <c r="M177">
        <v>5</v>
      </c>
      <c r="N177" s="32" t="s">
        <v>526</v>
      </c>
      <c r="O177" s="33">
        <v>50</v>
      </c>
      <c r="P177" s="7" t="s">
        <v>526</v>
      </c>
      <c r="Q177">
        <v>200</v>
      </c>
      <c r="R177" s="7" t="s">
        <v>526</v>
      </c>
      <c r="S177">
        <v>5</v>
      </c>
      <c r="T177" s="7" t="s">
        <v>526</v>
      </c>
      <c r="U177">
        <v>5</v>
      </c>
      <c r="V177" s="7" t="s">
        <v>526</v>
      </c>
      <c r="W177">
        <v>5</v>
      </c>
      <c r="X177" s="7" t="s">
        <v>526</v>
      </c>
      <c r="Y177">
        <v>5</v>
      </c>
      <c r="Z177" s="7" t="s">
        <v>526</v>
      </c>
      <c r="AA177">
        <v>5</v>
      </c>
      <c r="AB177" s="7" t="s">
        <v>526</v>
      </c>
      <c r="AC177">
        <v>5</v>
      </c>
      <c r="AD177" s="7" t="s">
        <v>526</v>
      </c>
      <c r="AE177">
        <v>5</v>
      </c>
      <c r="AF177" s="7" t="s">
        <v>526</v>
      </c>
      <c r="AG177">
        <v>5</v>
      </c>
      <c r="AH177" s="7" t="s">
        <v>526</v>
      </c>
      <c r="AI177">
        <v>5</v>
      </c>
      <c r="AJ177" s="7" t="s">
        <v>526</v>
      </c>
      <c r="AK177">
        <v>5</v>
      </c>
      <c r="AL177" s="7" t="s">
        <v>526</v>
      </c>
      <c r="AM177">
        <v>5</v>
      </c>
      <c r="AN177" s="7" t="s">
        <v>526</v>
      </c>
      <c r="AO177">
        <v>5</v>
      </c>
      <c r="AP177" s="7" t="s">
        <v>526</v>
      </c>
      <c r="AQ177">
        <v>5</v>
      </c>
      <c r="AR177" s="7" t="s">
        <v>526</v>
      </c>
      <c r="AS177">
        <v>5</v>
      </c>
      <c r="AT177" s="7" t="s">
        <v>526</v>
      </c>
      <c r="AU177">
        <v>5</v>
      </c>
      <c r="AV177" s="7" t="s">
        <v>526</v>
      </c>
      <c r="AW177">
        <v>5</v>
      </c>
      <c r="AX177" s="7" t="s">
        <v>525</v>
      </c>
      <c r="AY177">
        <v>6.9</v>
      </c>
      <c r="AZ177" s="7" t="s">
        <v>526</v>
      </c>
      <c r="BA177">
        <v>5</v>
      </c>
      <c r="BB177" s="7" t="s">
        <v>526</v>
      </c>
      <c r="BC177">
        <v>5</v>
      </c>
      <c r="BD177" s="7" t="s">
        <v>526</v>
      </c>
      <c r="BE177">
        <v>5</v>
      </c>
      <c r="BF177" s="7" t="s">
        <v>526</v>
      </c>
      <c r="BG177">
        <v>5</v>
      </c>
      <c r="BH177" s="7" t="s">
        <v>526</v>
      </c>
      <c r="BI177">
        <v>5</v>
      </c>
      <c r="BJ177" s="7" t="s">
        <v>526</v>
      </c>
      <c r="BK177">
        <v>5</v>
      </c>
      <c r="BL177" s="7" t="s">
        <v>526</v>
      </c>
      <c r="BM177">
        <v>5</v>
      </c>
      <c r="BN177" s="7" t="s">
        <v>526</v>
      </c>
      <c r="BO177">
        <v>5</v>
      </c>
      <c r="BQ177" s="5">
        <f t="shared" si="8"/>
        <v>27</v>
      </c>
      <c r="BR177" s="5">
        <f t="shared" si="9"/>
        <v>0</v>
      </c>
      <c r="BS177" s="5">
        <f t="shared" si="10"/>
        <v>28</v>
      </c>
      <c r="BT177" s="6">
        <f t="shared" si="11"/>
        <v>1</v>
      </c>
    </row>
    <row r="178" spans="1:72" ht="12.75">
      <c r="A178" t="s">
        <v>1933</v>
      </c>
      <c r="B178" s="1" t="s">
        <v>2345</v>
      </c>
      <c r="C178" s="1" t="s">
        <v>2345</v>
      </c>
      <c r="D178" s="7">
        <v>1991</v>
      </c>
      <c r="E178" t="s">
        <v>2346</v>
      </c>
      <c r="F178" t="s">
        <v>521</v>
      </c>
      <c r="G178" t="s">
        <v>2347</v>
      </c>
      <c r="H178" s="7" t="s">
        <v>523</v>
      </c>
      <c r="I178" t="s">
        <v>531</v>
      </c>
      <c r="J178" s="7" t="s">
        <v>525</v>
      </c>
      <c r="K178">
        <v>0.6</v>
      </c>
      <c r="L178" s="7" t="s">
        <v>526</v>
      </c>
      <c r="M178">
        <v>5</v>
      </c>
      <c r="N178" s="32" t="s">
        <v>526</v>
      </c>
      <c r="O178" s="33">
        <v>50</v>
      </c>
      <c r="P178" s="7" t="s">
        <v>526</v>
      </c>
      <c r="Q178">
        <v>200</v>
      </c>
      <c r="R178" s="7" t="s">
        <v>526</v>
      </c>
      <c r="S178">
        <v>5</v>
      </c>
      <c r="T178" s="7" t="s">
        <v>526</v>
      </c>
      <c r="U178">
        <v>5</v>
      </c>
      <c r="V178" s="7" t="s">
        <v>526</v>
      </c>
      <c r="W178">
        <v>5</v>
      </c>
      <c r="X178" s="7" t="s">
        <v>526</v>
      </c>
      <c r="Y178">
        <v>5</v>
      </c>
      <c r="Z178" s="7" t="s">
        <v>526</v>
      </c>
      <c r="AA178">
        <v>5</v>
      </c>
      <c r="AB178" s="7" t="s">
        <v>526</v>
      </c>
      <c r="AC178">
        <v>5</v>
      </c>
      <c r="AD178" s="7" t="s">
        <v>526</v>
      </c>
      <c r="AE178">
        <v>5</v>
      </c>
      <c r="AF178" s="7" t="s">
        <v>526</v>
      </c>
      <c r="AG178">
        <v>5</v>
      </c>
      <c r="AH178" s="7" t="s">
        <v>526</v>
      </c>
      <c r="AI178">
        <v>5</v>
      </c>
      <c r="AJ178" s="7" t="s">
        <v>526</v>
      </c>
      <c r="AK178">
        <v>5</v>
      </c>
      <c r="AL178" s="7" t="s">
        <v>526</v>
      </c>
      <c r="AM178">
        <v>5</v>
      </c>
      <c r="AN178" s="7" t="s">
        <v>526</v>
      </c>
      <c r="AO178">
        <v>5</v>
      </c>
      <c r="AP178" s="7" t="s">
        <v>526</v>
      </c>
      <c r="AQ178">
        <v>5</v>
      </c>
      <c r="AR178" s="7" t="s">
        <v>526</v>
      </c>
      <c r="AS178">
        <v>5</v>
      </c>
      <c r="AT178" s="7" t="s">
        <v>526</v>
      </c>
      <c r="AU178">
        <v>5</v>
      </c>
      <c r="AV178" s="7" t="s">
        <v>526</v>
      </c>
      <c r="AW178">
        <v>5</v>
      </c>
      <c r="AX178" s="7" t="s">
        <v>525</v>
      </c>
      <c r="AY178">
        <v>71</v>
      </c>
      <c r="AZ178" s="7" t="s">
        <v>526</v>
      </c>
      <c r="BA178">
        <v>5</v>
      </c>
      <c r="BB178" s="7" t="s">
        <v>526</v>
      </c>
      <c r="BC178">
        <v>5</v>
      </c>
      <c r="BD178" s="7" t="s">
        <v>526</v>
      </c>
      <c r="BE178">
        <v>5</v>
      </c>
      <c r="BF178" s="7" t="s">
        <v>526</v>
      </c>
      <c r="BG178">
        <v>5</v>
      </c>
      <c r="BH178" s="7" t="s">
        <v>526</v>
      </c>
      <c r="BI178">
        <v>5</v>
      </c>
      <c r="BJ178" s="7" t="s">
        <v>526</v>
      </c>
      <c r="BK178">
        <v>5</v>
      </c>
      <c r="BL178" s="7" t="s">
        <v>526</v>
      </c>
      <c r="BM178">
        <v>5</v>
      </c>
      <c r="BN178" s="7" t="s">
        <v>526</v>
      </c>
      <c r="BO178">
        <v>5</v>
      </c>
      <c r="BQ178" s="5">
        <f t="shared" si="8"/>
        <v>27</v>
      </c>
      <c r="BR178" s="5">
        <f t="shared" si="9"/>
        <v>0</v>
      </c>
      <c r="BS178" s="5">
        <f t="shared" si="10"/>
        <v>28</v>
      </c>
      <c r="BT178" s="6">
        <f t="shared" si="11"/>
        <v>1</v>
      </c>
    </row>
    <row r="179" spans="1:72" ht="12.75">
      <c r="A179" t="s">
        <v>2233</v>
      </c>
      <c r="B179" s="1" t="s">
        <v>2348</v>
      </c>
      <c r="C179" s="1" t="s">
        <v>2349</v>
      </c>
      <c r="D179" s="7">
        <v>1991</v>
      </c>
      <c r="E179" t="s">
        <v>2350</v>
      </c>
      <c r="F179" t="s">
        <v>521</v>
      </c>
      <c r="G179" t="s">
        <v>2397</v>
      </c>
      <c r="H179" s="7" t="s">
        <v>523</v>
      </c>
      <c r="I179" t="s">
        <v>531</v>
      </c>
      <c r="J179" s="7" t="s">
        <v>525</v>
      </c>
      <c r="K179">
        <v>10</v>
      </c>
      <c r="L179" s="7" t="s">
        <v>526</v>
      </c>
      <c r="M179">
        <v>5</v>
      </c>
      <c r="N179" s="32" t="s">
        <v>526</v>
      </c>
      <c r="O179" s="33">
        <v>50</v>
      </c>
      <c r="P179" s="7" t="s">
        <v>526</v>
      </c>
      <c r="Q179">
        <v>200</v>
      </c>
      <c r="R179" s="7" t="s">
        <v>526</v>
      </c>
      <c r="S179">
        <v>5</v>
      </c>
      <c r="T179" s="7" t="s">
        <v>526</v>
      </c>
      <c r="U179">
        <v>5</v>
      </c>
      <c r="V179" s="7" t="s">
        <v>526</v>
      </c>
      <c r="W179">
        <v>5</v>
      </c>
      <c r="X179" s="7" t="s">
        <v>526</v>
      </c>
      <c r="Y179">
        <v>5</v>
      </c>
      <c r="Z179" s="7" t="s">
        <v>526</v>
      </c>
      <c r="AA179">
        <v>5</v>
      </c>
      <c r="AB179" s="7" t="s">
        <v>526</v>
      </c>
      <c r="AC179">
        <v>5</v>
      </c>
      <c r="AD179" s="7" t="s">
        <v>526</v>
      </c>
      <c r="AE179">
        <v>5</v>
      </c>
      <c r="AF179" s="7" t="s">
        <v>526</v>
      </c>
      <c r="AG179">
        <v>7</v>
      </c>
      <c r="AH179" s="7" t="s">
        <v>526</v>
      </c>
      <c r="AI179">
        <v>170</v>
      </c>
      <c r="AJ179" s="7" t="s">
        <v>526</v>
      </c>
      <c r="AK179">
        <v>5</v>
      </c>
      <c r="AL179" s="7" t="s">
        <v>526</v>
      </c>
      <c r="AM179">
        <v>5</v>
      </c>
      <c r="AN179" s="7" t="s">
        <v>525</v>
      </c>
      <c r="AO179">
        <v>6.1</v>
      </c>
      <c r="AP179" s="7" t="s">
        <v>526</v>
      </c>
      <c r="AQ179">
        <v>5</v>
      </c>
      <c r="AR179" s="7" t="s">
        <v>526</v>
      </c>
      <c r="AS179">
        <v>5</v>
      </c>
      <c r="AT179" s="7" t="s">
        <v>526</v>
      </c>
      <c r="AU179">
        <v>5</v>
      </c>
      <c r="AV179" s="7" t="s">
        <v>525</v>
      </c>
      <c r="AW179">
        <v>35</v>
      </c>
      <c r="AX179" s="7" t="s">
        <v>525</v>
      </c>
      <c r="AY179">
        <v>2300</v>
      </c>
      <c r="AZ179" s="7" t="s">
        <v>525</v>
      </c>
      <c r="BA179">
        <v>8</v>
      </c>
      <c r="BB179" s="7" t="s">
        <v>525</v>
      </c>
      <c r="BC179">
        <v>8.7</v>
      </c>
      <c r="BD179" s="7" t="s">
        <v>525</v>
      </c>
      <c r="BE179">
        <v>130</v>
      </c>
      <c r="BF179" s="7" t="s">
        <v>525</v>
      </c>
      <c r="BG179">
        <v>16</v>
      </c>
      <c r="BH179" s="7" t="s">
        <v>525</v>
      </c>
      <c r="BI179">
        <v>19</v>
      </c>
      <c r="BJ179" s="7" t="s">
        <v>525</v>
      </c>
      <c r="BK179">
        <v>67</v>
      </c>
      <c r="BL179" s="7" t="s">
        <v>526</v>
      </c>
      <c r="BM179">
        <v>5</v>
      </c>
      <c r="BN179" s="7" t="s">
        <v>526</v>
      </c>
      <c r="BO179">
        <v>5</v>
      </c>
      <c r="BQ179" s="5">
        <f t="shared" si="8"/>
        <v>19</v>
      </c>
      <c r="BR179" s="5">
        <f t="shared" si="9"/>
        <v>0</v>
      </c>
      <c r="BS179" s="5">
        <f t="shared" si="10"/>
        <v>28</v>
      </c>
      <c r="BT179" s="6">
        <f t="shared" si="11"/>
        <v>9</v>
      </c>
    </row>
    <row r="180" spans="1:72" ht="12.75">
      <c r="A180" t="s">
        <v>2233</v>
      </c>
      <c r="B180" s="1" t="s">
        <v>2398</v>
      </c>
      <c r="C180" s="1" t="s">
        <v>2398</v>
      </c>
      <c r="D180" s="7">
        <v>1991</v>
      </c>
      <c r="E180" t="s">
        <v>2399</v>
      </c>
      <c r="F180" t="s">
        <v>521</v>
      </c>
      <c r="G180" t="s">
        <v>2400</v>
      </c>
      <c r="H180" s="7" t="s">
        <v>523</v>
      </c>
      <c r="I180" t="s">
        <v>2255</v>
      </c>
      <c r="J180" s="7" t="s">
        <v>525</v>
      </c>
      <c r="K180">
        <v>7.8</v>
      </c>
      <c r="L180" s="7" t="s">
        <v>526</v>
      </c>
      <c r="M180">
        <v>5</v>
      </c>
      <c r="N180" s="32" t="s">
        <v>525</v>
      </c>
      <c r="O180" s="33">
        <v>70</v>
      </c>
      <c r="P180" s="7" t="s">
        <v>526</v>
      </c>
      <c r="Q180">
        <v>200</v>
      </c>
      <c r="R180" s="7" t="s">
        <v>526</v>
      </c>
      <c r="S180">
        <v>5</v>
      </c>
      <c r="T180" s="7" t="s">
        <v>525</v>
      </c>
      <c r="U180">
        <v>9</v>
      </c>
      <c r="V180" s="7" t="s">
        <v>525</v>
      </c>
      <c r="W180">
        <v>9.1</v>
      </c>
      <c r="X180" s="7" t="s">
        <v>526</v>
      </c>
      <c r="Y180">
        <v>5</v>
      </c>
      <c r="Z180" s="7" t="s">
        <v>526</v>
      </c>
      <c r="AA180">
        <v>5</v>
      </c>
      <c r="AB180" s="7" t="s">
        <v>526</v>
      </c>
      <c r="AC180">
        <v>5</v>
      </c>
      <c r="AD180" s="7" t="s">
        <v>526</v>
      </c>
      <c r="AE180">
        <v>5</v>
      </c>
      <c r="AF180" s="7" t="s">
        <v>526</v>
      </c>
      <c r="AG180">
        <v>5</v>
      </c>
      <c r="AH180" s="7" t="s">
        <v>526</v>
      </c>
      <c r="AI180">
        <v>5</v>
      </c>
      <c r="AJ180" s="7" t="s">
        <v>526</v>
      </c>
      <c r="AK180">
        <v>5</v>
      </c>
      <c r="AL180" s="7" t="s">
        <v>526</v>
      </c>
      <c r="AM180">
        <v>5</v>
      </c>
      <c r="AN180" s="7" t="s">
        <v>525</v>
      </c>
      <c r="AO180">
        <v>33</v>
      </c>
      <c r="AP180" s="7" t="s">
        <v>525</v>
      </c>
      <c r="AQ180">
        <v>23</v>
      </c>
      <c r="AR180" s="7" t="s">
        <v>526</v>
      </c>
      <c r="AS180">
        <v>5</v>
      </c>
      <c r="AT180" s="7" t="s">
        <v>526</v>
      </c>
      <c r="AU180">
        <v>5</v>
      </c>
      <c r="AV180" s="7" t="s">
        <v>525</v>
      </c>
      <c r="AW180">
        <v>22</v>
      </c>
      <c r="AX180" s="7" t="s">
        <v>525</v>
      </c>
      <c r="AY180">
        <v>400</v>
      </c>
      <c r="AZ180" s="7" t="s">
        <v>526</v>
      </c>
      <c r="BA180">
        <v>5</v>
      </c>
      <c r="BB180" s="7" t="s">
        <v>526</v>
      </c>
      <c r="BC180">
        <v>5</v>
      </c>
      <c r="BD180" s="7" t="s">
        <v>525</v>
      </c>
      <c r="BE180">
        <v>22</v>
      </c>
      <c r="BF180" s="7" t="s">
        <v>525</v>
      </c>
      <c r="BG180">
        <v>29</v>
      </c>
      <c r="BH180" s="7" t="s">
        <v>526</v>
      </c>
      <c r="BI180">
        <v>5</v>
      </c>
      <c r="BJ180" s="7" t="s">
        <v>526</v>
      </c>
      <c r="BK180">
        <v>5</v>
      </c>
      <c r="BL180" s="7" t="s">
        <v>525</v>
      </c>
      <c r="BM180">
        <v>12</v>
      </c>
      <c r="BN180" s="7" t="s">
        <v>526</v>
      </c>
      <c r="BO180">
        <v>5</v>
      </c>
      <c r="BQ180" s="5">
        <f t="shared" si="8"/>
        <v>18</v>
      </c>
      <c r="BR180" s="5">
        <f t="shared" si="9"/>
        <v>0</v>
      </c>
      <c r="BS180" s="5">
        <f t="shared" si="10"/>
        <v>28</v>
      </c>
      <c r="BT180" s="6">
        <f t="shared" si="11"/>
        <v>10</v>
      </c>
    </row>
    <row r="181" spans="1:72" ht="12.75">
      <c r="A181" t="s">
        <v>2233</v>
      </c>
      <c r="B181" s="1" t="s">
        <v>2401</v>
      </c>
      <c r="C181" s="1" t="s">
        <v>2402</v>
      </c>
      <c r="D181" s="7">
        <v>1991</v>
      </c>
      <c r="E181" t="s">
        <v>2403</v>
      </c>
      <c r="F181" t="s">
        <v>521</v>
      </c>
      <c r="G181" t="s">
        <v>2404</v>
      </c>
      <c r="H181" s="7" t="s">
        <v>523</v>
      </c>
      <c r="I181" t="s">
        <v>531</v>
      </c>
      <c r="J181" s="7" t="s">
        <v>525</v>
      </c>
      <c r="K181">
        <v>7.9</v>
      </c>
      <c r="L181" s="7" t="s">
        <v>526</v>
      </c>
      <c r="M181">
        <v>5</v>
      </c>
      <c r="N181" s="32" t="s">
        <v>526</v>
      </c>
      <c r="O181" s="33">
        <v>50</v>
      </c>
      <c r="P181" s="7" t="s">
        <v>526</v>
      </c>
      <c r="Q181">
        <v>200</v>
      </c>
      <c r="R181" s="7" t="s">
        <v>526</v>
      </c>
      <c r="S181">
        <v>5</v>
      </c>
      <c r="T181" s="7" t="s">
        <v>526</v>
      </c>
      <c r="U181">
        <v>5</v>
      </c>
      <c r="V181" s="7" t="s">
        <v>526</v>
      </c>
      <c r="W181">
        <v>5</v>
      </c>
      <c r="X181" s="7" t="s">
        <v>526</v>
      </c>
      <c r="Y181">
        <v>5</v>
      </c>
      <c r="Z181" s="7" t="s">
        <v>526</v>
      </c>
      <c r="AA181">
        <v>5</v>
      </c>
      <c r="AB181" s="7" t="s">
        <v>526</v>
      </c>
      <c r="AC181">
        <v>5</v>
      </c>
      <c r="AD181" s="7" t="s">
        <v>526</v>
      </c>
      <c r="AE181">
        <v>5</v>
      </c>
      <c r="AF181" s="7" t="s">
        <v>526</v>
      </c>
      <c r="AG181">
        <v>5</v>
      </c>
      <c r="AH181" s="7" t="s">
        <v>526</v>
      </c>
      <c r="AI181">
        <v>5</v>
      </c>
      <c r="AJ181" s="7" t="s">
        <v>526</v>
      </c>
      <c r="AK181">
        <v>5</v>
      </c>
      <c r="AL181" s="7" t="s">
        <v>526</v>
      </c>
      <c r="AM181">
        <v>5</v>
      </c>
      <c r="AN181" s="7" t="s">
        <v>525</v>
      </c>
      <c r="AO181">
        <v>13</v>
      </c>
      <c r="AP181" s="7" t="s">
        <v>526</v>
      </c>
      <c r="AQ181">
        <v>5</v>
      </c>
      <c r="AR181" s="7" t="s">
        <v>526</v>
      </c>
      <c r="AS181">
        <v>5</v>
      </c>
      <c r="AT181" s="7" t="s">
        <v>526</v>
      </c>
      <c r="AU181">
        <v>5</v>
      </c>
      <c r="AV181" s="7" t="s">
        <v>525</v>
      </c>
      <c r="AW181">
        <v>260</v>
      </c>
      <c r="AX181" s="7" t="s">
        <v>525</v>
      </c>
      <c r="AY181">
        <v>2400</v>
      </c>
      <c r="AZ181" s="7" t="s">
        <v>525</v>
      </c>
      <c r="BA181">
        <v>14</v>
      </c>
      <c r="BB181" s="7" t="s">
        <v>525</v>
      </c>
      <c r="BC181">
        <v>14</v>
      </c>
      <c r="BD181" s="7" t="s">
        <v>526</v>
      </c>
      <c r="BE181">
        <v>5</v>
      </c>
      <c r="BF181" s="7" t="s">
        <v>525</v>
      </c>
      <c r="BG181">
        <v>430</v>
      </c>
      <c r="BH181" s="7" t="s">
        <v>525</v>
      </c>
      <c r="BI181">
        <v>140</v>
      </c>
      <c r="BJ181" s="7" t="s">
        <v>525</v>
      </c>
      <c r="BK181">
        <v>12</v>
      </c>
      <c r="BL181" s="7" t="s">
        <v>526</v>
      </c>
      <c r="BM181">
        <v>5</v>
      </c>
      <c r="BN181" s="7" t="s">
        <v>526</v>
      </c>
      <c r="BO181">
        <v>5</v>
      </c>
      <c r="BQ181" s="5">
        <f t="shared" si="8"/>
        <v>20</v>
      </c>
      <c r="BR181" s="5">
        <f t="shared" si="9"/>
        <v>0</v>
      </c>
      <c r="BS181" s="5">
        <f t="shared" si="10"/>
        <v>28</v>
      </c>
      <c r="BT181" s="6">
        <f t="shared" si="11"/>
        <v>8</v>
      </c>
    </row>
    <row r="182" spans="1:72" ht="12.75">
      <c r="A182" t="s">
        <v>2233</v>
      </c>
      <c r="B182" s="1" t="s">
        <v>2405</v>
      </c>
      <c r="C182" s="1" t="s">
        <v>2405</v>
      </c>
      <c r="D182" s="7">
        <v>1991</v>
      </c>
      <c r="E182" t="s">
        <v>2406</v>
      </c>
      <c r="F182" t="s">
        <v>521</v>
      </c>
      <c r="G182" t="s">
        <v>2407</v>
      </c>
      <c r="H182" s="7" t="s">
        <v>523</v>
      </c>
      <c r="I182" t="s">
        <v>531</v>
      </c>
      <c r="J182" s="7" t="s">
        <v>525</v>
      </c>
      <c r="K182">
        <v>3.6</v>
      </c>
      <c r="L182" s="7" t="s">
        <v>526</v>
      </c>
      <c r="M182">
        <v>5</v>
      </c>
      <c r="N182" s="32" t="s">
        <v>526</v>
      </c>
      <c r="O182" s="33">
        <v>50</v>
      </c>
      <c r="P182" s="7" t="s">
        <v>526</v>
      </c>
      <c r="Q182">
        <v>200</v>
      </c>
      <c r="R182" s="7" t="s">
        <v>526</v>
      </c>
      <c r="S182">
        <v>5</v>
      </c>
      <c r="T182" s="7" t="s">
        <v>526</v>
      </c>
      <c r="U182">
        <v>5</v>
      </c>
      <c r="V182" s="7" t="s">
        <v>526</v>
      </c>
      <c r="W182">
        <v>5</v>
      </c>
      <c r="X182" s="7" t="s">
        <v>526</v>
      </c>
      <c r="Y182">
        <v>5</v>
      </c>
      <c r="Z182" s="7" t="s">
        <v>526</v>
      </c>
      <c r="AA182">
        <v>5</v>
      </c>
      <c r="AB182" s="7" t="s">
        <v>526</v>
      </c>
      <c r="AC182">
        <v>5</v>
      </c>
      <c r="AD182" s="7" t="s">
        <v>526</v>
      </c>
      <c r="AE182">
        <v>5</v>
      </c>
      <c r="AF182" s="7" t="s">
        <v>526</v>
      </c>
      <c r="AG182">
        <v>5</v>
      </c>
      <c r="AH182" s="7" t="s">
        <v>526</v>
      </c>
      <c r="AI182">
        <v>5</v>
      </c>
      <c r="AJ182" s="7" t="s">
        <v>526</v>
      </c>
      <c r="AK182">
        <v>5</v>
      </c>
      <c r="AL182" s="7" t="s">
        <v>526</v>
      </c>
      <c r="AM182">
        <v>5</v>
      </c>
      <c r="AN182" s="7" t="s">
        <v>525</v>
      </c>
      <c r="AO182">
        <v>11</v>
      </c>
      <c r="AP182" s="7" t="s">
        <v>526</v>
      </c>
      <c r="AQ182">
        <v>5</v>
      </c>
      <c r="AR182" s="7" t="s">
        <v>526</v>
      </c>
      <c r="AS182">
        <v>5</v>
      </c>
      <c r="AT182" s="7" t="s">
        <v>526</v>
      </c>
      <c r="AU182">
        <v>5</v>
      </c>
      <c r="AV182" s="7" t="s">
        <v>525</v>
      </c>
      <c r="AW182">
        <v>53</v>
      </c>
      <c r="AX182" s="7" t="s">
        <v>525</v>
      </c>
      <c r="AY182">
        <v>190</v>
      </c>
      <c r="AZ182" s="7" t="s">
        <v>526</v>
      </c>
      <c r="BA182">
        <v>5</v>
      </c>
      <c r="BB182" s="7" t="s">
        <v>526</v>
      </c>
      <c r="BC182">
        <v>5</v>
      </c>
      <c r="BD182" s="7" t="s">
        <v>525</v>
      </c>
      <c r="BE182">
        <v>14</v>
      </c>
      <c r="BF182" s="7" t="s">
        <v>525</v>
      </c>
      <c r="BG182">
        <v>5.2</v>
      </c>
      <c r="BH182" s="7" t="s">
        <v>526</v>
      </c>
      <c r="BI182">
        <v>5</v>
      </c>
      <c r="BJ182" s="7" t="s">
        <v>526</v>
      </c>
      <c r="BK182">
        <v>5</v>
      </c>
      <c r="BL182" s="7" t="s">
        <v>526</v>
      </c>
      <c r="BM182">
        <v>5</v>
      </c>
      <c r="BN182" s="7" t="s">
        <v>526</v>
      </c>
      <c r="BO182">
        <v>5</v>
      </c>
      <c r="BQ182" s="5">
        <f t="shared" si="8"/>
        <v>23</v>
      </c>
      <c r="BR182" s="5">
        <f t="shared" si="9"/>
        <v>0</v>
      </c>
      <c r="BS182" s="5">
        <f t="shared" si="10"/>
        <v>28</v>
      </c>
      <c r="BT182" s="6">
        <f t="shared" si="11"/>
        <v>5</v>
      </c>
    </row>
    <row r="183" spans="1:72" ht="12.75">
      <c r="A183" t="s">
        <v>2408</v>
      </c>
      <c r="B183" s="1" t="s">
        <v>2409</v>
      </c>
      <c r="C183" s="1" t="s">
        <v>2410</v>
      </c>
      <c r="D183" s="7">
        <v>1991</v>
      </c>
      <c r="E183" t="s">
        <v>2411</v>
      </c>
      <c r="F183" t="s">
        <v>2412</v>
      </c>
      <c r="G183" t="s">
        <v>2413</v>
      </c>
      <c r="H183" s="7" t="s">
        <v>523</v>
      </c>
      <c r="I183" t="s">
        <v>524</v>
      </c>
      <c r="J183" s="7" t="s">
        <v>525</v>
      </c>
      <c r="K183">
        <v>4.5</v>
      </c>
      <c r="L183" s="7" t="s">
        <v>526</v>
      </c>
      <c r="M183">
        <v>5</v>
      </c>
      <c r="N183" s="32" t="s">
        <v>525</v>
      </c>
      <c r="O183" s="33">
        <v>170</v>
      </c>
      <c r="P183" s="7" t="s">
        <v>526</v>
      </c>
      <c r="Q183">
        <v>200</v>
      </c>
      <c r="R183" s="7" t="s">
        <v>526</v>
      </c>
      <c r="S183">
        <v>5</v>
      </c>
      <c r="T183" s="7" t="s">
        <v>526</v>
      </c>
      <c r="U183">
        <v>5</v>
      </c>
      <c r="V183" s="7" t="s">
        <v>526</v>
      </c>
      <c r="W183">
        <v>5</v>
      </c>
      <c r="X183" s="7" t="s">
        <v>526</v>
      </c>
      <c r="Y183">
        <v>5</v>
      </c>
      <c r="Z183" s="7" t="s">
        <v>526</v>
      </c>
      <c r="AA183">
        <v>5</v>
      </c>
      <c r="AB183" s="7" t="s">
        <v>526</v>
      </c>
      <c r="AC183">
        <v>5</v>
      </c>
      <c r="AD183" s="7" t="s">
        <v>526</v>
      </c>
      <c r="AE183">
        <v>5</v>
      </c>
      <c r="AF183" s="7" t="s">
        <v>526</v>
      </c>
      <c r="AG183">
        <v>5</v>
      </c>
      <c r="AH183" s="7" t="s">
        <v>526</v>
      </c>
      <c r="AI183">
        <v>5</v>
      </c>
      <c r="AJ183" s="7" t="s">
        <v>526</v>
      </c>
      <c r="AK183">
        <v>5</v>
      </c>
      <c r="AL183" s="7" t="s">
        <v>526</v>
      </c>
      <c r="AM183">
        <v>5</v>
      </c>
      <c r="AN183" s="7" t="s">
        <v>526</v>
      </c>
      <c r="AO183">
        <v>5</v>
      </c>
      <c r="AP183" s="7" t="s">
        <v>526</v>
      </c>
      <c r="AQ183">
        <v>5</v>
      </c>
      <c r="AR183" s="7" t="s">
        <v>526</v>
      </c>
      <c r="AS183">
        <v>5</v>
      </c>
      <c r="AT183" s="7" t="s">
        <v>526</v>
      </c>
      <c r="AU183">
        <v>5</v>
      </c>
      <c r="AV183" s="7" t="s">
        <v>526</v>
      </c>
      <c r="AW183">
        <v>5</v>
      </c>
      <c r="AX183" s="7" t="s">
        <v>525</v>
      </c>
      <c r="AY183">
        <v>16</v>
      </c>
      <c r="AZ183" s="7" t="s">
        <v>526</v>
      </c>
      <c r="BA183">
        <v>5</v>
      </c>
      <c r="BB183" s="7" t="s">
        <v>526</v>
      </c>
      <c r="BC183">
        <v>5</v>
      </c>
      <c r="BD183" s="7" t="s">
        <v>526</v>
      </c>
      <c r="BE183">
        <v>5</v>
      </c>
      <c r="BF183" s="7" t="s">
        <v>526</v>
      </c>
      <c r="BG183">
        <v>5</v>
      </c>
      <c r="BH183" s="7" t="s">
        <v>526</v>
      </c>
      <c r="BI183">
        <v>5</v>
      </c>
      <c r="BJ183" s="7" t="s">
        <v>526</v>
      </c>
      <c r="BK183">
        <v>5</v>
      </c>
      <c r="BL183" s="7" t="s">
        <v>526</v>
      </c>
      <c r="BM183">
        <v>5</v>
      </c>
      <c r="BN183" s="7" t="s">
        <v>526</v>
      </c>
      <c r="BO183">
        <v>5</v>
      </c>
      <c r="BQ183" s="5">
        <f t="shared" si="8"/>
        <v>26</v>
      </c>
      <c r="BR183" s="5">
        <f t="shared" si="9"/>
        <v>0</v>
      </c>
      <c r="BS183" s="5">
        <f t="shared" si="10"/>
        <v>28</v>
      </c>
      <c r="BT183" s="6">
        <f t="shared" si="11"/>
        <v>2</v>
      </c>
    </row>
    <row r="184" spans="1:72" ht="12.75">
      <c r="A184" t="s">
        <v>1886</v>
      </c>
      <c r="B184" s="1" t="s">
        <v>2414</v>
      </c>
      <c r="C184" s="1" t="s">
        <v>2414</v>
      </c>
      <c r="D184" s="7">
        <v>1991</v>
      </c>
      <c r="E184" t="s">
        <v>2415</v>
      </c>
      <c r="F184" t="s">
        <v>2412</v>
      </c>
      <c r="G184" t="s">
        <v>2416</v>
      </c>
      <c r="H184" s="7" t="s">
        <v>523</v>
      </c>
      <c r="I184" t="s">
        <v>524</v>
      </c>
      <c r="J184" s="7" t="s">
        <v>525</v>
      </c>
      <c r="K184">
        <v>3.8</v>
      </c>
      <c r="L184" s="7" t="s">
        <v>526</v>
      </c>
      <c r="M184">
        <v>5</v>
      </c>
      <c r="N184" s="32" t="s">
        <v>526</v>
      </c>
      <c r="O184" s="33">
        <v>50</v>
      </c>
      <c r="P184" s="7" t="s">
        <v>526</v>
      </c>
      <c r="Q184">
        <v>200</v>
      </c>
      <c r="R184" s="7" t="s">
        <v>526</v>
      </c>
      <c r="S184">
        <v>5</v>
      </c>
      <c r="T184" s="7" t="s">
        <v>526</v>
      </c>
      <c r="U184">
        <v>5</v>
      </c>
      <c r="V184" s="7" t="s">
        <v>526</v>
      </c>
      <c r="W184">
        <v>5</v>
      </c>
      <c r="X184" s="7" t="s">
        <v>526</v>
      </c>
      <c r="Y184">
        <v>5</v>
      </c>
      <c r="Z184" s="7" t="s">
        <v>526</v>
      </c>
      <c r="AA184">
        <v>5</v>
      </c>
      <c r="AB184" s="7" t="s">
        <v>526</v>
      </c>
      <c r="AC184">
        <v>5</v>
      </c>
      <c r="AD184" s="7" t="s">
        <v>526</v>
      </c>
      <c r="AE184">
        <v>5</v>
      </c>
      <c r="AF184" s="7" t="s">
        <v>526</v>
      </c>
      <c r="AG184">
        <v>5</v>
      </c>
      <c r="AH184" s="7" t="s">
        <v>526</v>
      </c>
      <c r="AI184">
        <v>5</v>
      </c>
      <c r="AJ184" s="7" t="s">
        <v>526</v>
      </c>
      <c r="AK184">
        <v>5</v>
      </c>
      <c r="AL184" s="7" t="s">
        <v>526</v>
      </c>
      <c r="AM184">
        <v>5</v>
      </c>
      <c r="AN184" s="7" t="s">
        <v>526</v>
      </c>
      <c r="AO184">
        <v>5</v>
      </c>
      <c r="AP184" s="7" t="s">
        <v>526</v>
      </c>
      <c r="AQ184">
        <v>5</v>
      </c>
      <c r="AR184" s="7" t="s">
        <v>526</v>
      </c>
      <c r="AS184">
        <v>5</v>
      </c>
      <c r="AT184" s="7" t="s">
        <v>526</v>
      </c>
      <c r="AU184">
        <v>5</v>
      </c>
      <c r="AV184" s="7" t="s">
        <v>526</v>
      </c>
      <c r="AW184">
        <v>5</v>
      </c>
      <c r="AX184" s="7" t="s">
        <v>525</v>
      </c>
      <c r="AY184">
        <v>10</v>
      </c>
      <c r="AZ184" s="7" t="s">
        <v>526</v>
      </c>
      <c r="BA184">
        <v>5</v>
      </c>
      <c r="BB184" s="7" t="s">
        <v>526</v>
      </c>
      <c r="BC184">
        <v>5</v>
      </c>
      <c r="BD184" s="7" t="s">
        <v>526</v>
      </c>
      <c r="BE184">
        <v>5</v>
      </c>
      <c r="BF184" s="7" t="s">
        <v>526</v>
      </c>
      <c r="BG184">
        <v>5</v>
      </c>
      <c r="BH184" s="7" t="s">
        <v>526</v>
      </c>
      <c r="BI184">
        <v>5</v>
      </c>
      <c r="BJ184" s="7" t="s">
        <v>526</v>
      </c>
      <c r="BK184">
        <v>5</v>
      </c>
      <c r="BL184" s="7" t="s">
        <v>526</v>
      </c>
      <c r="BM184">
        <v>5</v>
      </c>
      <c r="BN184" s="7" t="s">
        <v>526</v>
      </c>
      <c r="BO184">
        <v>5</v>
      </c>
      <c r="BQ184" s="5">
        <f t="shared" si="8"/>
        <v>27</v>
      </c>
      <c r="BR184" s="5">
        <f t="shared" si="9"/>
        <v>0</v>
      </c>
      <c r="BS184" s="5">
        <f t="shared" si="10"/>
        <v>28</v>
      </c>
      <c r="BT184" s="6">
        <f t="shared" si="11"/>
        <v>1</v>
      </c>
    </row>
    <row r="185" spans="1:72" ht="12.75">
      <c r="A185" t="s">
        <v>532</v>
      </c>
      <c r="B185" s="1" t="s">
        <v>2417</v>
      </c>
      <c r="C185" s="1" t="s">
        <v>2417</v>
      </c>
      <c r="D185" s="7">
        <v>1997</v>
      </c>
      <c r="E185" t="s">
        <v>2418</v>
      </c>
      <c r="F185" t="s">
        <v>2412</v>
      </c>
      <c r="G185" t="s">
        <v>2419</v>
      </c>
      <c r="H185" s="7" t="s">
        <v>523</v>
      </c>
      <c r="I185" t="s">
        <v>524</v>
      </c>
      <c r="J185" s="7" t="s">
        <v>525</v>
      </c>
      <c r="K185">
        <v>8.4</v>
      </c>
      <c r="L185" s="7" t="s">
        <v>526</v>
      </c>
      <c r="M185">
        <v>5</v>
      </c>
      <c r="N185" s="32" t="s">
        <v>525</v>
      </c>
      <c r="O185" s="33">
        <v>340</v>
      </c>
      <c r="P185" s="7" t="s">
        <v>526</v>
      </c>
      <c r="Q185">
        <v>200</v>
      </c>
      <c r="R185" s="7" t="s">
        <v>526</v>
      </c>
      <c r="S185">
        <v>5</v>
      </c>
      <c r="T185" s="7" t="s">
        <v>525</v>
      </c>
      <c r="U185">
        <v>6.3</v>
      </c>
      <c r="V185" s="7" t="s">
        <v>525</v>
      </c>
      <c r="W185">
        <v>13</v>
      </c>
      <c r="X185" s="7" t="s">
        <v>526</v>
      </c>
      <c r="Y185">
        <v>5</v>
      </c>
      <c r="Z185" s="7" t="s">
        <v>526</v>
      </c>
      <c r="AA185">
        <v>5</v>
      </c>
      <c r="AB185" s="7" t="s">
        <v>526</v>
      </c>
      <c r="AC185">
        <v>5</v>
      </c>
      <c r="AD185" s="7" t="s">
        <v>526</v>
      </c>
      <c r="AE185">
        <v>5</v>
      </c>
      <c r="AF185" s="7" t="s">
        <v>526</v>
      </c>
      <c r="AG185">
        <v>5</v>
      </c>
      <c r="AH185" s="7" t="s">
        <v>526</v>
      </c>
      <c r="AI185">
        <v>5</v>
      </c>
      <c r="AJ185" s="7" t="s">
        <v>526</v>
      </c>
      <c r="AK185">
        <v>5</v>
      </c>
      <c r="AL185" s="7" t="s">
        <v>526</v>
      </c>
      <c r="AM185">
        <v>5</v>
      </c>
      <c r="AN185" s="7" t="s">
        <v>526</v>
      </c>
      <c r="AO185">
        <v>5</v>
      </c>
      <c r="AP185" s="7" t="s">
        <v>526</v>
      </c>
      <c r="AQ185">
        <v>5</v>
      </c>
      <c r="AR185" s="7" t="s">
        <v>526</v>
      </c>
      <c r="AS185">
        <v>5</v>
      </c>
      <c r="AT185" s="7" t="s">
        <v>526</v>
      </c>
      <c r="AU185">
        <v>5</v>
      </c>
      <c r="AV185" s="7" t="s">
        <v>525</v>
      </c>
      <c r="AW185">
        <v>25</v>
      </c>
      <c r="AX185" s="7" t="s">
        <v>525</v>
      </c>
      <c r="AY185">
        <v>110</v>
      </c>
      <c r="AZ185" s="7" t="s">
        <v>526</v>
      </c>
      <c r="BA185">
        <v>5</v>
      </c>
      <c r="BB185" s="7" t="s">
        <v>526</v>
      </c>
      <c r="BC185">
        <v>5</v>
      </c>
      <c r="BD185" s="7" t="s">
        <v>525</v>
      </c>
      <c r="BE185">
        <v>12</v>
      </c>
      <c r="BF185" s="7" t="s">
        <v>525</v>
      </c>
      <c r="BG185">
        <v>24</v>
      </c>
      <c r="BH185" s="7" t="s">
        <v>526</v>
      </c>
      <c r="BI185">
        <v>5</v>
      </c>
      <c r="BJ185" s="7" t="s">
        <v>526</v>
      </c>
      <c r="BK185">
        <v>5</v>
      </c>
      <c r="BL185" s="7" t="s">
        <v>526</v>
      </c>
      <c r="BM185">
        <v>5</v>
      </c>
      <c r="BN185" s="7" t="s">
        <v>525</v>
      </c>
      <c r="BO185">
        <v>5</v>
      </c>
      <c r="BQ185" s="5">
        <f t="shared" si="8"/>
        <v>20</v>
      </c>
      <c r="BR185" s="5">
        <f t="shared" si="9"/>
        <v>0</v>
      </c>
      <c r="BS185" s="5">
        <f t="shared" si="10"/>
        <v>28</v>
      </c>
      <c r="BT185" s="6">
        <f t="shared" si="11"/>
        <v>8</v>
      </c>
    </row>
    <row r="186" spans="1:72" ht="12.75">
      <c r="A186" t="s">
        <v>532</v>
      </c>
      <c r="B186" s="1" t="s">
        <v>2420</v>
      </c>
      <c r="C186" s="1" t="s">
        <v>2420</v>
      </c>
      <c r="D186" s="7">
        <v>1997</v>
      </c>
      <c r="E186" t="s">
        <v>2421</v>
      </c>
      <c r="F186" t="s">
        <v>2412</v>
      </c>
      <c r="G186" t="s">
        <v>2422</v>
      </c>
      <c r="H186" s="7" t="s">
        <v>523</v>
      </c>
      <c r="I186" t="s">
        <v>524</v>
      </c>
      <c r="J186" s="7" t="s">
        <v>525</v>
      </c>
      <c r="K186">
        <v>7.8</v>
      </c>
      <c r="L186" s="7" t="s">
        <v>526</v>
      </c>
      <c r="M186">
        <v>5</v>
      </c>
      <c r="N186" s="32" t="s">
        <v>525</v>
      </c>
      <c r="O186" s="33">
        <v>82</v>
      </c>
      <c r="P186" s="7" t="s">
        <v>526</v>
      </c>
      <c r="Q186">
        <v>200</v>
      </c>
      <c r="R186" s="7" t="s">
        <v>526</v>
      </c>
      <c r="S186">
        <v>5</v>
      </c>
      <c r="T186" s="7" t="s">
        <v>526</v>
      </c>
      <c r="U186">
        <v>5</v>
      </c>
      <c r="V186" s="7" t="s">
        <v>543</v>
      </c>
      <c r="W186">
        <v>3.8</v>
      </c>
      <c r="X186" s="7" t="s">
        <v>526</v>
      </c>
      <c r="Y186">
        <v>5</v>
      </c>
      <c r="Z186" s="7" t="s">
        <v>526</v>
      </c>
      <c r="AA186">
        <v>5</v>
      </c>
      <c r="AB186" s="7" t="s">
        <v>526</v>
      </c>
      <c r="AC186">
        <v>5</v>
      </c>
      <c r="AD186" s="7" t="s">
        <v>526</v>
      </c>
      <c r="AE186">
        <v>5</v>
      </c>
      <c r="AF186" s="7" t="s">
        <v>526</v>
      </c>
      <c r="AG186">
        <v>5</v>
      </c>
      <c r="AH186" s="7" t="s">
        <v>526</v>
      </c>
      <c r="AI186">
        <v>5</v>
      </c>
      <c r="AJ186" s="7" t="s">
        <v>526</v>
      </c>
      <c r="AK186">
        <v>5</v>
      </c>
      <c r="AL186" s="7" t="s">
        <v>526</v>
      </c>
      <c r="AM186">
        <v>5</v>
      </c>
      <c r="AN186" s="7" t="s">
        <v>526</v>
      </c>
      <c r="AO186">
        <v>5</v>
      </c>
      <c r="AP186" s="7" t="s">
        <v>526</v>
      </c>
      <c r="AQ186">
        <v>5</v>
      </c>
      <c r="AR186" s="7" t="s">
        <v>526</v>
      </c>
      <c r="AS186">
        <v>5</v>
      </c>
      <c r="AT186" s="7" t="s">
        <v>526</v>
      </c>
      <c r="AU186">
        <v>5</v>
      </c>
      <c r="AV186" s="7" t="s">
        <v>526</v>
      </c>
      <c r="AW186">
        <v>5</v>
      </c>
      <c r="AX186" s="7" t="s">
        <v>525</v>
      </c>
      <c r="AY186">
        <v>15</v>
      </c>
      <c r="AZ186" s="7" t="s">
        <v>526</v>
      </c>
      <c r="BA186">
        <v>5</v>
      </c>
      <c r="BB186" s="7" t="s">
        <v>526</v>
      </c>
      <c r="BC186">
        <v>5</v>
      </c>
      <c r="BD186" s="7" t="s">
        <v>526</v>
      </c>
      <c r="BE186">
        <v>5</v>
      </c>
      <c r="BF186" s="7" t="s">
        <v>526</v>
      </c>
      <c r="BG186">
        <v>5</v>
      </c>
      <c r="BH186" s="7" t="s">
        <v>526</v>
      </c>
      <c r="BI186">
        <v>5</v>
      </c>
      <c r="BJ186" s="7" t="s">
        <v>526</v>
      </c>
      <c r="BK186">
        <v>5</v>
      </c>
      <c r="BL186" s="7" t="s">
        <v>526</v>
      </c>
      <c r="BM186">
        <v>5</v>
      </c>
      <c r="BN186" s="7" t="s">
        <v>526</v>
      </c>
      <c r="BO186">
        <v>5</v>
      </c>
      <c r="BQ186" s="5">
        <f t="shared" si="8"/>
        <v>25</v>
      </c>
      <c r="BR186" s="5">
        <f t="shared" si="9"/>
        <v>0</v>
      </c>
      <c r="BS186" s="5">
        <f t="shared" si="10"/>
        <v>28</v>
      </c>
      <c r="BT186" s="6">
        <f t="shared" si="11"/>
        <v>3</v>
      </c>
    </row>
    <row r="187" spans="1:72" ht="12.75">
      <c r="A187" t="s">
        <v>539</v>
      </c>
      <c r="B187" s="1" t="s">
        <v>2423</v>
      </c>
      <c r="C187" s="1" t="s">
        <v>2423</v>
      </c>
      <c r="D187" s="7">
        <v>1991</v>
      </c>
      <c r="E187" t="s">
        <v>2424</v>
      </c>
      <c r="F187" t="s">
        <v>2412</v>
      </c>
      <c r="G187" t="s">
        <v>2425</v>
      </c>
      <c r="H187" s="7" t="s">
        <v>523</v>
      </c>
      <c r="I187" t="s">
        <v>524</v>
      </c>
      <c r="J187" s="7" t="s">
        <v>525</v>
      </c>
      <c r="K187">
        <v>8.5</v>
      </c>
      <c r="L187" s="7" t="s">
        <v>526</v>
      </c>
      <c r="M187">
        <v>5</v>
      </c>
      <c r="N187" s="32" t="s">
        <v>525</v>
      </c>
      <c r="O187" s="33">
        <v>250</v>
      </c>
      <c r="P187" s="7" t="s">
        <v>526</v>
      </c>
      <c r="Q187">
        <v>200</v>
      </c>
      <c r="R187" s="7" t="s">
        <v>526</v>
      </c>
      <c r="S187">
        <v>5</v>
      </c>
      <c r="T187" s="7" t="s">
        <v>526</v>
      </c>
      <c r="U187">
        <v>5</v>
      </c>
      <c r="V187" s="7" t="s">
        <v>525</v>
      </c>
      <c r="W187">
        <v>8.2</v>
      </c>
      <c r="X187" s="7" t="s">
        <v>526</v>
      </c>
      <c r="Y187">
        <v>5</v>
      </c>
      <c r="Z187" s="7" t="s">
        <v>526</v>
      </c>
      <c r="AA187">
        <v>5</v>
      </c>
      <c r="AB187" s="7" t="s">
        <v>526</v>
      </c>
      <c r="AC187">
        <v>5</v>
      </c>
      <c r="AD187" s="7" t="s">
        <v>526</v>
      </c>
      <c r="AE187">
        <v>5</v>
      </c>
      <c r="AF187" s="7" t="s">
        <v>526</v>
      </c>
      <c r="AG187">
        <v>5</v>
      </c>
      <c r="AH187" s="7" t="s">
        <v>526</v>
      </c>
      <c r="AI187">
        <v>5</v>
      </c>
      <c r="AJ187" s="7" t="s">
        <v>526</v>
      </c>
      <c r="AK187">
        <v>5</v>
      </c>
      <c r="AL187" s="7" t="s">
        <v>526</v>
      </c>
      <c r="AM187">
        <v>5</v>
      </c>
      <c r="AN187" s="7" t="s">
        <v>526</v>
      </c>
      <c r="AO187">
        <v>5</v>
      </c>
      <c r="AP187" s="7" t="s">
        <v>526</v>
      </c>
      <c r="AQ187">
        <v>5</v>
      </c>
      <c r="AR187" s="7" t="s">
        <v>526</v>
      </c>
      <c r="AS187">
        <v>5</v>
      </c>
      <c r="AT187" s="7" t="s">
        <v>526</v>
      </c>
      <c r="AU187">
        <v>5</v>
      </c>
      <c r="AV187" s="7" t="s">
        <v>526</v>
      </c>
      <c r="AW187">
        <v>5</v>
      </c>
      <c r="AX187" s="7" t="s">
        <v>525</v>
      </c>
      <c r="AY187">
        <v>39</v>
      </c>
      <c r="AZ187" s="7" t="s">
        <v>526</v>
      </c>
      <c r="BA187">
        <v>5</v>
      </c>
      <c r="BB187" s="7" t="s">
        <v>526</v>
      </c>
      <c r="BC187">
        <v>5</v>
      </c>
      <c r="BD187" s="7" t="s">
        <v>558</v>
      </c>
      <c r="BE187" t="s">
        <v>558</v>
      </c>
      <c r="BF187" s="7" t="s">
        <v>525</v>
      </c>
      <c r="BG187">
        <v>8.3</v>
      </c>
      <c r="BH187" s="7" t="s">
        <v>526</v>
      </c>
      <c r="BI187">
        <v>5</v>
      </c>
      <c r="BJ187" s="7" t="s">
        <v>526</v>
      </c>
      <c r="BK187">
        <v>5</v>
      </c>
      <c r="BL187" s="7" t="s">
        <v>526</v>
      </c>
      <c r="BM187">
        <v>5</v>
      </c>
      <c r="BN187" s="7" t="s">
        <v>526</v>
      </c>
      <c r="BO187">
        <v>5</v>
      </c>
      <c r="BQ187" s="5">
        <f t="shared" si="8"/>
        <v>23</v>
      </c>
      <c r="BR187" s="5">
        <f t="shared" si="9"/>
        <v>2</v>
      </c>
      <c r="BS187" s="5">
        <f t="shared" si="10"/>
        <v>27</v>
      </c>
      <c r="BT187" s="6">
        <f t="shared" si="11"/>
        <v>4</v>
      </c>
    </row>
    <row r="188" spans="1:72" ht="12.75">
      <c r="A188" t="s">
        <v>539</v>
      </c>
      <c r="B188" s="1" t="s">
        <v>2426</v>
      </c>
      <c r="C188" s="1" t="s">
        <v>2426</v>
      </c>
      <c r="D188" s="7">
        <v>1991</v>
      </c>
      <c r="E188" t="s">
        <v>2427</v>
      </c>
      <c r="F188" t="s">
        <v>2412</v>
      </c>
      <c r="G188" t="s">
        <v>2428</v>
      </c>
      <c r="H188" s="7" t="s">
        <v>523</v>
      </c>
      <c r="I188" t="s">
        <v>524</v>
      </c>
      <c r="J188" s="7" t="s">
        <v>525</v>
      </c>
      <c r="K188">
        <v>12</v>
      </c>
      <c r="L188" s="7" t="s">
        <v>526</v>
      </c>
      <c r="M188">
        <v>5</v>
      </c>
      <c r="N188" s="32" t="s">
        <v>525</v>
      </c>
      <c r="O188" s="33">
        <v>93</v>
      </c>
      <c r="P188" s="7" t="s">
        <v>526</v>
      </c>
      <c r="Q188">
        <v>200</v>
      </c>
      <c r="R188" s="7" t="s">
        <v>526</v>
      </c>
      <c r="S188">
        <v>5</v>
      </c>
      <c r="T188" s="7" t="s">
        <v>526</v>
      </c>
      <c r="U188">
        <v>5</v>
      </c>
      <c r="V188" s="7" t="s">
        <v>526</v>
      </c>
      <c r="W188">
        <v>5</v>
      </c>
      <c r="X188" s="7" t="s">
        <v>526</v>
      </c>
      <c r="Y188">
        <v>5</v>
      </c>
      <c r="Z188" s="7" t="s">
        <v>526</v>
      </c>
      <c r="AA188">
        <v>5</v>
      </c>
      <c r="AB188" s="7" t="s">
        <v>526</v>
      </c>
      <c r="AC188">
        <v>5</v>
      </c>
      <c r="AD188" s="7" t="s">
        <v>526</v>
      </c>
      <c r="AE188">
        <v>5</v>
      </c>
      <c r="AF188" s="7" t="s">
        <v>526</v>
      </c>
      <c r="AG188">
        <v>5</v>
      </c>
      <c r="AH188" s="7" t="s">
        <v>526</v>
      </c>
      <c r="AI188">
        <v>5</v>
      </c>
      <c r="AJ188" s="7" t="s">
        <v>526</v>
      </c>
      <c r="AK188">
        <v>5</v>
      </c>
      <c r="AL188" s="7" t="s">
        <v>526</v>
      </c>
      <c r="AM188">
        <v>5</v>
      </c>
      <c r="AN188" s="7" t="s">
        <v>526</v>
      </c>
      <c r="AO188">
        <v>5</v>
      </c>
      <c r="AP188" s="7" t="s">
        <v>526</v>
      </c>
      <c r="AQ188">
        <v>5</v>
      </c>
      <c r="AR188" s="7" t="s">
        <v>526</v>
      </c>
      <c r="AS188">
        <v>5</v>
      </c>
      <c r="AT188" s="7" t="s">
        <v>526</v>
      </c>
      <c r="AU188">
        <v>5</v>
      </c>
      <c r="AV188" s="7" t="s">
        <v>526</v>
      </c>
      <c r="AW188">
        <v>5</v>
      </c>
      <c r="AX188" s="7" t="s">
        <v>525</v>
      </c>
      <c r="AY188">
        <v>5.3</v>
      </c>
      <c r="AZ188" s="7" t="s">
        <v>526</v>
      </c>
      <c r="BA188">
        <v>5</v>
      </c>
      <c r="BB188" s="7" t="s">
        <v>526</v>
      </c>
      <c r="BC188">
        <v>5</v>
      </c>
      <c r="BD188" s="7" t="s">
        <v>526</v>
      </c>
      <c r="BE188">
        <v>5</v>
      </c>
      <c r="BF188" s="7" t="s">
        <v>526</v>
      </c>
      <c r="BG188">
        <v>5</v>
      </c>
      <c r="BH188" s="7" t="s">
        <v>526</v>
      </c>
      <c r="BI188">
        <v>5</v>
      </c>
      <c r="BJ188" s="7" t="s">
        <v>526</v>
      </c>
      <c r="BK188">
        <v>5</v>
      </c>
      <c r="BL188" s="7" t="s">
        <v>526</v>
      </c>
      <c r="BM188">
        <v>5</v>
      </c>
      <c r="BN188" s="7" t="s">
        <v>526</v>
      </c>
      <c r="BO188">
        <v>5</v>
      </c>
      <c r="BQ188" s="5">
        <f t="shared" si="8"/>
        <v>26</v>
      </c>
      <c r="BR188" s="5">
        <f t="shared" si="9"/>
        <v>0</v>
      </c>
      <c r="BS188" s="5">
        <f t="shared" si="10"/>
        <v>28</v>
      </c>
      <c r="BT188" s="6">
        <f t="shared" si="11"/>
        <v>2</v>
      </c>
    </row>
    <row r="189" spans="1:72" ht="12.75">
      <c r="A189" t="s">
        <v>569</v>
      </c>
      <c r="B189" s="1" t="s">
        <v>2429</v>
      </c>
      <c r="C189" s="1" t="s">
        <v>2429</v>
      </c>
      <c r="D189" s="7">
        <v>1991</v>
      </c>
      <c r="E189" t="s">
        <v>2430</v>
      </c>
      <c r="F189" t="s">
        <v>2412</v>
      </c>
      <c r="G189" t="s">
        <v>2431</v>
      </c>
      <c r="H189" s="7" t="s">
        <v>523</v>
      </c>
      <c r="I189" t="s">
        <v>573</v>
      </c>
      <c r="J189" s="7" t="s">
        <v>525</v>
      </c>
      <c r="K189">
        <v>2.2</v>
      </c>
      <c r="L189" s="7" t="s">
        <v>526</v>
      </c>
      <c r="M189">
        <v>5</v>
      </c>
      <c r="N189" s="32" t="s">
        <v>526</v>
      </c>
      <c r="O189" s="33">
        <v>50</v>
      </c>
      <c r="P189" s="7" t="s">
        <v>526</v>
      </c>
      <c r="Q189">
        <v>200</v>
      </c>
      <c r="R189" s="7" t="s">
        <v>526</v>
      </c>
      <c r="S189">
        <v>5</v>
      </c>
      <c r="T189" s="7" t="s">
        <v>526</v>
      </c>
      <c r="U189">
        <v>5</v>
      </c>
      <c r="V189" s="7" t="s">
        <v>526</v>
      </c>
      <c r="W189">
        <v>5</v>
      </c>
      <c r="X189" s="7" t="s">
        <v>526</v>
      </c>
      <c r="Y189">
        <v>5</v>
      </c>
      <c r="Z189" s="7" t="s">
        <v>526</v>
      </c>
      <c r="AA189">
        <v>5</v>
      </c>
      <c r="AB189" s="7" t="s">
        <v>526</v>
      </c>
      <c r="AC189">
        <v>5</v>
      </c>
      <c r="AD189" s="7" t="s">
        <v>526</v>
      </c>
      <c r="AE189">
        <v>5</v>
      </c>
      <c r="AF189" s="7" t="s">
        <v>526</v>
      </c>
      <c r="AG189">
        <v>5</v>
      </c>
      <c r="AH189" s="7" t="s">
        <v>526</v>
      </c>
      <c r="AI189">
        <v>5</v>
      </c>
      <c r="AJ189" s="7" t="s">
        <v>526</v>
      </c>
      <c r="AK189">
        <v>5</v>
      </c>
      <c r="AL189" s="7" t="s">
        <v>526</v>
      </c>
      <c r="AM189">
        <v>5</v>
      </c>
      <c r="AN189" s="7" t="s">
        <v>526</v>
      </c>
      <c r="AO189">
        <v>5</v>
      </c>
      <c r="AP189" s="7" t="s">
        <v>526</v>
      </c>
      <c r="AQ189">
        <v>5</v>
      </c>
      <c r="AR189" s="7" t="s">
        <v>526</v>
      </c>
      <c r="AS189">
        <v>5</v>
      </c>
      <c r="AT189" s="7" t="s">
        <v>526</v>
      </c>
      <c r="AU189">
        <v>5</v>
      </c>
      <c r="AV189" s="7" t="s">
        <v>526</v>
      </c>
      <c r="AW189">
        <v>5</v>
      </c>
      <c r="AX189" s="7" t="s">
        <v>525</v>
      </c>
      <c r="AY189">
        <v>21</v>
      </c>
      <c r="AZ189" s="7" t="s">
        <v>526</v>
      </c>
      <c r="BA189">
        <v>5</v>
      </c>
      <c r="BB189" s="7" t="s">
        <v>526</v>
      </c>
      <c r="BC189">
        <v>5</v>
      </c>
      <c r="BD189" s="7" t="s">
        <v>526</v>
      </c>
      <c r="BE189">
        <v>5</v>
      </c>
      <c r="BF189" s="7" t="s">
        <v>526</v>
      </c>
      <c r="BG189">
        <v>5</v>
      </c>
      <c r="BH189" s="7" t="s">
        <v>526</v>
      </c>
      <c r="BI189">
        <v>5</v>
      </c>
      <c r="BJ189" s="7" t="s">
        <v>526</v>
      </c>
      <c r="BK189">
        <v>5</v>
      </c>
      <c r="BL189" s="7" t="s">
        <v>526</v>
      </c>
      <c r="BM189">
        <v>5</v>
      </c>
      <c r="BN189" s="7" t="s">
        <v>526</v>
      </c>
      <c r="BO189">
        <v>5</v>
      </c>
      <c r="BQ189" s="5">
        <f t="shared" si="8"/>
        <v>27</v>
      </c>
      <c r="BR189" s="5">
        <f t="shared" si="9"/>
        <v>0</v>
      </c>
      <c r="BS189" s="5">
        <f t="shared" si="10"/>
        <v>28</v>
      </c>
      <c r="BT189" s="6">
        <f t="shared" si="11"/>
        <v>1</v>
      </c>
    </row>
    <row r="190" spans="1:72" ht="12.75">
      <c r="A190" t="s">
        <v>569</v>
      </c>
      <c r="B190" s="1" t="s">
        <v>2432</v>
      </c>
      <c r="C190" s="1" t="s">
        <v>2432</v>
      </c>
      <c r="D190" s="7">
        <v>1991</v>
      </c>
      <c r="E190" t="s">
        <v>2433</v>
      </c>
      <c r="F190" t="s">
        <v>2412</v>
      </c>
      <c r="G190" t="s">
        <v>2434</v>
      </c>
      <c r="H190" s="7" t="s">
        <v>523</v>
      </c>
      <c r="I190" t="s">
        <v>573</v>
      </c>
      <c r="J190" s="7" t="s">
        <v>525</v>
      </c>
      <c r="K190">
        <v>2.7</v>
      </c>
      <c r="L190" s="7" t="s">
        <v>526</v>
      </c>
      <c r="M190">
        <v>5</v>
      </c>
      <c r="N190" s="32" t="s">
        <v>526</v>
      </c>
      <c r="O190" s="33">
        <v>50</v>
      </c>
      <c r="P190" s="7" t="s">
        <v>526</v>
      </c>
      <c r="Q190">
        <v>200</v>
      </c>
      <c r="R190" s="7" t="s">
        <v>526</v>
      </c>
      <c r="S190">
        <v>5</v>
      </c>
      <c r="T190" s="7" t="s">
        <v>526</v>
      </c>
      <c r="U190">
        <v>5</v>
      </c>
      <c r="V190" s="7" t="s">
        <v>526</v>
      </c>
      <c r="W190">
        <v>5</v>
      </c>
      <c r="X190" s="7" t="s">
        <v>526</v>
      </c>
      <c r="Y190">
        <v>5</v>
      </c>
      <c r="Z190" s="7" t="s">
        <v>526</v>
      </c>
      <c r="AA190">
        <v>5</v>
      </c>
      <c r="AB190" s="7" t="s">
        <v>526</v>
      </c>
      <c r="AC190">
        <v>5</v>
      </c>
      <c r="AD190" s="7" t="s">
        <v>526</v>
      </c>
      <c r="AE190">
        <v>5</v>
      </c>
      <c r="AF190" s="7" t="s">
        <v>526</v>
      </c>
      <c r="AG190">
        <v>5</v>
      </c>
      <c r="AH190" s="7" t="s">
        <v>526</v>
      </c>
      <c r="AI190">
        <v>5</v>
      </c>
      <c r="AJ190" s="7" t="s">
        <v>526</v>
      </c>
      <c r="AK190">
        <v>5</v>
      </c>
      <c r="AL190" s="7" t="s">
        <v>526</v>
      </c>
      <c r="AM190">
        <v>5</v>
      </c>
      <c r="AN190" s="7" t="s">
        <v>526</v>
      </c>
      <c r="AO190">
        <v>5</v>
      </c>
      <c r="AP190" s="7" t="s">
        <v>526</v>
      </c>
      <c r="AQ190">
        <v>5</v>
      </c>
      <c r="AR190" s="7" t="s">
        <v>526</v>
      </c>
      <c r="AS190">
        <v>5</v>
      </c>
      <c r="AT190" s="7" t="s">
        <v>526</v>
      </c>
      <c r="AU190">
        <v>5</v>
      </c>
      <c r="AV190" s="7" t="s">
        <v>526</v>
      </c>
      <c r="AW190">
        <v>5</v>
      </c>
      <c r="AX190" s="7" t="s">
        <v>525</v>
      </c>
      <c r="AY190">
        <v>20</v>
      </c>
      <c r="AZ190" s="7" t="s">
        <v>526</v>
      </c>
      <c r="BA190">
        <v>5</v>
      </c>
      <c r="BB190" s="7" t="s">
        <v>526</v>
      </c>
      <c r="BC190">
        <v>5</v>
      </c>
      <c r="BD190" s="7" t="s">
        <v>526</v>
      </c>
      <c r="BE190">
        <v>5</v>
      </c>
      <c r="BF190" s="7" t="s">
        <v>526</v>
      </c>
      <c r="BG190">
        <v>5</v>
      </c>
      <c r="BH190" s="7" t="s">
        <v>526</v>
      </c>
      <c r="BI190">
        <v>5</v>
      </c>
      <c r="BJ190" s="7" t="s">
        <v>526</v>
      </c>
      <c r="BK190">
        <v>5</v>
      </c>
      <c r="BL190" s="7" t="s">
        <v>526</v>
      </c>
      <c r="BM190">
        <v>5</v>
      </c>
      <c r="BN190" s="7" t="s">
        <v>526</v>
      </c>
      <c r="BO190">
        <v>5</v>
      </c>
      <c r="BQ190" s="5">
        <f t="shared" si="8"/>
        <v>27</v>
      </c>
      <c r="BR190" s="5">
        <f t="shared" si="9"/>
        <v>0</v>
      </c>
      <c r="BS190" s="5">
        <f t="shared" si="10"/>
        <v>28</v>
      </c>
      <c r="BT190" s="6">
        <f t="shared" si="11"/>
        <v>1</v>
      </c>
    </row>
    <row r="191" spans="1:72" ht="12.75">
      <c r="A191" t="s">
        <v>569</v>
      </c>
      <c r="B191" s="1" t="s">
        <v>2435</v>
      </c>
      <c r="C191" s="1" t="s">
        <v>2435</v>
      </c>
      <c r="D191" s="7">
        <v>1991</v>
      </c>
      <c r="E191" t="s">
        <v>2436</v>
      </c>
      <c r="F191" t="s">
        <v>2412</v>
      </c>
      <c r="G191" t="s">
        <v>2437</v>
      </c>
      <c r="H191" s="7" t="s">
        <v>523</v>
      </c>
      <c r="I191" t="s">
        <v>573</v>
      </c>
      <c r="J191" s="7" t="s">
        <v>525</v>
      </c>
      <c r="K191">
        <v>1.8</v>
      </c>
      <c r="L191" s="7" t="s">
        <v>526</v>
      </c>
      <c r="M191">
        <v>5</v>
      </c>
      <c r="N191" s="32" t="s">
        <v>526</v>
      </c>
      <c r="O191" s="33">
        <v>50</v>
      </c>
      <c r="P191" s="7" t="s">
        <v>526</v>
      </c>
      <c r="Q191">
        <v>200</v>
      </c>
      <c r="R191" s="7" t="s">
        <v>526</v>
      </c>
      <c r="S191">
        <v>5</v>
      </c>
      <c r="T191" s="7" t="s">
        <v>526</v>
      </c>
      <c r="U191">
        <v>5</v>
      </c>
      <c r="V191" s="7" t="s">
        <v>525</v>
      </c>
      <c r="W191">
        <v>8.3</v>
      </c>
      <c r="X191" s="7" t="s">
        <v>526</v>
      </c>
      <c r="Y191">
        <v>5</v>
      </c>
      <c r="Z191" s="7" t="s">
        <v>526</v>
      </c>
      <c r="AA191">
        <v>5</v>
      </c>
      <c r="AB191" s="7" t="s">
        <v>526</v>
      </c>
      <c r="AC191">
        <v>5</v>
      </c>
      <c r="AD191" s="7" t="s">
        <v>526</v>
      </c>
      <c r="AE191">
        <v>5</v>
      </c>
      <c r="AF191" s="7" t="s">
        <v>526</v>
      </c>
      <c r="AG191">
        <v>5</v>
      </c>
      <c r="AH191" s="7" t="s">
        <v>526</v>
      </c>
      <c r="AI191">
        <v>5</v>
      </c>
      <c r="AJ191" s="7" t="s">
        <v>526</v>
      </c>
      <c r="AK191">
        <v>5</v>
      </c>
      <c r="AL191" s="7" t="s">
        <v>526</v>
      </c>
      <c r="AM191">
        <v>5</v>
      </c>
      <c r="AN191" s="7" t="s">
        <v>526</v>
      </c>
      <c r="AO191">
        <v>5</v>
      </c>
      <c r="AP191" s="7" t="s">
        <v>526</v>
      </c>
      <c r="AQ191">
        <v>5</v>
      </c>
      <c r="AR191" s="7" t="s">
        <v>526</v>
      </c>
      <c r="AS191">
        <v>5</v>
      </c>
      <c r="AT191" s="7" t="s">
        <v>526</v>
      </c>
      <c r="AU191">
        <v>5</v>
      </c>
      <c r="AV191" s="7" t="s">
        <v>525</v>
      </c>
      <c r="AW191">
        <v>8.6</v>
      </c>
      <c r="AX191" s="7" t="s">
        <v>525</v>
      </c>
      <c r="AY191">
        <v>52</v>
      </c>
      <c r="AZ191" s="7" t="s">
        <v>526</v>
      </c>
      <c r="BA191">
        <v>5</v>
      </c>
      <c r="BB191" s="7" t="s">
        <v>526</v>
      </c>
      <c r="BC191">
        <v>5</v>
      </c>
      <c r="BD191" s="7" t="s">
        <v>525</v>
      </c>
      <c r="BE191">
        <v>14</v>
      </c>
      <c r="BF191" s="7" t="s">
        <v>525</v>
      </c>
      <c r="BG191">
        <v>7.1</v>
      </c>
      <c r="BH191" s="7" t="s">
        <v>526</v>
      </c>
      <c r="BI191">
        <v>5</v>
      </c>
      <c r="BJ191" s="7" t="s">
        <v>526</v>
      </c>
      <c r="BK191">
        <v>5</v>
      </c>
      <c r="BL191" s="7" t="s">
        <v>526</v>
      </c>
      <c r="BM191">
        <v>5</v>
      </c>
      <c r="BN191" s="7" t="s">
        <v>526</v>
      </c>
      <c r="BO191">
        <v>5</v>
      </c>
      <c r="BQ191" s="5">
        <f t="shared" si="8"/>
        <v>23</v>
      </c>
      <c r="BR191" s="5">
        <f t="shared" si="9"/>
        <v>0</v>
      </c>
      <c r="BS191" s="5">
        <f t="shared" si="10"/>
        <v>28</v>
      </c>
      <c r="BT191" s="6">
        <f t="shared" si="11"/>
        <v>5</v>
      </c>
    </row>
    <row r="192" spans="1:72" ht="12.75">
      <c r="A192" t="s">
        <v>569</v>
      </c>
      <c r="B192" s="1" t="s">
        <v>2438</v>
      </c>
      <c r="C192" s="1" t="s">
        <v>2438</v>
      </c>
      <c r="D192" s="7">
        <v>1991</v>
      </c>
      <c r="E192" t="s">
        <v>2439</v>
      </c>
      <c r="F192" t="s">
        <v>2412</v>
      </c>
      <c r="G192" t="s">
        <v>2440</v>
      </c>
      <c r="H192" s="7" t="s">
        <v>523</v>
      </c>
      <c r="I192" t="s">
        <v>573</v>
      </c>
      <c r="J192" s="7" t="s">
        <v>525</v>
      </c>
      <c r="K192">
        <v>4</v>
      </c>
      <c r="L192" s="7" t="s">
        <v>526</v>
      </c>
      <c r="M192">
        <v>5</v>
      </c>
      <c r="N192" s="32" t="s">
        <v>526</v>
      </c>
      <c r="O192" s="33">
        <v>50</v>
      </c>
      <c r="P192" s="7" t="s">
        <v>526</v>
      </c>
      <c r="Q192">
        <v>200</v>
      </c>
      <c r="R192" s="7" t="s">
        <v>526</v>
      </c>
      <c r="S192">
        <v>5</v>
      </c>
      <c r="T192" s="7" t="s">
        <v>526</v>
      </c>
      <c r="U192">
        <v>5</v>
      </c>
      <c r="V192" s="7" t="s">
        <v>526</v>
      </c>
      <c r="W192">
        <v>5</v>
      </c>
      <c r="X192" s="7" t="s">
        <v>526</v>
      </c>
      <c r="Y192">
        <v>5</v>
      </c>
      <c r="Z192" s="7" t="s">
        <v>526</v>
      </c>
      <c r="AA192">
        <v>5</v>
      </c>
      <c r="AB192" s="7" t="s">
        <v>526</v>
      </c>
      <c r="AC192">
        <v>5</v>
      </c>
      <c r="AD192" s="7" t="s">
        <v>526</v>
      </c>
      <c r="AE192">
        <v>5</v>
      </c>
      <c r="AF192" s="7" t="s">
        <v>526</v>
      </c>
      <c r="AG192">
        <v>5</v>
      </c>
      <c r="AH192" s="7" t="s">
        <v>526</v>
      </c>
      <c r="AI192">
        <v>5</v>
      </c>
      <c r="AJ192" s="7" t="s">
        <v>526</v>
      </c>
      <c r="AK192">
        <v>5</v>
      </c>
      <c r="AL192" s="7" t="s">
        <v>526</v>
      </c>
      <c r="AM192">
        <v>5</v>
      </c>
      <c r="AN192" s="7" t="s">
        <v>526</v>
      </c>
      <c r="AO192">
        <v>5</v>
      </c>
      <c r="AP192" s="7" t="s">
        <v>526</v>
      </c>
      <c r="AQ192">
        <v>5</v>
      </c>
      <c r="AR192" s="7" t="s">
        <v>526</v>
      </c>
      <c r="AS192">
        <v>5</v>
      </c>
      <c r="AT192" s="7" t="s">
        <v>526</v>
      </c>
      <c r="AU192">
        <v>5</v>
      </c>
      <c r="AV192" s="7" t="s">
        <v>525</v>
      </c>
      <c r="AW192">
        <v>13</v>
      </c>
      <c r="AX192" s="7" t="s">
        <v>525</v>
      </c>
      <c r="AY192">
        <v>83</v>
      </c>
      <c r="AZ192" s="7" t="s">
        <v>526</v>
      </c>
      <c r="BA192">
        <v>5</v>
      </c>
      <c r="BB192" s="7" t="s">
        <v>526</v>
      </c>
      <c r="BC192">
        <v>5</v>
      </c>
      <c r="BD192" s="7" t="s">
        <v>525</v>
      </c>
      <c r="BE192">
        <v>36</v>
      </c>
      <c r="BF192" s="7" t="s">
        <v>525</v>
      </c>
      <c r="BG192">
        <v>26</v>
      </c>
      <c r="BH192" s="7" t="s">
        <v>526</v>
      </c>
      <c r="BI192">
        <v>5</v>
      </c>
      <c r="BJ192" s="7" t="s">
        <v>526</v>
      </c>
      <c r="BK192">
        <v>5</v>
      </c>
      <c r="BL192" s="7" t="s">
        <v>526</v>
      </c>
      <c r="BM192">
        <v>5</v>
      </c>
      <c r="BN192" s="7" t="s">
        <v>526</v>
      </c>
      <c r="BO192">
        <v>5</v>
      </c>
      <c r="BQ192" s="5">
        <f t="shared" si="8"/>
        <v>24</v>
      </c>
      <c r="BR192" s="5">
        <f t="shared" si="9"/>
        <v>0</v>
      </c>
      <c r="BS192" s="5">
        <f t="shared" si="10"/>
        <v>28</v>
      </c>
      <c r="BT192" s="6">
        <f t="shared" si="11"/>
        <v>4</v>
      </c>
    </row>
    <row r="193" spans="1:72" ht="12.75">
      <c r="A193" t="s">
        <v>569</v>
      </c>
      <c r="B193" s="1" t="s">
        <v>2441</v>
      </c>
      <c r="C193" s="1" t="s">
        <v>2441</v>
      </c>
      <c r="D193" s="7">
        <v>1991</v>
      </c>
      <c r="E193" t="s">
        <v>2442</v>
      </c>
      <c r="F193" t="s">
        <v>2412</v>
      </c>
      <c r="G193" t="s">
        <v>2443</v>
      </c>
      <c r="H193" s="7" t="s">
        <v>523</v>
      </c>
      <c r="I193" t="s">
        <v>573</v>
      </c>
      <c r="J193" s="7" t="s">
        <v>525</v>
      </c>
      <c r="K193">
        <v>0.7</v>
      </c>
      <c r="L193" s="7" t="s">
        <v>526</v>
      </c>
      <c r="M193">
        <v>5</v>
      </c>
      <c r="N193" s="32" t="s">
        <v>526</v>
      </c>
      <c r="O193" s="33">
        <v>50</v>
      </c>
      <c r="P193" s="7" t="s">
        <v>526</v>
      </c>
      <c r="Q193">
        <v>200</v>
      </c>
      <c r="R193" s="7" t="s">
        <v>526</v>
      </c>
      <c r="S193">
        <v>5</v>
      </c>
      <c r="T193" s="7" t="s">
        <v>526</v>
      </c>
      <c r="U193">
        <v>5</v>
      </c>
      <c r="V193" s="7" t="s">
        <v>525</v>
      </c>
      <c r="W193">
        <v>7.1</v>
      </c>
      <c r="X193" s="7" t="s">
        <v>526</v>
      </c>
      <c r="Y193">
        <v>5</v>
      </c>
      <c r="Z193" s="7" t="s">
        <v>526</v>
      </c>
      <c r="AA193">
        <v>5</v>
      </c>
      <c r="AB193" s="7" t="s">
        <v>526</v>
      </c>
      <c r="AC193">
        <v>5</v>
      </c>
      <c r="AD193" s="7" t="s">
        <v>526</v>
      </c>
      <c r="AE193">
        <v>5</v>
      </c>
      <c r="AF193" s="7" t="s">
        <v>526</v>
      </c>
      <c r="AG193">
        <v>5</v>
      </c>
      <c r="AH193" s="7" t="s">
        <v>526</v>
      </c>
      <c r="AI193">
        <v>5</v>
      </c>
      <c r="AJ193" s="7" t="s">
        <v>526</v>
      </c>
      <c r="AK193">
        <v>5</v>
      </c>
      <c r="AL193" s="7" t="s">
        <v>526</v>
      </c>
      <c r="AM193">
        <v>5</v>
      </c>
      <c r="AN193" s="7" t="s">
        <v>526</v>
      </c>
      <c r="AO193">
        <v>5</v>
      </c>
      <c r="AP193" s="7" t="s">
        <v>526</v>
      </c>
      <c r="AQ193">
        <v>5</v>
      </c>
      <c r="AR193" s="7" t="s">
        <v>526</v>
      </c>
      <c r="AS193">
        <v>5</v>
      </c>
      <c r="AT193" s="7" t="s">
        <v>526</v>
      </c>
      <c r="AU193">
        <v>5</v>
      </c>
      <c r="AV193" s="7" t="s">
        <v>526</v>
      </c>
      <c r="AW193">
        <v>5</v>
      </c>
      <c r="AX193" s="7" t="s">
        <v>525</v>
      </c>
      <c r="AY193">
        <v>40</v>
      </c>
      <c r="AZ193" s="7" t="s">
        <v>526</v>
      </c>
      <c r="BA193">
        <v>5</v>
      </c>
      <c r="BB193" s="7" t="s">
        <v>526</v>
      </c>
      <c r="BC193">
        <v>5</v>
      </c>
      <c r="BD193" s="7" t="s">
        <v>525</v>
      </c>
      <c r="BE193">
        <v>32</v>
      </c>
      <c r="BF193" s="7" t="s">
        <v>526</v>
      </c>
      <c r="BG193">
        <v>5</v>
      </c>
      <c r="BH193" s="7" t="s">
        <v>526</v>
      </c>
      <c r="BI193">
        <v>5</v>
      </c>
      <c r="BJ193" s="7" t="s">
        <v>526</v>
      </c>
      <c r="BK193">
        <v>5</v>
      </c>
      <c r="BL193" s="7" t="s">
        <v>526</v>
      </c>
      <c r="BM193">
        <v>5</v>
      </c>
      <c r="BN193" s="7" t="s">
        <v>526</v>
      </c>
      <c r="BO193">
        <v>5</v>
      </c>
      <c r="BQ193" s="5">
        <f t="shared" si="8"/>
        <v>25</v>
      </c>
      <c r="BR193" s="5">
        <f t="shared" si="9"/>
        <v>0</v>
      </c>
      <c r="BS193" s="5">
        <f t="shared" si="10"/>
        <v>28</v>
      </c>
      <c r="BT193" s="6">
        <f t="shared" si="11"/>
        <v>3</v>
      </c>
    </row>
    <row r="194" spans="1:72" ht="12.75">
      <c r="A194" t="s">
        <v>574</v>
      </c>
      <c r="B194" s="1" t="s">
        <v>2444</v>
      </c>
      <c r="C194" s="1" t="s">
        <v>2444</v>
      </c>
      <c r="D194" s="7">
        <v>1994</v>
      </c>
      <c r="E194" t="s">
        <v>2445</v>
      </c>
      <c r="F194" t="s">
        <v>2412</v>
      </c>
      <c r="G194" t="s">
        <v>2446</v>
      </c>
      <c r="H194" s="7" t="s">
        <v>523</v>
      </c>
      <c r="I194" t="s">
        <v>578</v>
      </c>
      <c r="J194" s="7" t="s">
        <v>525</v>
      </c>
      <c r="K194">
        <v>8.4</v>
      </c>
      <c r="L194" s="7" t="s">
        <v>526</v>
      </c>
      <c r="M194">
        <v>5</v>
      </c>
      <c r="N194" s="32" t="s">
        <v>526</v>
      </c>
      <c r="O194" s="33">
        <v>50</v>
      </c>
      <c r="P194" s="7" t="s">
        <v>526</v>
      </c>
      <c r="Q194">
        <v>200</v>
      </c>
      <c r="R194" s="7" t="s">
        <v>526</v>
      </c>
      <c r="S194">
        <v>5</v>
      </c>
      <c r="T194" s="7" t="s">
        <v>526</v>
      </c>
      <c r="U194">
        <v>5</v>
      </c>
      <c r="V194" s="7" t="s">
        <v>526</v>
      </c>
      <c r="W194">
        <v>5</v>
      </c>
      <c r="X194" s="7" t="s">
        <v>526</v>
      </c>
      <c r="Y194">
        <v>5</v>
      </c>
      <c r="Z194" s="7" t="s">
        <v>526</v>
      </c>
      <c r="AA194">
        <v>5</v>
      </c>
      <c r="AB194" s="7" t="s">
        <v>526</v>
      </c>
      <c r="AC194">
        <v>5</v>
      </c>
      <c r="AD194" s="7" t="s">
        <v>526</v>
      </c>
      <c r="AE194">
        <v>5</v>
      </c>
      <c r="AF194" s="7" t="s">
        <v>526</v>
      </c>
      <c r="AG194">
        <v>5</v>
      </c>
      <c r="AH194" s="7" t="s">
        <v>526</v>
      </c>
      <c r="AI194">
        <v>13</v>
      </c>
      <c r="AJ194" s="7" t="s">
        <v>526</v>
      </c>
      <c r="AK194">
        <v>6.4</v>
      </c>
      <c r="AL194" s="7" t="s">
        <v>526</v>
      </c>
      <c r="AM194">
        <v>5</v>
      </c>
      <c r="AN194" s="7" t="s">
        <v>526</v>
      </c>
      <c r="AO194">
        <v>5</v>
      </c>
      <c r="AP194" s="7" t="s">
        <v>526</v>
      </c>
      <c r="AQ194">
        <v>6.5</v>
      </c>
      <c r="AR194" s="7" t="s">
        <v>526</v>
      </c>
      <c r="AS194">
        <v>5</v>
      </c>
      <c r="AT194" s="7" t="s">
        <v>526</v>
      </c>
      <c r="AU194">
        <v>5</v>
      </c>
      <c r="AV194" s="7" t="s">
        <v>526</v>
      </c>
      <c r="AW194">
        <v>5</v>
      </c>
      <c r="AX194" s="7" t="s">
        <v>525</v>
      </c>
      <c r="AY194">
        <v>5.9</v>
      </c>
      <c r="AZ194" s="7" t="s">
        <v>526</v>
      </c>
      <c r="BA194">
        <v>5</v>
      </c>
      <c r="BB194" s="7" t="s">
        <v>526</v>
      </c>
      <c r="BC194">
        <v>5</v>
      </c>
      <c r="BD194" s="7" t="s">
        <v>526</v>
      </c>
      <c r="BE194">
        <v>5</v>
      </c>
      <c r="BF194" s="7" t="s">
        <v>526</v>
      </c>
      <c r="BG194">
        <v>5</v>
      </c>
      <c r="BH194" s="7" t="s">
        <v>526</v>
      </c>
      <c r="BI194">
        <v>5</v>
      </c>
      <c r="BJ194" s="7" t="s">
        <v>526</v>
      </c>
      <c r="BK194">
        <v>5</v>
      </c>
      <c r="BL194" s="7" t="s">
        <v>526</v>
      </c>
      <c r="BM194">
        <v>5</v>
      </c>
      <c r="BN194" s="7" t="s">
        <v>526</v>
      </c>
      <c r="BO194">
        <v>5</v>
      </c>
      <c r="BQ194" s="5">
        <f t="shared" si="8"/>
        <v>27</v>
      </c>
      <c r="BR194" s="5">
        <f t="shared" si="9"/>
        <v>0</v>
      </c>
      <c r="BS194" s="5">
        <f t="shared" si="10"/>
        <v>28</v>
      </c>
      <c r="BT194" s="6">
        <f t="shared" si="11"/>
        <v>1</v>
      </c>
    </row>
    <row r="195" spans="1:72" ht="12.75">
      <c r="A195" t="s">
        <v>574</v>
      </c>
      <c r="B195" s="1" t="s">
        <v>2447</v>
      </c>
      <c r="C195" s="1" t="s">
        <v>2447</v>
      </c>
      <c r="D195" s="7">
        <v>1994</v>
      </c>
      <c r="E195" t="s">
        <v>2448</v>
      </c>
      <c r="F195" t="s">
        <v>2412</v>
      </c>
      <c r="G195" t="s">
        <v>2449</v>
      </c>
      <c r="H195" s="7" t="s">
        <v>523</v>
      </c>
      <c r="I195" t="s">
        <v>578</v>
      </c>
      <c r="J195" s="7" t="s">
        <v>525</v>
      </c>
      <c r="K195">
        <v>8.1</v>
      </c>
      <c r="L195" s="7" t="s">
        <v>526</v>
      </c>
      <c r="M195">
        <v>5</v>
      </c>
      <c r="N195" s="32" t="s">
        <v>526</v>
      </c>
      <c r="O195" s="33">
        <v>50</v>
      </c>
      <c r="P195" s="7" t="s">
        <v>526</v>
      </c>
      <c r="Q195">
        <v>200</v>
      </c>
      <c r="R195" s="7" t="s">
        <v>526</v>
      </c>
      <c r="S195">
        <v>5</v>
      </c>
      <c r="T195" s="7" t="s">
        <v>526</v>
      </c>
      <c r="U195">
        <v>5</v>
      </c>
      <c r="V195" s="7" t="s">
        <v>526</v>
      </c>
      <c r="W195">
        <v>5</v>
      </c>
      <c r="X195" s="7" t="s">
        <v>526</v>
      </c>
      <c r="Y195">
        <v>5</v>
      </c>
      <c r="Z195" s="7" t="s">
        <v>526</v>
      </c>
      <c r="AA195">
        <v>5</v>
      </c>
      <c r="AB195" s="7" t="s">
        <v>526</v>
      </c>
      <c r="AC195">
        <v>5</v>
      </c>
      <c r="AD195" s="7" t="s">
        <v>526</v>
      </c>
      <c r="AE195">
        <v>5</v>
      </c>
      <c r="AF195" s="7" t="s">
        <v>526</v>
      </c>
      <c r="AG195">
        <v>5</v>
      </c>
      <c r="AH195" s="7" t="s">
        <v>526</v>
      </c>
      <c r="AI195">
        <v>5</v>
      </c>
      <c r="AJ195" s="7" t="s">
        <v>526</v>
      </c>
      <c r="AK195">
        <v>5</v>
      </c>
      <c r="AL195" s="7" t="s">
        <v>526</v>
      </c>
      <c r="AM195">
        <v>5</v>
      </c>
      <c r="AN195" s="7" t="s">
        <v>526</v>
      </c>
      <c r="AO195">
        <v>5</v>
      </c>
      <c r="AP195" s="7" t="s">
        <v>526</v>
      </c>
      <c r="AQ195">
        <v>5</v>
      </c>
      <c r="AR195" s="7" t="s">
        <v>526</v>
      </c>
      <c r="AS195">
        <v>5</v>
      </c>
      <c r="AT195" s="7" t="s">
        <v>526</v>
      </c>
      <c r="AU195">
        <v>5</v>
      </c>
      <c r="AV195" s="7" t="s">
        <v>526</v>
      </c>
      <c r="AW195">
        <v>5</v>
      </c>
      <c r="AX195" s="7" t="s">
        <v>525</v>
      </c>
      <c r="AY195">
        <v>51</v>
      </c>
      <c r="AZ195" s="7" t="s">
        <v>526</v>
      </c>
      <c r="BA195">
        <v>5</v>
      </c>
      <c r="BB195" s="7" t="s">
        <v>526</v>
      </c>
      <c r="BC195">
        <v>5</v>
      </c>
      <c r="BD195" s="7" t="s">
        <v>526</v>
      </c>
      <c r="BE195">
        <v>5</v>
      </c>
      <c r="BF195" s="7" t="s">
        <v>526</v>
      </c>
      <c r="BG195">
        <v>5</v>
      </c>
      <c r="BH195" s="7" t="s">
        <v>526</v>
      </c>
      <c r="BI195">
        <v>5</v>
      </c>
      <c r="BJ195" s="7" t="s">
        <v>526</v>
      </c>
      <c r="BK195">
        <v>5</v>
      </c>
      <c r="BL195" s="7" t="s">
        <v>526</v>
      </c>
      <c r="BM195">
        <v>5</v>
      </c>
      <c r="BN195" s="7" t="s">
        <v>526</v>
      </c>
      <c r="BO195">
        <v>5</v>
      </c>
      <c r="BQ195" s="5">
        <f t="shared" si="8"/>
        <v>27</v>
      </c>
      <c r="BR195" s="5">
        <f t="shared" si="9"/>
        <v>0</v>
      </c>
      <c r="BS195" s="5">
        <f t="shared" si="10"/>
        <v>28</v>
      </c>
      <c r="BT195" s="6">
        <f t="shared" si="11"/>
        <v>1</v>
      </c>
    </row>
    <row r="196" spans="1:72" ht="12.75">
      <c r="A196" t="s">
        <v>579</v>
      </c>
      <c r="B196" s="1" t="s">
        <v>2450</v>
      </c>
      <c r="C196" s="1" t="s">
        <v>2450</v>
      </c>
      <c r="D196" s="7">
        <v>1997</v>
      </c>
      <c r="E196" t="s">
        <v>2451</v>
      </c>
      <c r="F196" t="s">
        <v>2412</v>
      </c>
      <c r="G196" t="s">
        <v>538</v>
      </c>
      <c r="H196" s="7" t="s">
        <v>523</v>
      </c>
      <c r="I196" t="s">
        <v>578</v>
      </c>
      <c r="J196" s="7" t="s">
        <v>525</v>
      </c>
      <c r="K196">
        <v>5.3</v>
      </c>
      <c r="L196" s="7" t="s">
        <v>526</v>
      </c>
      <c r="M196">
        <v>5</v>
      </c>
      <c r="N196" s="32" t="s">
        <v>525</v>
      </c>
      <c r="O196" s="33">
        <v>150</v>
      </c>
      <c r="P196" s="7" t="s">
        <v>526</v>
      </c>
      <c r="Q196">
        <v>200</v>
      </c>
      <c r="R196" s="7" t="s">
        <v>526</v>
      </c>
      <c r="S196">
        <v>5</v>
      </c>
      <c r="T196" s="7" t="s">
        <v>526</v>
      </c>
      <c r="U196">
        <v>5</v>
      </c>
      <c r="V196" s="7" t="s">
        <v>543</v>
      </c>
      <c r="W196">
        <v>11</v>
      </c>
      <c r="X196" s="7" t="s">
        <v>526</v>
      </c>
      <c r="Y196">
        <v>5</v>
      </c>
      <c r="Z196" s="7" t="s">
        <v>526</v>
      </c>
      <c r="AA196">
        <v>5</v>
      </c>
      <c r="AB196" s="7" t="s">
        <v>526</v>
      </c>
      <c r="AC196">
        <v>5</v>
      </c>
      <c r="AD196" s="7" t="s">
        <v>526</v>
      </c>
      <c r="AE196">
        <v>5</v>
      </c>
      <c r="AF196" s="7" t="s">
        <v>526</v>
      </c>
      <c r="AG196">
        <v>5</v>
      </c>
      <c r="AH196" s="7" t="s">
        <v>526</v>
      </c>
      <c r="AI196">
        <v>5</v>
      </c>
      <c r="AJ196" s="7" t="s">
        <v>526</v>
      </c>
      <c r="AK196">
        <v>5</v>
      </c>
      <c r="AL196" s="7" t="s">
        <v>526</v>
      </c>
      <c r="AM196">
        <v>5</v>
      </c>
      <c r="AN196" s="7" t="s">
        <v>526</v>
      </c>
      <c r="AO196">
        <v>5</v>
      </c>
      <c r="AP196" s="7" t="s">
        <v>526</v>
      </c>
      <c r="AQ196">
        <v>5</v>
      </c>
      <c r="AR196" s="7" t="s">
        <v>526</v>
      </c>
      <c r="AS196">
        <v>5</v>
      </c>
      <c r="AT196" s="7" t="s">
        <v>526</v>
      </c>
      <c r="AU196">
        <v>5</v>
      </c>
      <c r="AV196" s="7" t="s">
        <v>526</v>
      </c>
      <c r="AW196">
        <v>5</v>
      </c>
      <c r="AX196" s="7" t="s">
        <v>525</v>
      </c>
      <c r="AY196">
        <v>550</v>
      </c>
      <c r="AZ196" s="7" t="s">
        <v>526</v>
      </c>
      <c r="BA196">
        <v>5</v>
      </c>
      <c r="BB196" s="7" t="s">
        <v>526</v>
      </c>
      <c r="BC196">
        <v>5</v>
      </c>
      <c r="BD196" s="7" t="s">
        <v>526</v>
      </c>
      <c r="BE196">
        <v>5</v>
      </c>
      <c r="BF196" s="7" t="s">
        <v>525</v>
      </c>
      <c r="BG196">
        <v>39</v>
      </c>
      <c r="BH196" s="7" t="s">
        <v>526</v>
      </c>
      <c r="BI196">
        <v>5</v>
      </c>
      <c r="BJ196" s="7" t="s">
        <v>526</v>
      </c>
      <c r="BK196">
        <v>5</v>
      </c>
      <c r="BL196" s="7" t="s">
        <v>526</v>
      </c>
      <c r="BM196">
        <v>5</v>
      </c>
      <c r="BN196" s="7" t="s">
        <v>526</v>
      </c>
      <c r="BO196">
        <v>5</v>
      </c>
      <c r="BQ196" s="5">
        <f t="shared" si="8"/>
        <v>24</v>
      </c>
      <c r="BR196" s="5">
        <f t="shared" si="9"/>
        <v>0</v>
      </c>
      <c r="BS196" s="5">
        <f t="shared" si="10"/>
        <v>28</v>
      </c>
      <c r="BT196" s="6">
        <f t="shared" si="11"/>
        <v>4</v>
      </c>
    </row>
    <row r="197" spans="1:72" ht="12.75">
      <c r="A197" t="s">
        <v>2452</v>
      </c>
      <c r="B197" s="1" t="s">
        <v>2453</v>
      </c>
      <c r="C197" s="1" t="s">
        <v>2453</v>
      </c>
      <c r="D197" s="7">
        <v>1994</v>
      </c>
      <c r="E197" t="s">
        <v>2454</v>
      </c>
      <c r="F197" t="s">
        <v>2412</v>
      </c>
      <c r="G197" t="s">
        <v>2455</v>
      </c>
      <c r="H197" s="7" t="s">
        <v>523</v>
      </c>
      <c r="I197" t="s">
        <v>1965</v>
      </c>
      <c r="J197" s="7" t="s">
        <v>525</v>
      </c>
      <c r="K197">
        <v>10</v>
      </c>
      <c r="L197" s="7" t="s">
        <v>526</v>
      </c>
      <c r="M197">
        <v>5</v>
      </c>
      <c r="N197" s="32" t="s">
        <v>525</v>
      </c>
      <c r="O197" s="33">
        <v>170</v>
      </c>
      <c r="P197" s="7" t="s">
        <v>526</v>
      </c>
      <c r="Q197">
        <v>200</v>
      </c>
      <c r="R197" s="7" t="s">
        <v>525</v>
      </c>
      <c r="S197">
        <v>5</v>
      </c>
      <c r="T197" s="7" t="s">
        <v>526</v>
      </c>
      <c r="U197">
        <v>5</v>
      </c>
      <c r="V197" s="7" t="s">
        <v>525</v>
      </c>
      <c r="W197">
        <v>7.4</v>
      </c>
      <c r="X197" s="7" t="s">
        <v>526</v>
      </c>
      <c r="Y197">
        <v>5</v>
      </c>
      <c r="Z197" s="7" t="s">
        <v>526</v>
      </c>
      <c r="AA197">
        <v>5</v>
      </c>
      <c r="AB197" s="7" t="s">
        <v>526</v>
      </c>
      <c r="AC197">
        <v>5</v>
      </c>
      <c r="AD197" s="7" t="s">
        <v>526</v>
      </c>
      <c r="AE197">
        <v>5</v>
      </c>
      <c r="AF197" s="7" t="s">
        <v>526</v>
      </c>
      <c r="AG197">
        <v>5</v>
      </c>
      <c r="AH197" s="7" t="s">
        <v>526</v>
      </c>
      <c r="AI197">
        <v>5</v>
      </c>
      <c r="AJ197" s="7" t="s">
        <v>526</v>
      </c>
      <c r="AK197">
        <v>5</v>
      </c>
      <c r="AL197" s="7" t="s">
        <v>526</v>
      </c>
      <c r="AM197">
        <v>5</v>
      </c>
      <c r="AN197" s="7" t="s">
        <v>526</v>
      </c>
      <c r="AO197">
        <v>5</v>
      </c>
      <c r="AP197" s="7" t="s">
        <v>526</v>
      </c>
      <c r="AQ197">
        <v>5</v>
      </c>
      <c r="AR197" s="7" t="s">
        <v>526</v>
      </c>
      <c r="AS197">
        <v>5</v>
      </c>
      <c r="AT197" s="7" t="s">
        <v>526</v>
      </c>
      <c r="AU197">
        <v>5</v>
      </c>
      <c r="AV197" s="7" t="s">
        <v>526</v>
      </c>
      <c r="AW197">
        <v>5</v>
      </c>
      <c r="AX197" s="7" t="s">
        <v>525</v>
      </c>
      <c r="AY197">
        <v>42</v>
      </c>
      <c r="AZ197" s="7" t="s">
        <v>526</v>
      </c>
      <c r="BA197">
        <v>5</v>
      </c>
      <c r="BB197" s="7" t="s">
        <v>526</v>
      </c>
      <c r="BC197">
        <v>5</v>
      </c>
      <c r="BD197" s="7" t="s">
        <v>543</v>
      </c>
      <c r="BE197">
        <v>5.8</v>
      </c>
      <c r="BF197" s="7" t="s">
        <v>526</v>
      </c>
      <c r="BG197">
        <v>5</v>
      </c>
      <c r="BH197" s="7" t="s">
        <v>526</v>
      </c>
      <c r="BI197">
        <v>5</v>
      </c>
      <c r="BJ197" s="7" t="s">
        <v>526</v>
      </c>
      <c r="BK197">
        <v>5</v>
      </c>
      <c r="BL197" s="7" t="s">
        <v>526</v>
      </c>
      <c r="BM197">
        <v>5</v>
      </c>
      <c r="BN197" s="7" t="s">
        <v>526</v>
      </c>
      <c r="BO197">
        <v>5</v>
      </c>
      <c r="BQ197" s="5">
        <f aca="true" t="shared" si="12" ref="BQ197:BQ260">COUNTIF(L197:BN197,"=&lt;")</f>
        <v>23</v>
      </c>
      <c r="BR197" s="5">
        <f aca="true" t="shared" si="13" ref="BR197:BR260">COUNTIF(L197:BO197,".")</f>
        <v>0</v>
      </c>
      <c r="BS197" s="5">
        <f aca="true" t="shared" si="14" ref="BS197:BS260">28-(BR197/2)</f>
        <v>28</v>
      </c>
      <c r="BT197" s="6">
        <f aca="true" t="shared" si="15" ref="BT197:BT260">BS197-BQ197</f>
        <v>5</v>
      </c>
    </row>
    <row r="198" spans="1:72" ht="12.75">
      <c r="A198" t="s">
        <v>2452</v>
      </c>
      <c r="B198" s="1" t="s">
        <v>2456</v>
      </c>
      <c r="C198" s="1" t="s">
        <v>2456</v>
      </c>
      <c r="D198" s="7">
        <v>1994</v>
      </c>
      <c r="E198" t="s">
        <v>2457</v>
      </c>
      <c r="F198" t="s">
        <v>2412</v>
      </c>
      <c r="G198" t="s">
        <v>2458</v>
      </c>
      <c r="H198" s="7" t="s">
        <v>523</v>
      </c>
      <c r="I198" t="s">
        <v>1965</v>
      </c>
      <c r="J198" s="7" t="s">
        <v>525</v>
      </c>
      <c r="K198">
        <v>5.2</v>
      </c>
      <c r="L198" s="7" t="s">
        <v>526</v>
      </c>
      <c r="M198">
        <v>5</v>
      </c>
      <c r="N198" s="32" t="s">
        <v>526</v>
      </c>
      <c r="O198" s="33">
        <v>50</v>
      </c>
      <c r="P198" s="7" t="s">
        <v>526</v>
      </c>
      <c r="Q198">
        <v>200</v>
      </c>
      <c r="R198" s="7" t="s">
        <v>526</v>
      </c>
      <c r="S198">
        <v>5</v>
      </c>
      <c r="T198" s="7" t="s">
        <v>526</v>
      </c>
      <c r="U198">
        <v>5</v>
      </c>
      <c r="V198" s="7" t="s">
        <v>526</v>
      </c>
      <c r="W198">
        <v>5</v>
      </c>
      <c r="X198" s="7" t="s">
        <v>526</v>
      </c>
      <c r="Y198">
        <v>5</v>
      </c>
      <c r="Z198" s="7" t="s">
        <v>526</v>
      </c>
      <c r="AA198">
        <v>5</v>
      </c>
      <c r="AB198" s="7" t="s">
        <v>526</v>
      </c>
      <c r="AC198">
        <v>5</v>
      </c>
      <c r="AD198" s="7" t="s">
        <v>525</v>
      </c>
      <c r="AE198">
        <v>9.6</v>
      </c>
      <c r="AF198" s="7" t="s">
        <v>526</v>
      </c>
      <c r="AG198">
        <v>5</v>
      </c>
      <c r="AH198" s="7" t="s">
        <v>526</v>
      </c>
      <c r="AI198">
        <v>5</v>
      </c>
      <c r="AJ198" s="7" t="s">
        <v>526</v>
      </c>
      <c r="AK198">
        <v>5</v>
      </c>
      <c r="AL198" s="7" t="s">
        <v>526</v>
      </c>
      <c r="AM198">
        <v>5</v>
      </c>
      <c r="AN198" s="7" t="s">
        <v>526</v>
      </c>
      <c r="AO198">
        <v>5</v>
      </c>
      <c r="AP198" s="7" t="s">
        <v>526</v>
      </c>
      <c r="AQ198">
        <v>5</v>
      </c>
      <c r="AR198" s="7" t="s">
        <v>526</v>
      </c>
      <c r="AS198">
        <v>5</v>
      </c>
      <c r="AT198" s="7" t="s">
        <v>526</v>
      </c>
      <c r="AU198">
        <v>5</v>
      </c>
      <c r="AV198" s="7" t="s">
        <v>526</v>
      </c>
      <c r="AW198">
        <v>5</v>
      </c>
      <c r="AX198" s="7" t="s">
        <v>525</v>
      </c>
      <c r="AY198">
        <v>37</v>
      </c>
      <c r="AZ198" s="7" t="s">
        <v>526</v>
      </c>
      <c r="BA198">
        <v>5</v>
      </c>
      <c r="BB198" s="7" t="s">
        <v>526</v>
      </c>
      <c r="BC198">
        <v>5</v>
      </c>
      <c r="BD198" s="7" t="s">
        <v>543</v>
      </c>
      <c r="BE198">
        <v>6.3</v>
      </c>
      <c r="BF198" s="7" t="s">
        <v>526</v>
      </c>
      <c r="BG198">
        <v>5</v>
      </c>
      <c r="BH198" s="7" t="s">
        <v>526</v>
      </c>
      <c r="BI198">
        <v>5</v>
      </c>
      <c r="BJ198" s="7" t="s">
        <v>526</v>
      </c>
      <c r="BK198">
        <v>5</v>
      </c>
      <c r="BL198" s="7" t="s">
        <v>526</v>
      </c>
      <c r="BM198">
        <v>5</v>
      </c>
      <c r="BN198" s="7" t="s">
        <v>526</v>
      </c>
      <c r="BO198">
        <v>5</v>
      </c>
      <c r="BQ198" s="5">
        <f t="shared" si="12"/>
        <v>25</v>
      </c>
      <c r="BR198" s="5">
        <f t="shared" si="13"/>
        <v>0</v>
      </c>
      <c r="BS198" s="5">
        <f t="shared" si="14"/>
        <v>28</v>
      </c>
      <c r="BT198" s="6">
        <f t="shared" si="15"/>
        <v>3</v>
      </c>
    </row>
    <row r="199" spans="1:72" ht="12.75">
      <c r="A199" t="s">
        <v>2452</v>
      </c>
      <c r="B199" s="1" t="s">
        <v>2459</v>
      </c>
      <c r="C199" s="1" t="s">
        <v>2459</v>
      </c>
      <c r="D199" s="7">
        <v>1994</v>
      </c>
      <c r="E199" t="s">
        <v>2460</v>
      </c>
      <c r="F199" t="s">
        <v>2412</v>
      </c>
      <c r="G199" t="s">
        <v>2461</v>
      </c>
      <c r="H199" s="7" t="s">
        <v>523</v>
      </c>
      <c r="I199" t="s">
        <v>1965</v>
      </c>
      <c r="J199" s="7" t="s">
        <v>525</v>
      </c>
      <c r="K199">
        <v>4</v>
      </c>
      <c r="L199" s="7" t="s">
        <v>526</v>
      </c>
      <c r="M199">
        <v>5</v>
      </c>
      <c r="N199" s="32" t="s">
        <v>525</v>
      </c>
      <c r="O199" s="33">
        <v>130</v>
      </c>
      <c r="P199" s="7" t="s">
        <v>526</v>
      </c>
      <c r="Q199">
        <v>200</v>
      </c>
      <c r="R199" s="7" t="s">
        <v>526</v>
      </c>
      <c r="S199">
        <v>5</v>
      </c>
      <c r="T199" s="7" t="s">
        <v>526</v>
      </c>
      <c r="U199">
        <v>5</v>
      </c>
      <c r="V199" s="7" t="s">
        <v>526</v>
      </c>
      <c r="W199">
        <v>5</v>
      </c>
      <c r="X199" s="7" t="s">
        <v>526</v>
      </c>
      <c r="Y199">
        <v>5</v>
      </c>
      <c r="Z199" s="7" t="s">
        <v>526</v>
      </c>
      <c r="AA199">
        <v>5</v>
      </c>
      <c r="AB199" s="7" t="s">
        <v>526</v>
      </c>
      <c r="AC199">
        <v>5</v>
      </c>
      <c r="AD199" s="7" t="s">
        <v>526</v>
      </c>
      <c r="AE199">
        <v>5</v>
      </c>
      <c r="AF199" s="7" t="s">
        <v>526</v>
      </c>
      <c r="AG199">
        <v>5</v>
      </c>
      <c r="AH199" s="7" t="s">
        <v>526</v>
      </c>
      <c r="AI199">
        <v>5</v>
      </c>
      <c r="AJ199" s="7" t="s">
        <v>526</v>
      </c>
      <c r="AK199">
        <v>5</v>
      </c>
      <c r="AL199" s="7" t="s">
        <v>526</v>
      </c>
      <c r="AM199">
        <v>5</v>
      </c>
      <c r="AN199" s="7" t="s">
        <v>526</v>
      </c>
      <c r="AO199">
        <v>5</v>
      </c>
      <c r="AP199" s="7" t="s">
        <v>526</v>
      </c>
      <c r="AQ199">
        <v>5</v>
      </c>
      <c r="AR199" s="7" t="s">
        <v>526</v>
      </c>
      <c r="AS199">
        <v>5</v>
      </c>
      <c r="AT199" s="7" t="s">
        <v>526</v>
      </c>
      <c r="AU199">
        <v>5</v>
      </c>
      <c r="AV199" s="7" t="s">
        <v>526</v>
      </c>
      <c r="AW199">
        <v>5</v>
      </c>
      <c r="AX199" s="7" t="s">
        <v>525</v>
      </c>
      <c r="AY199">
        <v>27</v>
      </c>
      <c r="AZ199" s="7" t="s">
        <v>526</v>
      </c>
      <c r="BA199">
        <v>5</v>
      </c>
      <c r="BB199" s="7" t="s">
        <v>526</v>
      </c>
      <c r="BC199">
        <v>5</v>
      </c>
      <c r="BD199" s="7" t="s">
        <v>526</v>
      </c>
      <c r="BE199">
        <v>5</v>
      </c>
      <c r="BF199" s="7" t="s">
        <v>525</v>
      </c>
      <c r="BG199">
        <v>5.2</v>
      </c>
      <c r="BH199" s="7" t="s">
        <v>526</v>
      </c>
      <c r="BI199">
        <v>5</v>
      </c>
      <c r="BJ199" s="7" t="s">
        <v>526</v>
      </c>
      <c r="BK199">
        <v>5</v>
      </c>
      <c r="BL199" s="7" t="s">
        <v>526</v>
      </c>
      <c r="BM199">
        <v>5</v>
      </c>
      <c r="BN199" s="7" t="s">
        <v>526</v>
      </c>
      <c r="BO199">
        <v>5</v>
      </c>
      <c r="BQ199" s="5">
        <f t="shared" si="12"/>
        <v>25</v>
      </c>
      <c r="BR199" s="5">
        <f t="shared" si="13"/>
        <v>0</v>
      </c>
      <c r="BS199" s="5">
        <f t="shared" si="14"/>
        <v>28</v>
      </c>
      <c r="BT199" s="6">
        <f t="shared" si="15"/>
        <v>3</v>
      </c>
    </row>
    <row r="200" spans="1:72" ht="12.75">
      <c r="A200" t="s">
        <v>2452</v>
      </c>
      <c r="B200" s="1" t="s">
        <v>2462</v>
      </c>
      <c r="C200" s="1" t="s">
        <v>2462</v>
      </c>
      <c r="D200" s="7">
        <v>1994</v>
      </c>
      <c r="E200" t="s">
        <v>2463</v>
      </c>
      <c r="F200" t="s">
        <v>2412</v>
      </c>
      <c r="G200" t="s">
        <v>2464</v>
      </c>
      <c r="H200" s="7" t="s">
        <v>523</v>
      </c>
      <c r="I200" t="s">
        <v>531</v>
      </c>
      <c r="J200" s="7" t="s">
        <v>525</v>
      </c>
      <c r="K200">
        <v>11</v>
      </c>
      <c r="L200" s="7" t="s">
        <v>526</v>
      </c>
      <c r="M200">
        <v>5</v>
      </c>
      <c r="N200" s="32" t="s">
        <v>525</v>
      </c>
      <c r="O200" s="33">
        <v>1100</v>
      </c>
      <c r="P200" s="7" t="s">
        <v>526</v>
      </c>
      <c r="Q200">
        <v>200</v>
      </c>
      <c r="R200" s="7" t="s">
        <v>526</v>
      </c>
      <c r="S200">
        <v>5</v>
      </c>
      <c r="T200" s="7" t="s">
        <v>526</v>
      </c>
      <c r="U200">
        <v>5</v>
      </c>
      <c r="V200" s="7" t="s">
        <v>525</v>
      </c>
      <c r="W200">
        <v>13</v>
      </c>
      <c r="X200" s="7" t="s">
        <v>526</v>
      </c>
      <c r="Y200">
        <v>5</v>
      </c>
      <c r="Z200" s="7" t="s">
        <v>526</v>
      </c>
      <c r="AA200">
        <v>5</v>
      </c>
      <c r="AB200" s="7" t="s">
        <v>526</v>
      </c>
      <c r="AC200">
        <v>5</v>
      </c>
      <c r="AD200" s="7" t="s">
        <v>526</v>
      </c>
      <c r="AE200">
        <v>5</v>
      </c>
      <c r="AF200" s="7" t="s">
        <v>526</v>
      </c>
      <c r="AG200">
        <v>5</v>
      </c>
      <c r="AH200" s="7" t="s">
        <v>526</v>
      </c>
      <c r="AI200">
        <v>5</v>
      </c>
      <c r="AJ200" s="7" t="s">
        <v>526</v>
      </c>
      <c r="AK200">
        <v>5</v>
      </c>
      <c r="AL200" s="7" t="s">
        <v>526</v>
      </c>
      <c r="AM200">
        <v>5</v>
      </c>
      <c r="AN200" s="7" t="s">
        <v>543</v>
      </c>
      <c r="AO200">
        <v>4.8</v>
      </c>
      <c r="AP200" s="7" t="s">
        <v>526</v>
      </c>
      <c r="AQ200">
        <v>5</v>
      </c>
      <c r="AR200" s="7" t="s">
        <v>526</v>
      </c>
      <c r="AS200">
        <v>5</v>
      </c>
      <c r="AT200" s="7" t="s">
        <v>526</v>
      </c>
      <c r="AU200">
        <v>5</v>
      </c>
      <c r="AV200" s="7" t="s">
        <v>526</v>
      </c>
      <c r="AW200">
        <v>5</v>
      </c>
      <c r="AX200" s="7" t="s">
        <v>525</v>
      </c>
      <c r="AY200">
        <v>100</v>
      </c>
      <c r="AZ200" s="7" t="s">
        <v>526</v>
      </c>
      <c r="BA200">
        <v>5</v>
      </c>
      <c r="BB200" s="7" t="s">
        <v>526</v>
      </c>
      <c r="BC200">
        <v>6</v>
      </c>
      <c r="BD200" s="7" t="s">
        <v>543</v>
      </c>
      <c r="BE200">
        <v>7.3</v>
      </c>
      <c r="BF200" s="7" t="s">
        <v>526</v>
      </c>
      <c r="BG200">
        <v>5</v>
      </c>
      <c r="BH200" s="7" t="s">
        <v>526</v>
      </c>
      <c r="BI200">
        <v>5</v>
      </c>
      <c r="BJ200" s="7" t="s">
        <v>526</v>
      </c>
      <c r="BK200">
        <v>5</v>
      </c>
      <c r="BL200" s="7" t="s">
        <v>526</v>
      </c>
      <c r="BM200">
        <v>5</v>
      </c>
      <c r="BN200" s="7" t="s">
        <v>525</v>
      </c>
      <c r="BO200">
        <v>8.8</v>
      </c>
      <c r="BQ200" s="5">
        <f t="shared" si="12"/>
        <v>22</v>
      </c>
      <c r="BR200" s="5">
        <f t="shared" si="13"/>
        <v>0</v>
      </c>
      <c r="BS200" s="5">
        <f t="shared" si="14"/>
        <v>28</v>
      </c>
      <c r="BT200" s="6">
        <f t="shared" si="15"/>
        <v>6</v>
      </c>
    </row>
    <row r="201" spans="1:72" ht="12.75">
      <c r="A201" t="s">
        <v>2452</v>
      </c>
      <c r="B201" s="1" t="s">
        <v>2465</v>
      </c>
      <c r="C201" s="1" t="s">
        <v>2465</v>
      </c>
      <c r="D201" s="7">
        <v>1994</v>
      </c>
      <c r="E201" t="s">
        <v>2466</v>
      </c>
      <c r="F201" t="s">
        <v>2412</v>
      </c>
      <c r="G201" t="s">
        <v>2467</v>
      </c>
      <c r="H201" s="7" t="s">
        <v>523</v>
      </c>
      <c r="I201" t="s">
        <v>524</v>
      </c>
      <c r="J201" s="7" t="s">
        <v>525</v>
      </c>
      <c r="K201">
        <v>3</v>
      </c>
      <c r="L201" s="7" t="s">
        <v>526</v>
      </c>
      <c r="M201">
        <v>5</v>
      </c>
      <c r="N201" s="18" t="s">
        <v>558</v>
      </c>
      <c r="O201" s="31" t="s">
        <v>558</v>
      </c>
      <c r="P201" s="7" t="s">
        <v>526</v>
      </c>
      <c r="Q201">
        <v>200</v>
      </c>
      <c r="R201" s="7" t="s">
        <v>526</v>
      </c>
      <c r="S201">
        <v>5</v>
      </c>
      <c r="T201" s="7" t="s">
        <v>526</v>
      </c>
      <c r="U201">
        <v>5</v>
      </c>
      <c r="V201" s="7" t="s">
        <v>526</v>
      </c>
      <c r="W201">
        <v>5</v>
      </c>
      <c r="X201" s="7" t="s">
        <v>526</v>
      </c>
      <c r="Y201">
        <v>5</v>
      </c>
      <c r="Z201" s="7" t="s">
        <v>526</v>
      </c>
      <c r="AA201">
        <v>5</v>
      </c>
      <c r="AB201" s="7" t="s">
        <v>526</v>
      </c>
      <c r="AC201">
        <v>5</v>
      </c>
      <c r="AD201" s="7" t="s">
        <v>526</v>
      </c>
      <c r="AE201">
        <v>5</v>
      </c>
      <c r="AF201" s="7" t="s">
        <v>526</v>
      </c>
      <c r="AG201">
        <v>5</v>
      </c>
      <c r="AH201" s="7" t="s">
        <v>526</v>
      </c>
      <c r="AI201">
        <v>5</v>
      </c>
      <c r="AJ201" s="7" t="s">
        <v>526</v>
      </c>
      <c r="AK201">
        <v>5</v>
      </c>
      <c r="AL201" s="7" t="s">
        <v>526</v>
      </c>
      <c r="AM201">
        <v>5</v>
      </c>
      <c r="AN201" s="7" t="s">
        <v>526</v>
      </c>
      <c r="AO201">
        <v>5</v>
      </c>
      <c r="AP201" s="7" t="s">
        <v>526</v>
      </c>
      <c r="AQ201">
        <v>5</v>
      </c>
      <c r="AR201" s="7" t="s">
        <v>526</v>
      </c>
      <c r="AS201">
        <v>5</v>
      </c>
      <c r="AT201" s="7" t="s">
        <v>526</v>
      </c>
      <c r="AU201">
        <v>5</v>
      </c>
      <c r="AV201" s="7" t="s">
        <v>526</v>
      </c>
      <c r="AW201">
        <v>5</v>
      </c>
      <c r="AX201" s="7" t="s">
        <v>525</v>
      </c>
      <c r="AY201">
        <v>22</v>
      </c>
      <c r="AZ201" s="7" t="s">
        <v>526</v>
      </c>
      <c r="BA201">
        <v>5</v>
      </c>
      <c r="BB201" s="7" t="s">
        <v>526</v>
      </c>
      <c r="BC201">
        <v>5</v>
      </c>
      <c r="BD201" s="7" t="s">
        <v>526</v>
      </c>
      <c r="BE201">
        <v>5</v>
      </c>
      <c r="BF201" s="7" t="s">
        <v>526</v>
      </c>
      <c r="BG201">
        <v>5</v>
      </c>
      <c r="BH201" s="7" t="s">
        <v>526</v>
      </c>
      <c r="BI201">
        <v>5</v>
      </c>
      <c r="BJ201" s="7" t="s">
        <v>526</v>
      </c>
      <c r="BK201">
        <v>5</v>
      </c>
      <c r="BL201" s="7" t="s">
        <v>526</v>
      </c>
      <c r="BM201">
        <v>5</v>
      </c>
      <c r="BN201" s="7" t="s">
        <v>526</v>
      </c>
      <c r="BO201">
        <v>5</v>
      </c>
      <c r="BQ201" s="5">
        <f t="shared" si="12"/>
        <v>26</v>
      </c>
      <c r="BR201" s="5">
        <f t="shared" si="13"/>
        <v>2</v>
      </c>
      <c r="BS201" s="5">
        <f t="shared" si="14"/>
        <v>27</v>
      </c>
      <c r="BT201" s="6">
        <f t="shared" si="15"/>
        <v>1</v>
      </c>
    </row>
    <row r="202" spans="1:72" ht="12.75">
      <c r="A202" t="s">
        <v>2452</v>
      </c>
      <c r="B202" s="1" t="s">
        <v>2468</v>
      </c>
      <c r="C202" s="1" t="s">
        <v>2468</v>
      </c>
      <c r="D202" s="7">
        <v>1994</v>
      </c>
      <c r="E202" t="s">
        <v>2469</v>
      </c>
      <c r="F202" t="s">
        <v>2412</v>
      </c>
      <c r="G202" t="s">
        <v>2470</v>
      </c>
      <c r="H202" s="7" t="s">
        <v>523</v>
      </c>
      <c r="I202" t="s">
        <v>531</v>
      </c>
      <c r="J202" s="7" t="s">
        <v>525</v>
      </c>
      <c r="K202">
        <v>13.5</v>
      </c>
      <c r="L202" s="7" t="s">
        <v>526</v>
      </c>
      <c r="M202">
        <v>5</v>
      </c>
      <c r="N202" s="32" t="s">
        <v>525</v>
      </c>
      <c r="O202" s="33">
        <v>1000</v>
      </c>
      <c r="P202" s="7" t="s">
        <v>526</v>
      </c>
      <c r="Q202">
        <v>200</v>
      </c>
      <c r="R202" s="7" t="s">
        <v>526</v>
      </c>
      <c r="S202">
        <v>7.9</v>
      </c>
      <c r="T202" s="7" t="s">
        <v>526</v>
      </c>
      <c r="U202">
        <v>5</v>
      </c>
      <c r="V202" s="7" t="s">
        <v>525</v>
      </c>
      <c r="W202">
        <v>120</v>
      </c>
      <c r="X202" s="7" t="s">
        <v>525</v>
      </c>
      <c r="Y202">
        <v>14</v>
      </c>
      <c r="Z202" s="7" t="s">
        <v>526</v>
      </c>
      <c r="AA202">
        <v>5</v>
      </c>
      <c r="AB202" s="7" t="s">
        <v>526</v>
      </c>
      <c r="AC202">
        <v>10</v>
      </c>
      <c r="AD202" s="7" t="s">
        <v>526</v>
      </c>
      <c r="AE202">
        <v>5</v>
      </c>
      <c r="AF202" s="7" t="s">
        <v>526</v>
      </c>
      <c r="AG202">
        <v>5</v>
      </c>
      <c r="AH202" s="7" t="s">
        <v>526</v>
      </c>
      <c r="AI202">
        <v>5</v>
      </c>
      <c r="AJ202" s="7" t="s">
        <v>526</v>
      </c>
      <c r="AK202">
        <v>5</v>
      </c>
      <c r="AL202" s="7" t="s">
        <v>526</v>
      </c>
      <c r="AM202">
        <v>5</v>
      </c>
      <c r="AN202" s="7" t="s">
        <v>526</v>
      </c>
      <c r="AO202">
        <v>5</v>
      </c>
      <c r="AP202" s="7" t="s">
        <v>526</v>
      </c>
      <c r="AQ202">
        <v>5</v>
      </c>
      <c r="AR202" s="7" t="s">
        <v>526</v>
      </c>
      <c r="AS202">
        <v>5</v>
      </c>
      <c r="AT202" s="7" t="s">
        <v>526</v>
      </c>
      <c r="AU202">
        <v>5</v>
      </c>
      <c r="AV202" s="7" t="s">
        <v>525</v>
      </c>
      <c r="AW202">
        <v>14</v>
      </c>
      <c r="AX202" s="7" t="s">
        <v>525</v>
      </c>
      <c r="AY202">
        <v>65</v>
      </c>
      <c r="AZ202" s="7" t="s">
        <v>526</v>
      </c>
      <c r="BA202">
        <v>5</v>
      </c>
      <c r="BB202" s="7" t="s">
        <v>526</v>
      </c>
      <c r="BC202">
        <v>5</v>
      </c>
      <c r="BD202" s="7" t="s">
        <v>525</v>
      </c>
      <c r="BE202">
        <v>8.2</v>
      </c>
      <c r="BF202" s="7" t="s">
        <v>526</v>
      </c>
      <c r="BG202">
        <v>5</v>
      </c>
      <c r="BH202" s="7" t="s">
        <v>526</v>
      </c>
      <c r="BI202">
        <v>5</v>
      </c>
      <c r="BJ202" s="7" t="s">
        <v>526</v>
      </c>
      <c r="BK202">
        <v>5</v>
      </c>
      <c r="BL202" s="7" t="s">
        <v>525</v>
      </c>
      <c r="BM202">
        <v>29</v>
      </c>
      <c r="BN202" s="7" t="s">
        <v>525</v>
      </c>
      <c r="BO202">
        <v>95</v>
      </c>
      <c r="BQ202" s="5">
        <f t="shared" si="12"/>
        <v>20</v>
      </c>
      <c r="BR202" s="5">
        <f t="shared" si="13"/>
        <v>0</v>
      </c>
      <c r="BS202" s="5">
        <f t="shared" si="14"/>
        <v>28</v>
      </c>
      <c r="BT202" s="6">
        <f t="shared" si="15"/>
        <v>8</v>
      </c>
    </row>
    <row r="203" spans="1:72" ht="12.75">
      <c r="A203" t="s">
        <v>2471</v>
      </c>
      <c r="B203" s="1" t="s">
        <v>2472</v>
      </c>
      <c r="C203" s="1" t="s">
        <v>2472</v>
      </c>
      <c r="D203" s="7">
        <v>1994</v>
      </c>
      <c r="E203" t="s">
        <v>2473</v>
      </c>
      <c r="F203" t="s">
        <v>2412</v>
      </c>
      <c r="G203" t="s">
        <v>2474</v>
      </c>
      <c r="H203" s="7" t="s">
        <v>523</v>
      </c>
      <c r="I203" t="s">
        <v>524</v>
      </c>
      <c r="J203" s="7" t="s">
        <v>525</v>
      </c>
      <c r="K203">
        <v>14.8</v>
      </c>
      <c r="L203" s="7" t="s">
        <v>526</v>
      </c>
      <c r="M203">
        <v>5</v>
      </c>
      <c r="N203" s="32" t="s">
        <v>543</v>
      </c>
      <c r="O203" s="33">
        <v>47</v>
      </c>
      <c r="P203" s="7" t="s">
        <v>526</v>
      </c>
      <c r="Q203">
        <v>200</v>
      </c>
      <c r="R203" s="7" t="s">
        <v>526</v>
      </c>
      <c r="S203">
        <v>5</v>
      </c>
      <c r="T203" s="7" t="s">
        <v>526</v>
      </c>
      <c r="U203">
        <v>5</v>
      </c>
      <c r="V203" s="7" t="s">
        <v>543</v>
      </c>
      <c r="W203">
        <v>3.2</v>
      </c>
      <c r="X203" s="7" t="s">
        <v>526</v>
      </c>
      <c r="Y203">
        <v>5</v>
      </c>
      <c r="Z203" s="7" t="s">
        <v>526</v>
      </c>
      <c r="AA203">
        <v>5</v>
      </c>
      <c r="AB203" s="7" t="s">
        <v>526</v>
      </c>
      <c r="AC203">
        <v>5</v>
      </c>
      <c r="AD203" s="7" t="s">
        <v>526</v>
      </c>
      <c r="AE203">
        <v>5</v>
      </c>
      <c r="AF203" s="7" t="s">
        <v>526</v>
      </c>
      <c r="AG203">
        <v>5</v>
      </c>
      <c r="AH203" s="7" t="s">
        <v>526</v>
      </c>
      <c r="AI203">
        <v>5</v>
      </c>
      <c r="AJ203" s="7" t="s">
        <v>526</v>
      </c>
      <c r="AK203">
        <v>5</v>
      </c>
      <c r="AL203" s="7" t="s">
        <v>526</v>
      </c>
      <c r="AM203">
        <v>5</v>
      </c>
      <c r="AN203" s="7" t="s">
        <v>526</v>
      </c>
      <c r="AO203">
        <v>5</v>
      </c>
      <c r="AP203" s="7" t="s">
        <v>526</v>
      </c>
      <c r="AQ203">
        <v>5</v>
      </c>
      <c r="AR203" s="7" t="s">
        <v>526</v>
      </c>
      <c r="AS203">
        <v>5</v>
      </c>
      <c r="AT203" s="7" t="s">
        <v>526</v>
      </c>
      <c r="AU203">
        <v>5</v>
      </c>
      <c r="AV203" s="7" t="s">
        <v>526</v>
      </c>
      <c r="AW203">
        <v>5</v>
      </c>
      <c r="AX203" s="7" t="s">
        <v>525</v>
      </c>
      <c r="AY203">
        <v>7.6</v>
      </c>
      <c r="AZ203" s="7" t="s">
        <v>526</v>
      </c>
      <c r="BA203">
        <v>5</v>
      </c>
      <c r="BB203" s="7" t="s">
        <v>526</v>
      </c>
      <c r="BC203">
        <v>5</v>
      </c>
      <c r="BD203" s="7" t="s">
        <v>526</v>
      </c>
      <c r="BE203">
        <v>5</v>
      </c>
      <c r="BF203" s="7" t="s">
        <v>526</v>
      </c>
      <c r="BG203">
        <v>5</v>
      </c>
      <c r="BH203" s="7" t="s">
        <v>526</v>
      </c>
      <c r="BI203">
        <v>5</v>
      </c>
      <c r="BJ203" s="7" t="s">
        <v>526</v>
      </c>
      <c r="BK203">
        <v>5</v>
      </c>
      <c r="BL203" s="7" t="s">
        <v>526</v>
      </c>
      <c r="BM203">
        <v>5</v>
      </c>
      <c r="BN203" s="7" t="s">
        <v>526</v>
      </c>
      <c r="BO203">
        <v>5</v>
      </c>
      <c r="BQ203" s="5">
        <f t="shared" si="12"/>
        <v>25</v>
      </c>
      <c r="BR203" s="5">
        <f t="shared" si="13"/>
        <v>0</v>
      </c>
      <c r="BS203" s="5">
        <f t="shared" si="14"/>
        <v>28</v>
      </c>
      <c r="BT203" s="6">
        <f t="shared" si="15"/>
        <v>3</v>
      </c>
    </row>
    <row r="204" spans="1:72" ht="12.75">
      <c r="A204" t="s">
        <v>2471</v>
      </c>
      <c r="B204" s="1" t="s">
        <v>2475</v>
      </c>
      <c r="C204" s="1" t="s">
        <v>2475</v>
      </c>
      <c r="D204" s="7">
        <v>1994</v>
      </c>
      <c r="E204" t="s">
        <v>2476</v>
      </c>
      <c r="F204" t="s">
        <v>2412</v>
      </c>
      <c r="G204" t="s">
        <v>2477</v>
      </c>
      <c r="H204" s="7" t="s">
        <v>523</v>
      </c>
      <c r="I204" t="s">
        <v>599</v>
      </c>
      <c r="J204" s="7" t="s">
        <v>525</v>
      </c>
      <c r="K204">
        <v>3</v>
      </c>
      <c r="L204" s="7" t="s">
        <v>526</v>
      </c>
      <c r="M204">
        <v>5</v>
      </c>
      <c r="N204" s="32" t="s">
        <v>526</v>
      </c>
      <c r="O204" s="33">
        <v>50</v>
      </c>
      <c r="P204" s="7" t="s">
        <v>526</v>
      </c>
      <c r="Q204">
        <v>200</v>
      </c>
      <c r="R204" s="7" t="s">
        <v>526</v>
      </c>
      <c r="S204">
        <v>5</v>
      </c>
      <c r="T204" s="7" t="s">
        <v>526</v>
      </c>
      <c r="U204">
        <v>5</v>
      </c>
      <c r="V204" s="7" t="s">
        <v>526</v>
      </c>
      <c r="W204">
        <v>5</v>
      </c>
      <c r="X204" s="7" t="s">
        <v>526</v>
      </c>
      <c r="Y204">
        <v>5</v>
      </c>
      <c r="Z204" s="7" t="s">
        <v>526</v>
      </c>
      <c r="AA204">
        <v>10</v>
      </c>
      <c r="AB204" s="7" t="s">
        <v>526</v>
      </c>
      <c r="AC204">
        <v>5</v>
      </c>
      <c r="AD204" s="7" t="s">
        <v>526</v>
      </c>
      <c r="AE204">
        <v>5</v>
      </c>
      <c r="AF204" s="7" t="s">
        <v>526</v>
      </c>
      <c r="AG204">
        <v>5</v>
      </c>
      <c r="AH204" s="7" t="s">
        <v>526</v>
      </c>
      <c r="AI204">
        <v>5</v>
      </c>
      <c r="AJ204" s="7" t="s">
        <v>558</v>
      </c>
      <c r="AK204" t="s">
        <v>558</v>
      </c>
      <c r="AL204" s="7" t="s">
        <v>526</v>
      </c>
      <c r="AM204">
        <v>5</v>
      </c>
      <c r="AN204" s="7" t="s">
        <v>558</v>
      </c>
      <c r="AO204" t="s">
        <v>558</v>
      </c>
      <c r="AP204" s="7" t="s">
        <v>526</v>
      </c>
      <c r="AQ204">
        <v>5</v>
      </c>
      <c r="AR204" s="7" t="s">
        <v>526</v>
      </c>
      <c r="AS204">
        <v>5</v>
      </c>
      <c r="AT204" s="7" t="s">
        <v>526</v>
      </c>
      <c r="AU204">
        <v>5</v>
      </c>
      <c r="AV204" s="7" t="s">
        <v>526</v>
      </c>
      <c r="AW204">
        <v>5</v>
      </c>
      <c r="AX204" s="7" t="s">
        <v>526</v>
      </c>
      <c r="AY204">
        <v>5</v>
      </c>
      <c r="AZ204" s="7" t="s">
        <v>526</v>
      </c>
      <c r="BA204">
        <v>5</v>
      </c>
      <c r="BB204" s="7" t="s">
        <v>526</v>
      </c>
      <c r="BC204">
        <v>5</v>
      </c>
      <c r="BD204" s="7" t="s">
        <v>526</v>
      </c>
      <c r="BE204">
        <v>5</v>
      </c>
      <c r="BF204" s="7" t="s">
        <v>526</v>
      </c>
      <c r="BG204">
        <v>5</v>
      </c>
      <c r="BH204" s="7" t="s">
        <v>526</v>
      </c>
      <c r="BI204">
        <v>5</v>
      </c>
      <c r="BJ204" s="7" t="s">
        <v>526</v>
      </c>
      <c r="BK204">
        <v>5</v>
      </c>
      <c r="BL204" s="7" t="s">
        <v>526</v>
      </c>
      <c r="BM204">
        <v>5</v>
      </c>
      <c r="BN204" s="7" t="s">
        <v>526</v>
      </c>
      <c r="BO204">
        <v>5</v>
      </c>
      <c r="BQ204" s="5">
        <f t="shared" si="12"/>
        <v>26</v>
      </c>
      <c r="BR204" s="5">
        <f t="shared" si="13"/>
        <v>4</v>
      </c>
      <c r="BS204" s="5">
        <f t="shared" si="14"/>
        <v>26</v>
      </c>
      <c r="BT204" s="6">
        <f t="shared" si="15"/>
        <v>0</v>
      </c>
    </row>
    <row r="205" spans="1:72" ht="12.75">
      <c r="A205" t="s">
        <v>2471</v>
      </c>
      <c r="B205" s="1" t="s">
        <v>2478</v>
      </c>
      <c r="C205" s="1" t="s">
        <v>2478</v>
      </c>
      <c r="D205" s="7">
        <v>1994</v>
      </c>
      <c r="E205" t="s">
        <v>2479</v>
      </c>
      <c r="F205" t="s">
        <v>2412</v>
      </c>
      <c r="G205" t="s">
        <v>2480</v>
      </c>
      <c r="H205" s="7" t="s">
        <v>523</v>
      </c>
      <c r="I205" t="s">
        <v>531</v>
      </c>
      <c r="J205" s="7" t="s">
        <v>525</v>
      </c>
      <c r="K205">
        <v>7.63</v>
      </c>
      <c r="L205" s="7" t="s">
        <v>526</v>
      </c>
      <c r="M205">
        <v>5</v>
      </c>
      <c r="N205" s="32" t="s">
        <v>525</v>
      </c>
      <c r="O205" s="33">
        <v>800</v>
      </c>
      <c r="P205" s="7" t="s">
        <v>526</v>
      </c>
      <c r="Q205">
        <v>200</v>
      </c>
      <c r="R205" s="7" t="s">
        <v>526</v>
      </c>
      <c r="S205">
        <v>5</v>
      </c>
      <c r="T205" s="7" t="s">
        <v>526</v>
      </c>
      <c r="U205">
        <v>5</v>
      </c>
      <c r="V205" s="7" t="s">
        <v>525</v>
      </c>
      <c r="W205">
        <v>13</v>
      </c>
      <c r="X205" s="7" t="s">
        <v>526</v>
      </c>
      <c r="Y205">
        <v>5</v>
      </c>
      <c r="Z205" s="7" t="s">
        <v>526</v>
      </c>
      <c r="AA205">
        <v>5</v>
      </c>
      <c r="AB205" s="7" t="s">
        <v>526</v>
      </c>
      <c r="AC205">
        <v>5</v>
      </c>
      <c r="AD205" s="7" t="s">
        <v>526</v>
      </c>
      <c r="AE205">
        <v>5</v>
      </c>
      <c r="AF205" s="7" t="s">
        <v>526</v>
      </c>
      <c r="AG205">
        <v>5</v>
      </c>
      <c r="AH205" s="7" t="s">
        <v>526</v>
      </c>
      <c r="AI205">
        <v>10</v>
      </c>
      <c r="AJ205" s="7" t="s">
        <v>526</v>
      </c>
      <c r="AK205">
        <v>5</v>
      </c>
      <c r="AL205" s="7" t="s">
        <v>526</v>
      </c>
      <c r="AM205">
        <v>5</v>
      </c>
      <c r="AN205" s="7" t="s">
        <v>526</v>
      </c>
      <c r="AO205">
        <v>5</v>
      </c>
      <c r="AP205" s="7" t="s">
        <v>526</v>
      </c>
      <c r="AQ205">
        <v>5</v>
      </c>
      <c r="AR205" s="7" t="s">
        <v>526</v>
      </c>
      <c r="AS205">
        <v>5</v>
      </c>
      <c r="AT205" s="7" t="s">
        <v>526</v>
      </c>
      <c r="AU205">
        <v>13</v>
      </c>
      <c r="AV205" s="7" t="s">
        <v>543</v>
      </c>
      <c r="AW205">
        <v>4.7</v>
      </c>
      <c r="AX205" s="7" t="s">
        <v>525</v>
      </c>
      <c r="AY205">
        <v>37</v>
      </c>
      <c r="AZ205" s="7" t="s">
        <v>526</v>
      </c>
      <c r="BA205">
        <v>5</v>
      </c>
      <c r="BB205" s="7" t="s">
        <v>526</v>
      </c>
      <c r="BC205">
        <v>5</v>
      </c>
      <c r="BD205" s="7" t="s">
        <v>526</v>
      </c>
      <c r="BE205">
        <v>5</v>
      </c>
      <c r="BF205" s="7" t="s">
        <v>526</v>
      </c>
      <c r="BG205">
        <v>10</v>
      </c>
      <c r="BH205" s="7" t="s">
        <v>526</v>
      </c>
      <c r="BI205">
        <v>5</v>
      </c>
      <c r="BJ205" s="7" t="s">
        <v>526</v>
      </c>
      <c r="BK205">
        <v>5</v>
      </c>
      <c r="BL205" s="7" t="s">
        <v>526</v>
      </c>
      <c r="BM205">
        <v>5</v>
      </c>
      <c r="BN205" s="7" t="s">
        <v>525</v>
      </c>
      <c r="BO205">
        <v>10</v>
      </c>
      <c r="BQ205" s="5">
        <f t="shared" si="12"/>
        <v>23</v>
      </c>
      <c r="BR205" s="5">
        <f t="shared" si="13"/>
        <v>0</v>
      </c>
      <c r="BS205" s="5">
        <f t="shared" si="14"/>
        <v>28</v>
      </c>
      <c r="BT205" s="6">
        <f t="shared" si="15"/>
        <v>5</v>
      </c>
    </row>
    <row r="206" spans="1:72" ht="12.75">
      <c r="A206" t="s">
        <v>2471</v>
      </c>
      <c r="B206" s="1" t="s">
        <v>2481</v>
      </c>
      <c r="C206" s="1" t="s">
        <v>2481</v>
      </c>
      <c r="D206" s="7">
        <v>1994</v>
      </c>
      <c r="E206" t="s">
        <v>2482</v>
      </c>
      <c r="F206" t="s">
        <v>2412</v>
      </c>
      <c r="G206" t="s">
        <v>2483</v>
      </c>
      <c r="H206" s="7" t="s">
        <v>523</v>
      </c>
      <c r="I206" t="s">
        <v>599</v>
      </c>
      <c r="J206" s="7" t="s">
        <v>525</v>
      </c>
      <c r="K206">
        <v>4.9</v>
      </c>
      <c r="L206" s="7" t="s">
        <v>526</v>
      </c>
      <c r="M206">
        <v>5</v>
      </c>
      <c r="N206" s="32" t="s">
        <v>526</v>
      </c>
      <c r="O206" s="33">
        <v>50</v>
      </c>
      <c r="P206" s="7" t="s">
        <v>526</v>
      </c>
      <c r="Q206">
        <v>200</v>
      </c>
      <c r="R206" s="7" t="s">
        <v>526</v>
      </c>
      <c r="S206">
        <v>5</v>
      </c>
      <c r="T206" s="7" t="s">
        <v>526</v>
      </c>
      <c r="U206">
        <v>5</v>
      </c>
      <c r="V206" s="7" t="s">
        <v>526</v>
      </c>
      <c r="W206">
        <v>5</v>
      </c>
      <c r="X206" s="7" t="s">
        <v>526</v>
      </c>
      <c r="Y206">
        <v>5</v>
      </c>
      <c r="Z206" s="7" t="s">
        <v>526</v>
      </c>
      <c r="AA206">
        <v>5</v>
      </c>
      <c r="AB206" s="7" t="s">
        <v>526</v>
      </c>
      <c r="AC206">
        <v>10</v>
      </c>
      <c r="AD206" s="7" t="s">
        <v>526</v>
      </c>
      <c r="AE206">
        <v>5</v>
      </c>
      <c r="AF206" s="7" t="s">
        <v>526</v>
      </c>
      <c r="AG206">
        <v>5</v>
      </c>
      <c r="AH206" s="7" t="s">
        <v>526</v>
      </c>
      <c r="AI206">
        <v>5</v>
      </c>
      <c r="AJ206" s="7" t="s">
        <v>526</v>
      </c>
      <c r="AK206">
        <v>5</v>
      </c>
      <c r="AL206" s="7" t="s">
        <v>526</v>
      </c>
      <c r="AM206">
        <v>5</v>
      </c>
      <c r="AN206" s="7" t="s">
        <v>526</v>
      </c>
      <c r="AO206">
        <v>5</v>
      </c>
      <c r="AP206" s="7" t="s">
        <v>526</v>
      </c>
      <c r="AQ206">
        <v>5</v>
      </c>
      <c r="AR206" s="7" t="s">
        <v>526</v>
      </c>
      <c r="AS206">
        <v>5</v>
      </c>
      <c r="AT206" s="7" t="s">
        <v>526</v>
      </c>
      <c r="AU206">
        <v>5</v>
      </c>
      <c r="AV206" s="7" t="s">
        <v>526</v>
      </c>
      <c r="AW206">
        <v>5</v>
      </c>
      <c r="AX206" s="7" t="s">
        <v>526</v>
      </c>
      <c r="AY206">
        <v>5</v>
      </c>
      <c r="AZ206" s="7" t="s">
        <v>526</v>
      </c>
      <c r="BA206">
        <v>5</v>
      </c>
      <c r="BB206" s="7" t="s">
        <v>526</v>
      </c>
      <c r="BC206">
        <v>5</v>
      </c>
      <c r="BD206" s="7" t="s">
        <v>526</v>
      </c>
      <c r="BE206">
        <v>5</v>
      </c>
      <c r="BF206" s="7" t="s">
        <v>526</v>
      </c>
      <c r="BG206">
        <v>5</v>
      </c>
      <c r="BH206" s="7" t="s">
        <v>526</v>
      </c>
      <c r="BI206">
        <v>5</v>
      </c>
      <c r="BJ206" s="7" t="s">
        <v>526</v>
      </c>
      <c r="BK206">
        <v>5</v>
      </c>
      <c r="BL206" s="7" t="s">
        <v>526</v>
      </c>
      <c r="BM206">
        <v>5</v>
      </c>
      <c r="BN206" s="7" t="s">
        <v>526</v>
      </c>
      <c r="BO206">
        <v>5</v>
      </c>
      <c r="BQ206" s="5">
        <f t="shared" si="12"/>
        <v>28</v>
      </c>
      <c r="BR206" s="5">
        <f t="shared" si="13"/>
        <v>0</v>
      </c>
      <c r="BS206" s="5">
        <f t="shared" si="14"/>
        <v>28</v>
      </c>
      <c r="BT206" s="6">
        <f t="shared" si="15"/>
        <v>0</v>
      </c>
    </row>
    <row r="207" spans="1:72" ht="12.75">
      <c r="A207" t="s">
        <v>588</v>
      </c>
      <c r="B207" s="1" t="s">
        <v>2484</v>
      </c>
      <c r="C207" s="1" t="s">
        <v>2484</v>
      </c>
      <c r="D207" s="7">
        <v>1997</v>
      </c>
      <c r="E207" t="s">
        <v>2485</v>
      </c>
      <c r="F207" t="s">
        <v>2412</v>
      </c>
      <c r="G207" t="s">
        <v>2486</v>
      </c>
      <c r="H207" s="7" t="s">
        <v>523</v>
      </c>
      <c r="I207" t="s">
        <v>599</v>
      </c>
      <c r="J207" s="7" t="s">
        <v>525</v>
      </c>
      <c r="K207">
        <v>3.4</v>
      </c>
      <c r="L207" s="7" t="s">
        <v>526</v>
      </c>
      <c r="M207">
        <v>5</v>
      </c>
      <c r="N207" s="32" t="s">
        <v>525</v>
      </c>
      <c r="O207" s="33">
        <v>220</v>
      </c>
      <c r="P207" s="7" t="s">
        <v>526</v>
      </c>
      <c r="Q207">
        <v>200</v>
      </c>
      <c r="R207" s="7" t="s">
        <v>526</v>
      </c>
      <c r="S207">
        <v>5</v>
      </c>
      <c r="T207" s="7" t="s">
        <v>525</v>
      </c>
      <c r="U207">
        <v>30</v>
      </c>
      <c r="V207" s="7" t="s">
        <v>543</v>
      </c>
      <c r="W207">
        <v>140</v>
      </c>
      <c r="X207" s="7" t="s">
        <v>525</v>
      </c>
      <c r="Y207">
        <v>29</v>
      </c>
      <c r="Z207" s="7" t="s">
        <v>526</v>
      </c>
      <c r="AA207">
        <v>5</v>
      </c>
      <c r="AB207" s="7" t="s">
        <v>526</v>
      </c>
      <c r="AC207">
        <v>5</v>
      </c>
      <c r="AD207" s="7" t="s">
        <v>526</v>
      </c>
      <c r="AE207">
        <v>5</v>
      </c>
      <c r="AF207" s="7" t="s">
        <v>526</v>
      </c>
      <c r="AG207">
        <v>5</v>
      </c>
      <c r="AH207" s="7" t="s">
        <v>526</v>
      </c>
      <c r="AI207">
        <v>5</v>
      </c>
      <c r="AJ207" s="7" t="s">
        <v>526</v>
      </c>
      <c r="AK207">
        <v>5</v>
      </c>
      <c r="AL207" s="7" t="s">
        <v>526</v>
      </c>
      <c r="AM207">
        <v>5</v>
      </c>
      <c r="AN207" s="7" t="s">
        <v>526</v>
      </c>
      <c r="AO207">
        <v>5</v>
      </c>
      <c r="AP207" s="7" t="s">
        <v>525</v>
      </c>
      <c r="AQ207">
        <v>16</v>
      </c>
      <c r="AR207" s="7" t="s">
        <v>526</v>
      </c>
      <c r="AS207">
        <v>5</v>
      </c>
      <c r="AT207" s="7" t="s">
        <v>526</v>
      </c>
      <c r="AU207">
        <v>5</v>
      </c>
      <c r="AV207" s="7" t="s">
        <v>525</v>
      </c>
      <c r="AW207">
        <v>100</v>
      </c>
      <c r="AX207" s="7" t="s">
        <v>525</v>
      </c>
      <c r="AY207">
        <v>23</v>
      </c>
      <c r="AZ207" s="7" t="s">
        <v>526</v>
      </c>
      <c r="BA207">
        <v>5</v>
      </c>
      <c r="BB207" s="7" t="s">
        <v>526</v>
      </c>
      <c r="BC207">
        <v>5</v>
      </c>
      <c r="BD207" s="7" t="s">
        <v>526</v>
      </c>
      <c r="BE207">
        <v>5</v>
      </c>
      <c r="BF207" s="7" t="s">
        <v>526</v>
      </c>
      <c r="BG207">
        <v>5</v>
      </c>
      <c r="BH207" s="7" t="s">
        <v>526</v>
      </c>
      <c r="BI207">
        <v>5</v>
      </c>
      <c r="BJ207" s="7" t="s">
        <v>526</v>
      </c>
      <c r="BK207">
        <v>5</v>
      </c>
      <c r="BL207" s="7" t="s">
        <v>526</v>
      </c>
      <c r="BM207">
        <v>5</v>
      </c>
      <c r="BN207" s="7" t="s">
        <v>525</v>
      </c>
      <c r="BO207">
        <v>24</v>
      </c>
      <c r="BQ207" s="5">
        <f t="shared" si="12"/>
        <v>20</v>
      </c>
      <c r="BR207" s="5">
        <f t="shared" si="13"/>
        <v>0</v>
      </c>
      <c r="BS207" s="5">
        <f t="shared" si="14"/>
        <v>28</v>
      </c>
      <c r="BT207" s="6">
        <f t="shared" si="15"/>
        <v>8</v>
      </c>
    </row>
    <row r="208" spans="1:72" ht="12.75">
      <c r="A208" t="s">
        <v>1897</v>
      </c>
      <c r="B208" s="1" t="s">
        <v>2487</v>
      </c>
      <c r="C208" s="1" t="s">
        <v>2487</v>
      </c>
      <c r="D208" s="7">
        <v>1991</v>
      </c>
      <c r="E208" t="s">
        <v>2488</v>
      </c>
      <c r="F208" t="s">
        <v>2412</v>
      </c>
      <c r="G208" t="s">
        <v>2489</v>
      </c>
      <c r="H208" s="7" t="s">
        <v>523</v>
      </c>
      <c r="I208" t="s">
        <v>524</v>
      </c>
      <c r="J208" s="7" t="s">
        <v>525</v>
      </c>
      <c r="K208">
        <v>1.5</v>
      </c>
      <c r="L208" s="7" t="s">
        <v>526</v>
      </c>
      <c r="M208">
        <v>5</v>
      </c>
      <c r="N208" s="32" t="s">
        <v>526</v>
      </c>
      <c r="O208" s="33">
        <v>50</v>
      </c>
      <c r="P208" s="7" t="s">
        <v>526</v>
      </c>
      <c r="Q208">
        <v>200</v>
      </c>
      <c r="R208" s="7" t="s">
        <v>526</v>
      </c>
      <c r="S208">
        <v>5</v>
      </c>
      <c r="T208" s="7" t="s">
        <v>526</v>
      </c>
      <c r="U208">
        <v>5</v>
      </c>
      <c r="V208" s="7" t="s">
        <v>526</v>
      </c>
      <c r="W208">
        <v>5</v>
      </c>
      <c r="X208" s="7" t="s">
        <v>526</v>
      </c>
      <c r="Y208">
        <v>5</v>
      </c>
      <c r="Z208" s="7" t="s">
        <v>526</v>
      </c>
      <c r="AA208">
        <v>5</v>
      </c>
      <c r="AB208" s="7" t="s">
        <v>526</v>
      </c>
      <c r="AC208">
        <v>5</v>
      </c>
      <c r="AD208" s="7" t="s">
        <v>526</v>
      </c>
      <c r="AE208">
        <v>5</v>
      </c>
      <c r="AF208" s="7" t="s">
        <v>526</v>
      </c>
      <c r="AG208">
        <v>5</v>
      </c>
      <c r="AH208" s="7" t="s">
        <v>526</v>
      </c>
      <c r="AI208">
        <v>5</v>
      </c>
      <c r="AJ208" s="7" t="s">
        <v>526</v>
      </c>
      <c r="AK208">
        <v>5</v>
      </c>
      <c r="AL208" s="7" t="s">
        <v>526</v>
      </c>
      <c r="AM208">
        <v>5</v>
      </c>
      <c r="AN208" s="7" t="s">
        <v>526</v>
      </c>
      <c r="AO208">
        <v>5</v>
      </c>
      <c r="AP208" s="7" t="s">
        <v>526</v>
      </c>
      <c r="AQ208">
        <v>5</v>
      </c>
      <c r="AR208" s="7" t="s">
        <v>526</v>
      </c>
      <c r="AS208">
        <v>5</v>
      </c>
      <c r="AT208" s="7" t="s">
        <v>526</v>
      </c>
      <c r="AU208">
        <v>5</v>
      </c>
      <c r="AV208" s="7" t="s">
        <v>526</v>
      </c>
      <c r="AW208">
        <v>5</v>
      </c>
      <c r="AX208" s="7" t="s">
        <v>525</v>
      </c>
      <c r="AY208">
        <v>6.4</v>
      </c>
      <c r="AZ208" s="7" t="s">
        <v>526</v>
      </c>
      <c r="BA208">
        <v>5</v>
      </c>
      <c r="BB208" s="7" t="s">
        <v>526</v>
      </c>
      <c r="BC208">
        <v>5</v>
      </c>
      <c r="BD208" s="7" t="s">
        <v>526</v>
      </c>
      <c r="BE208">
        <v>5</v>
      </c>
      <c r="BF208" s="7" t="s">
        <v>526</v>
      </c>
      <c r="BG208">
        <v>5</v>
      </c>
      <c r="BH208" s="7" t="s">
        <v>526</v>
      </c>
      <c r="BI208">
        <v>5</v>
      </c>
      <c r="BJ208" s="7" t="s">
        <v>526</v>
      </c>
      <c r="BK208">
        <v>5</v>
      </c>
      <c r="BL208" s="7" t="s">
        <v>526</v>
      </c>
      <c r="BM208">
        <v>5</v>
      </c>
      <c r="BN208" s="7" t="s">
        <v>526</v>
      </c>
      <c r="BO208">
        <v>5</v>
      </c>
      <c r="BQ208" s="5">
        <f t="shared" si="12"/>
        <v>27</v>
      </c>
      <c r="BR208" s="5">
        <f t="shared" si="13"/>
        <v>0</v>
      </c>
      <c r="BS208" s="5">
        <f t="shared" si="14"/>
        <v>28</v>
      </c>
      <c r="BT208" s="6">
        <f t="shared" si="15"/>
        <v>1</v>
      </c>
    </row>
    <row r="209" spans="1:72" ht="12.75">
      <c r="A209" t="s">
        <v>1897</v>
      </c>
      <c r="B209" s="1" t="s">
        <v>2490</v>
      </c>
      <c r="C209" s="1" t="s">
        <v>2490</v>
      </c>
      <c r="D209" s="7">
        <v>1991</v>
      </c>
      <c r="E209" t="s">
        <v>2491</v>
      </c>
      <c r="F209" t="s">
        <v>2412</v>
      </c>
      <c r="G209" t="s">
        <v>2492</v>
      </c>
      <c r="H209" s="7" t="s">
        <v>523</v>
      </c>
      <c r="I209" t="s">
        <v>524</v>
      </c>
      <c r="J209" s="7" t="s">
        <v>525</v>
      </c>
      <c r="K209">
        <v>3.1</v>
      </c>
      <c r="L209" s="7" t="s">
        <v>526</v>
      </c>
      <c r="M209">
        <v>5</v>
      </c>
      <c r="N209" s="32" t="s">
        <v>526</v>
      </c>
      <c r="O209" s="33">
        <v>50</v>
      </c>
      <c r="P209" s="7" t="s">
        <v>526</v>
      </c>
      <c r="Q209">
        <v>200</v>
      </c>
      <c r="R209" s="7" t="s">
        <v>526</v>
      </c>
      <c r="S209">
        <v>5</v>
      </c>
      <c r="T209" s="7" t="s">
        <v>526</v>
      </c>
      <c r="U209">
        <v>5</v>
      </c>
      <c r="V209" s="7" t="s">
        <v>526</v>
      </c>
      <c r="W209">
        <v>5</v>
      </c>
      <c r="X209" s="7" t="s">
        <v>526</v>
      </c>
      <c r="Y209">
        <v>5</v>
      </c>
      <c r="Z209" s="7" t="s">
        <v>526</v>
      </c>
      <c r="AA209">
        <v>5</v>
      </c>
      <c r="AB209" s="7" t="s">
        <v>526</v>
      </c>
      <c r="AC209">
        <v>5</v>
      </c>
      <c r="AD209" s="7" t="s">
        <v>526</v>
      </c>
      <c r="AE209">
        <v>5</v>
      </c>
      <c r="AF209" s="7" t="s">
        <v>526</v>
      </c>
      <c r="AG209">
        <v>5</v>
      </c>
      <c r="AH209" s="7" t="s">
        <v>526</v>
      </c>
      <c r="AI209">
        <v>5</v>
      </c>
      <c r="AJ209" s="7" t="s">
        <v>526</v>
      </c>
      <c r="AK209">
        <v>5</v>
      </c>
      <c r="AL209" s="7" t="s">
        <v>526</v>
      </c>
      <c r="AM209">
        <v>5</v>
      </c>
      <c r="AN209" s="7" t="s">
        <v>526</v>
      </c>
      <c r="AO209">
        <v>5</v>
      </c>
      <c r="AP209" s="7" t="s">
        <v>526</v>
      </c>
      <c r="AQ209">
        <v>5</v>
      </c>
      <c r="AR209" s="7" t="s">
        <v>526</v>
      </c>
      <c r="AS209">
        <v>5</v>
      </c>
      <c r="AT209" s="7" t="s">
        <v>526</v>
      </c>
      <c r="AU209">
        <v>5</v>
      </c>
      <c r="AV209" s="7" t="s">
        <v>526</v>
      </c>
      <c r="AW209">
        <v>5</v>
      </c>
      <c r="AX209" s="7" t="s">
        <v>526</v>
      </c>
      <c r="AY209">
        <v>5</v>
      </c>
      <c r="AZ209" s="7" t="s">
        <v>526</v>
      </c>
      <c r="BA209">
        <v>5</v>
      </c>
      <c r="BB209" s="7" t="s">
        <v>526</v>
      </c>
      <c r="BC209">
        <v>5</v>
      </c>
      <c r="BD209" s="7" t="s">
        <v>526</v>
      </c>
      <c r="BE209">
        <v>5</v>
      </c>
      <c r="BF209" s="7" t="s">
        <v>526</v>
      </c>
      <c r="BG209">
        <v>5</v>
      </c>
      <c r="BH209" s="7" t="s">
        <v>526</v>
      </c>
      <c r="BI209">
        <v>5</v>
      </c>
      <c r="BJ209" s="7" t="s">
        <v>526</v>
      </c>
      <c r="BK209">
        <v>5</v>
      </c>
      <c r="BL209" s="7" t="s">
        <v>526</v>
      </c>
      <c r="BM209">
        <v>5</v>
      </c>
      <c r="BN209" s="7" t="s">
        <v>526</v>
      </c>
      <c r="BO209">
        <v>5</v>
      </c>
      <c r="BQ209" s="5">
        <f t="shared" si="12"/>
        <v>28</v>
      </c>
      <c r="BR209" s="5">
        <f t="shared" si="13"/>
        <v>0</v>
      </c>
      <c r="BS209" s="5">
        <f t="shared" si="14"/>
        <v>28</v>
      </c>
      <c r="BT209" s="6">
        <f t="shared" si="15"/>
        <v>0</v>
      </c>
    </row>
    <row r="210" spans="1:72" ht="12.75">
      <c r="A210" t="s">
        <v>1914</v>
      </c>
      <c r="B210" s="1" t="s">
        <v>2493</v>
      </c>
      <c r="C210" s="1" t="s">
        <v>2493</v>
      </c>
      <c r="D210" s="7">
        <v>1994</v>
      </c>
      <c r="E210" t="s">
        <v>2494</v>
      </c>
      <c r="F210" t="s">
        <v>2412</v>
      </c>
      <c r="G210" t="s">
        <v>2495</v>
      </c>
      <c r="H210" s="7" t="s">
        <v>523</v>
      </c>
      <c r="I210" t="s">
        <v>531</v>
      </c>
      <c r="J210" s="7" t="s">
        <v>525</v>
      </c>
      <c r="K210">
        <v>18</v>
      </c>
      <c r="L210" s="7" t="s">
        <v>526</v>
      </c>
      <c r="M210">
        <v>5</v>
      </c>
      <c r="N210" s="32" t="s">
        <v>525</v>
      </c>
      <c r="O210" s="33">
        <v>1400</v>
      </c>
      <c r="P210" s="7" t="s">
        <v>526</v>
      </c>
      <c r="Q210">
        <v>200</v>
      </c>
      <c r="R210" s="7" t="s">
        <v>543</v>
      </c>
      <c r="S210">
        <v>3.2</v>
      </c>
      <c r="T210" s="7" t="s">
        <v>526</v>
      </c>
      <c r="U210">
        <v>5</v>
      </c>
      <c r="V210" s="7" t="s">
        <v>525</v>
      </c>
      <c r="W210">
        <v>21</v>
      </c>
      <c r="X210" s="7" t="s">
        <v>525</v>
      </c>
      <c r="Y210">
        <v>7</v>
      </c>
      <c r="Z210" s="7" t="s">
        <v>526</v>
      </c>
      <c r="AA210">
        <v>5</v>
      </c>
      <c r="AB210" s="7" t="s">
        <v>526</v>
      </c>
      <c r="AC210">
        <v>5</v>
      </c>
      <c r="AD210" s="7" t="s">
        <v>526</v>
      </c>
      <c r="AE210">
        <v>7</v>
      </c>
      <c r="AF210" s="7" t="s">
        <v>526</v>
      </c>
      <c r="AG210">
        <v>5</v>
      </c>
      <c r="AH210" s="7" t="s">
        <v>526</v>
      </c>
      <c r="AI210">
        <v>5</v>
      </c>
      <c r="AJ210" s="7" t="s">
        <v>526</v>
      </c>
      <c r="AK210">
        <v>5</v>
      </c>
      <c r="AL210" s="7" t="s">
        <v>526</v>
      </c>
      <c r="AM210">
        <v>5</v>
      </c>
      <c r="AN210" s="7" t="s">
        <v>543</v>
      </c>
      <c r="AO210">
        <v>3.2</v>
      </c>
      <c r="AP210" s="7" t="s">
        <v>526</v>
      </c>
      <c r="AQ210">
        <v>5</v>
      </c>
      <c r="AR210" s="7" t="s">
        <v>526</v>
      </c>
      <c r="AS210">
        <v>5</v>
      </c>
      <c r="AT210" s="7" t="s">
        <v>526</v>
      </c>
      <c r="AU210">
        <v>5</v>
      </c>
      <c r="AV210" s="7" t="s">
        <v>525</v>
      </c>
      <c r="AW210">
        <v>6.9</v>
      </c>
      <c r="AX210" s="7" t="s">
        <v>525</v>
      </c>
      <c r="AY210">
        <v>100</v>
      </c>
      <c r="AZ210" s="7" t="s">
        <v>526</v>
      </c>
      <c r="BA210">
        <v>5</v>
      </c>
      <c r="BB210" s="7" t="s">
        <v>526</v>
      </c>
      <c r="BC210">
        <v>5</v>
      </c>
      <c r="BD210" s="7" t="s">
        <v>543</v>
      </c>
      <c r="BE210">
        <v>22</v>
      </c>
      <c r="BF210" s="7" t="s">
        <v>526</v>
      </c>
      <c r="BG210">
        <v>5</v>
      </c>
      <c r="BH210" s="7" t="s">
        <v>526</v>
      </c>
      <c r="BI210">
        <v>5</v>
      </c>
      <c r="BJ210" s="7" t="s">
        <v>526</v>
      </c>
      <c r="BK210">
        <v>5</v>
      </c>
      <c r="BL210" s="7" t="s">
        <v>525</v>
      </c>
      <c r="BM210">
        <v>13</v>
      </c>
      <c r="BN210" s="7" t="s">
        <v>525</v>
      </c>
      <c r="BO210">
        <v>20</v>
      </c>
      <c r="BQ210" s="5">
        <f t="shared" si="12"/>
        <v>18</v>
      </c>
      <c r="BR210" s="5">
        <f t="shared" si="13"/>
        <v>0</v>
      </c>
      <c r="BS210" s="5">
        <f t="shared" si="14"/>
        <v>28</v>
      </c>
      <c r="BT210" s="6">
        <f t="shared" si="15"/>
        <v>10</v>
      </c>
    </row>
    <row r="211" spans="1:72" ht="12.75">
      <c r="A211" t="s">
        <v>1961</v>
      </c>
      <c r="B211" s="1" t="s">
        <v>2496</v>
      </c>
      <c r="C211" s="1" t="s">
        <v>2496</v>
      </c>
      <c r="D211" s="7">
        <v>1994</v>
      </c>
      <c r="E211" t="s">
        <v>2497</v>
      </c>
      <c r="F211" t="s">
        <v>2412</v>
      </c>
      <c r="G211" t="s">
        <v>2498</v>
      </c>
      <c r="H211" s="7" t="s">
        <v>523</v>
      </c>
      <c r="I211" t="s">
        <v>524</v>
      </c>
      <c r="J211" s="7" t="s">
        <v>525</v>
      </c>
      <c r="K211">
        <v>3</v>
      </c>
      <c r="L211" s="7" t="s">
        <v>526</v>
      </c>
      <c r="M211">
        <v>5</v>
      </c>
      <c r="N211" s="32" t="s">
        <v>526</v>
      </c>
      <c r="O211" s="33">
        <v>50</v>
      </c>
      <c r="P211" s="7" t="s">
        <v>526</v>
      </c>
      <c r="Q211">
        <v>200</v>
      </c>
      <c r="R211" s="7" t="s">
        <v>526</v>
      </c>
      <c r="S211">
        <v>5</v>
      </c>
      <c r="T211" s="7" t="s">
        <v>526</v>
      </c>
      <c r="U211">
        <v>5</v>
      </c>
      <c r="V211" s="7" t="s">
        <v>526</v>
      </c>
      <c r="W211">
        <v>5</v>
      </c>
      <c r="X211" s="7" t="s">
        <v>526</v>
      </c>
      <c r="Y211">
        <v>5</v>
      </c>
      <c r="Z211" s="7" t="s">
        <v>526</v>
      </c>
      <c r="AA211">
        <v>5</v>
      </c>
      <c r="AB211" s="7" t="s">
        <v>526</v>
      </c>
      <c r="AC211">
        <v>5</v>
      </c>
      <c r="AD211" s="7" t="s">
        <v>526</v>
      </c>
      <c r="AE211">
        <v>5</v>
      </c>
      <c r="AF211" s="7" t="s">
        <v>526</v>
      </c>
      <c r="AG211">
        <v>5</v>
      </c>
      <c r="AH211" s="7" t="s">
        <v>526</v>
      </c>
      <c r="AI211">
        <v>7</v>
      </c>
      <c r="AJ211" s="7" t="s">
        <v>526</v>
      </c>
      <c r="AK211">
        <v>7</v>
      </c>
      <c r="AL211" s="7" t="s">
        <v>526</v>
      </c>
      <c r="AM211">
        <v>5</v>
      </c>
      <c r="AN211" s="7" t="s">
        <v>526</v>
      </c>
      <c r="AO211">
        <v>5</v>
      </c>
      <c r="AP211" s="7" t="s">
        <v>526</v>
      </c>
      <c r="AQ211">
        <v>5</v>
      </c>
      <c r="AR211" s="7" t="s">
        <v>526</v>
      </c>
      <c r="AS211">
        <v>5</v>
      </c>
      <c r="AT211" s="7" t="s">
        <v>526</v>
      </c>
      <c r="AU211">
        <v>5</v>
      </c>
      <c r="AV211" s="7" t="s">
        <v>526</v>
      </c>
      <c r="AW211">
        <v>5</v>
      </c>
      <c r="AX211" s="7" t="s">
        <v>526</v>
      </c>
      <c r="AY211">
        <v>5</v>
      </c>
      <c r="AZ211" s="7" t="s">
        <v>526</v>
      </c>
      <c r="BA211">
        <v>5</v>
      </c>
      <c r="BB211" s="7" t="s">
        <v>526</v>
      </c>
      <c r="BC211">
        <v>5</v>
      </c>
      <c r="BD211" s="7" t="s">
        <v>526</v>
      </c>
      <c r="BE211">
        <v>5</v>
      </c>
      <c r="BF211" s="7" t="s">
        <v>526</v>
      </c>
      <c r="BG211">
        <v>5</v>
      </c>
      <c r="BH211" s="7" t="s">
        <v>526</v>
      </c>
      <c r="BI211">
        <v>5</v>
      </c>
      <c r="BJ211" s="7" t="s">
        <v>526</v>
      </c>
      <c r="BK211">
        <v>5</v>
      </c>
      <c r="BL211" s="7" t="s">
        <v>526</v>
      </c>
      <c r="BM211">
        <v>5</v>
      </c>
      <c r="BN211" s="7" t="s">
        <v>526</v>
      </c>
      <c r="BO211">
        <v>5</v>
      </c>
      <c r="BQ211" s="5">
        <f t="shared" si="12"/>
        <v>28</v>
      </c>
      <c r="BR211" s="5">
        <f t="shared" si="13"/>
        <v>0</v>
      </c>
      <c r="BS211" s="5">
        <f t="shared" si="14"/>
        <v>28</v>
      </c>
      <c r="BT211" s="6">
        <f t="shared" si="15"/>
        <v>0</v>
      </c>
    </row>
    <row r="212" spans="1:72" ht="12.75">
      <c r="A212" t="s">
        <v>1961</v>
      </c>
      <c r="B212" s="1" t="s">
        <v>2499</v>
      </c>
      <c r="C212" s="1" t="s">
        <v>2499</v>
      </c>
      <c r="D212" s="7">
        <v>1994</v>
      </c>
      <c r="E212" t="s">
        <v>2500</v>
      </c>
      <c r="F212" t="s">
        <v>2412</v>
      </c>
      <c r="G212" t="s">
        <v>2501</v>
      </c>
      <c r="H212" s="7" t="s">
        <v>523</v>
      </c>
      <c r="I212" t="s">
        <v>531</v>
      </c>
      <c r="J212" s="7" t="s">
        <v>525</v>
      </c>
      <c r="K212">
        <v>7</v>
      </c>
      <c r="L212" s="7" t="s">
        <v>526</v>
      </c>
      <c r="M212">
        <v>5</v>
      </c>
      <c r="N212" s="32" t="s">
        <v>525</v>
      </c>
      <c r="O212" s="33">
        <v>76</v>
      </c>
      <c r="P212" s="7" t="s">
        <v>526</v>
      </c>
      <c r="Q212">
        <v>200</v>
      </c>
      <c r="R212" s="7" t="s">
        <v>526</v>
      </c>
      <c r="S212">
        <v>10</v>
      </c>
      <c r="T212" s="7" t="s">
        <v>526</v>
      </c>
      <c r="U212">
        <v>10</v>
      </c>
      <c r="V212" s="7" t="s">
        <v>526</v>
      </c>
      <c r="W212">
        <v>10</v>
      </c>
      <c r="X212" s="7" t="s">
        <v>526</v>
      </c>
      <c r="Y212">
        <v>10</v>
      </c>
      <c r="Z212" s="7" t="s">
        <v>526</v>
      </c>
      <c r="AA212">
        <v>5</v>
      </c>
      <c r="AB212" s="7" t="s">
        <v>526</v>
      </c>
      <c r="AC212">
        <v>10</v>
      </c>
      <c r="AD212" s="7" t="s">
        <v>526</v>
      </c>
      <c r="AE212">
        <v>10</v>
      </c>
      <c r="AF212" s="7" t="s">
        <v>526</v>
      </c>
      <c r="AG212">
        <v>15</v>
      </c>
      <c r="AH212" s="7" t="s">
        <v>526</v>
      </c>
      <c r="AI212">
        <v>15</v>
      </c>
      <c r="AJ212" s="7" t="s">
        <v>526</v>
      </c>
      <c r="AK212">
        <v>15</v>
      </c>
      <c r="AL212" s="7" t="s">
        <v>526</v>
      </c>
      <c r="AM212">
        <v>10</v>
      </c>
      <c r="AN212" s="7" t="s">
        <v>526</v>
      </c>
      <c r="AO212">
        <v>5</v>
      </c>
      <c r="AP212" s="7" t="s">
        <v>526</v>
      </c>
      <c r="AQ212">
        <v>10</v>
      </c>
      <c r="AR212" s="7" t="s">
        <v>526</v>
      </c>
      <c r="AS212">
        <v>5</v>
      </c>
      <c r="AT212" s="7" t="s">
        <v>526</v>
      </c>
      <c r="AU212">
        <v>10</v>
      </c>
      <c r="AV212" s="7" t="s">
        <v>526</v>
      </c>
      <c r="AW212">
        <v>10</v>
      </c>
      <c r="AX212" s="7" t="s">
        <v>543</v>
      </c>
      <c r="AY212">
        <v>56</v>
      </c>
      <c r="AZ212" s="7" t="s">
        <v>526</v>
      </c>
      <c r="BA212">
        <v>10</v>
      </c>
      <c r="BB212" s="7" t="s">
        <v>526</v>
      </c>
      <c r="BC212">
        <v>40</v>
      </c>
      <c r="BD212" s="7" t="s">
        <v>526</v>
      </c>
      <c r="BE212">
        <v>10</v>
      </c>
      <c r="BF212" s="7" t="s">
        <v>526</v>
      </c>
      <c r="BG212">
        <v>10</v>
      </c>
      <c r="BH212" s="7" t="s">
        <v>526</v>
      </c>
      <c r="BI212">
        <v>10</v>
      </c>
      <c r="BJ212" s="7" t="s">
        <v>526</v>
      </c>
      <c r="BK212">
        <v>20</v>
      </c>
      <c r="BL212" s="7" t="s">
        <v>526</v>
      </c>
      <c r="BM212">
        <v>10</v>
      </c>
      <c r="BN212" s="7" t="s">
        <v>526</v>
      </c>
      <c r="BO212">
        <v>10</v>
      </c>
      <c r="BQ212" s="5">
        <f t="shared" si="12"/>
        <v>26</v>
      </c>
      <c r="BR212" s="5">
        <f t="shared" si="13"/>
        <v>0</v>
      </c>
      <c r="BS212" s="5">
        <f t="shared" si="14"/>
        <v>28</v>
      </c>
      <c r="BT212" s="6">
        <f t="shared" si="15"/>
        <v>2</v>
      </c>
    </row>
    <row r="213" spans="1:72" ht="12.75">
      <c r="A213" t="s">
        <v>1961</v>
      </c>
      <c r="B213" s="1" t="s">
        <v>2502</v>
      </c>
      <c r="C213" s="1" t="s">
        <v>2502</v>
      </c>
      <c r="D213" s="7">
        <v>1994</v>
      </c>
      <c r="E213" t="s">
        <v>2503</v>
      </c>
      <c r="F213" t="s">
        <v>2412</v>
      </c>
      <c r="G213" t="s">
        <v>2504</v>
      </c>
      <c r="H213" s="7" t="s">
        <v>523</v>
      </c>
      <c r="I213" t="s">
        <v>531</v>
      </c>
      <c r="J213" s="7" t="s">
        <v>525</v>
      </c>
      <c r="K213">
        <v>9.8</v>
      </c>
      <c r="L213" s="7" t="s">
        <v>526</v>
      </c>
      <c r="M213">
        <v>5</v>
      </c>
      <c r="N213" s="32" t="s">
        <v>525</v>
      </c>
      <c r="O213" s="33">
        <v>84</v>
      </c>
      <c r="P213" s="7" t="s">
        <v>526</v>
      </c>
      <c r="Q213">
        <v>200</v>
      </c>
      <c r="R213" s="7" t="s">
        <v>526</v>
      </c>
      <c r="S213">
        <v>10</v>
      </c>
      <c r="T213" s="7" t="s">
        <v>526</v>
      </c>
      <c r="U213">
        <v>10</v>
      </c>
      <c r="V213" s="7" t="s">
        <v>526</v>
      </c>
      <c r="W213">
        <v>10</v>
      </c>
      <c r="X213" s="7" t="s">
        <v>526</v>
      </c>
      <c r="Y213">
        <v>10</v>
      </c>
      <c r="Z213" s="7" t="s">
        <v>526</v>
      </c>
      <c r="AA213">
        <v>5</v>
      </c>
      <c r="AB213" s="7" t="s">
        <v>526</v>
      </c>
      <c r="AC213">
        <v>10</v>
      </c>
      <c r="AD213" s="7" t="s">
        <v>526</v>
      </c>
      <c r="AE213">
        <v>10</v>
      </c>
      <c r="AF213" s="7" t="s">
        <v>526</v>
      </c>
      <c r="AG213">
        <v>11</v>
      </c>
      <c r="AH213" s="7" t="s">
        <v>526</v>
      </c>
      <c r="AI213">
        <v>12</v>
      </c>
      <c r="AJ213" s="7" t="s">
        <v>526</v>
      </c>
      <c r="AK213">
        <v>30</v>
      </c>
      <c r="AL213" s="7" t="s">
        <v>526</v>
      </c>
      <c r="AM213">
        <v>10</v>
      </c>
      <c r="AN213" s="7" t="s">
        <v>526</v>
      </c>
      <c r="AO213">
        <v>5</v>
      </c>
      <c r="AP213" s="7" t="s">
        <v>526</v>
      </c>
      <c r="AQ213">
        <v>10</v>
      </c>
      <c r="AR213" s="7" t="s">
        <v>526</v>
      </c>
      <c r="AS213">
        <v>5</v>
      </c>
      <c r="AT213" s="7" t="s">
        <v>526</v>
      </c>
      <c r="AU213">
        <v>10</v>
      </c>
      <c r="AV213" s="7" t="s">
        <v>526</v>
      </c>
      <c r="AW213">
        <v>10</v>
      </c>
      <c r="AX213" s="7" t="s">
        <v>525</v>
      </c>
      <c r="AY213">
        <v>35</v>
      </c>
      <c r="AZ213" s="7" t="s">
        <v>526</v>
      </c>
      <c r="BA213">
        <v>10</v>
      </c>
      <c r="BB213" s="7" t="s">
        <v>526</v>
      </c>
      <c r="BC213">
        <v>45</v>
      </c>
      <c r="BD213" s="7" t="s">
        <v>526</v>
      </c>
      <c r="BE213">
        <v>10</v>
      </c>
      <c r="BF213" s="7" t="s">
        <v>526</v>
      </c>
      <c r="BG213">
        <v>10</v>
      </c>
      <c r="BH213" s="7" t="s">
        <v>526</v>
      </c>
      <c r="BI213">
        <v>10</v>
      </c>
      <c r="BJ213" s="7" t="s">
        <v>526</v>
      </c>
      <c r="BK213">
        <v>10</v>
      </c>
      <c r="BL213" s="7" t="s">
        <v>526</v>
      </c>
      <c r="BM213">
        <v>10</v>
      </c>
      <c r="BN213" s="7" t="s">
        <v>526</v>
      </c>
      <c r="BO213">
        <v>11</v>
      </c>
      <c r="BQ213" s="5">
        <f t="shared" si="12"/>
        <v>26</v>
      </c>
      <c r="BR213" s="5">
        <f t="shared" si="13"/>
        <v>0</v>
      </c>
      <c r="BS213" s="5">
        <f t="shared" si="14"/>
        <v>28</v>
      </c>
      <c r="BT213" s="6">
        <f t="shared" si="15"/>
        <v>2</v>
      </c>
    </row>
    <row r="214" spans="1:72" ht="12.75">
      <c r="A214" t="s">
        <v>1961</v>
      </c>
      <c r="B214" s="1" t="s">
        <v>2505</v>
      </c>
      <c r="C214" s="1" t="s">
        <v>2505</v>
      </c>
      <c r="D214" s="7">
        <v>1994</v>
      </c>
      <c r="E214" t="s">
        <v>2506</v>
      </c>
      <c r="F214" t="s">
        <v>2412</v>
      </c>
      <c r="G214" t="s">
        <v>2507</v>
      </c>
      <c r="H214" s="7" t="s">
        <v>523</v>
      </c>
      <c r="I214" t="s">
        <v>531</v>
      </c>
      <c r="J214" s="7" t="s">
        <v>525</v>
      </c>
      <c r="K214">
        <v>9.4</v>
      </c>
      <c r="L214" s="7" t="s">
        <v>526</v>
      </c>
      <c r="M214">
        <v>5</v>
      </c>
      <c r="N214" s="32" t="s">
        <v>525</v>
      </c>
      <c r="O214" s="33">
        <v>210</v>
      </c>
      <c r="P214" s="7" t="s">
        <v>526</v>
      </c>
      <c r="Q214">
        <v>2100</v>
      </c>
      <c r="R214" s="7" t="s">
        <v>526</v>
      </c>
      <c r="S214">
        <v>5</v>
      </c>
      <c r="T214" s="7" t="s">
        <v>526</v>
      </c>
      <c r="U214">
        <v>5</v>
      </c>
      <c r="V214" s="7" t="s">
        <v>526</v>
      </c>
      <c r="W214">
        <v>10</v>
      </c>
      <c r="X214" s="7" t="s">
        <v>526</v>
      </c>
      <c r="Y214">
        <v>10</v>
      </c>
      <c r="Z214" s="7" t="s">
        <v>526</v>
      </c>
      <c r="AA214">
        <v>5</v>
      </c>
      <c r="AB214" s="7" t="s">
        <v>526</v>
      </c>
      <c r="AC214">
        <v>25</v>
      </c>
      <c r="AD214" s="7" t="s">
        <v>526</v>
      </c>
      <c r="AE214">
        <v>10</v>
      </c>
      <c r="AF214" s="7" t="s">
        <v>526</v>
      </c>
      <c r="AG214">
        <v>7.2</v>
      </c>
      <c r="AH214" s="7" t="s">
        <v>526</v>
      </c>
      <c r="AI214">
        <v>18</v>
      </c>
      <c r="AJ214" s="7" t="s">
        <v>526</v>
      </c>
      <c r="AK214">
        <v>8</v>
      </c>
      <c r="AL214" s="7" t="s">
        <v>526</v>
      </c>
      <c r="AM214">
        <v>5</v>
      </c>
      <c r="AN214" s="7" t="s">
        <v>526</v>
      </c>
      <c r="AO214">
        <v>5</v>
      </c>
      <c r="AP214" s="7" t="s">
        <v>526</v>
      </c>
      <c r="AQ214">
        <v>5</v>
      </c>
      <c r="AR214" s="7" t="s">
        <v>526</v>
      </c>
      <c r="AS214">
        <v>5</v>
      </c>
      <c r="AT214" s="7" t="s">
        <v>526</v>
      </c>
      <c r="AU214">
        <v>10</v>
      </c>
      <c r="AV214" s="7" t="s">
        <v>526</v>
      </c>
      <c r="AW214">
        <v>10</v>
      </c>
      <c r="AX214" s="7" t="s">
        <v>525</v>
      </c>
      <c r="AY214">
        <v>26</v>
      </c>
      <c r="AZ214" s="7" t="s">
        <v>526</v>
      </c>
      <c r="BA214">
        <v>10</v>
      </c>
      <c r="BB214" s="7" t="s">
        <v>526</v>
      </c>
      <c r="BC214">
        <v>10</v>
      </c>
      <c r="BD214" s="7" t="s">
        <v>526</v>
      </c>
      <c r="BE214">
        <v>10</v>
      </c>
      <c r="BF214" s="7" t="s">
        <v>526</v>
      </c>
      <c r="BG214">
        <v>25</v>
      </c>
      <c r="BH214" s="7" t="s">
        <v>526</v>
      </c>
      <c r="BI214">
        <v>10</v>
      </c>
      <c r="BJ214" s="7" t="s">
        <v>526</v>
      </c>
      <c r="BK214">
        <v>5</v>
      </c>
      <c r="BL214" s="7" t="s">
        <v>526</v>
      </c>
      <c r="BM214">
        <v>5</v>
      </c>
      <c r="BN214" s="7" t="s">
        <v>526</v>
      </c>
      <c r="BO214">
        <v>10</v>
      </c>
      <c r="BQ214" s="5">
        <f t="shared" si="12"/>
        <v>26</v>
      </c>
      <c r="BR214" s="5">
        <f t="shared" si="13"/>
        <v>0</v>
      </c>
      <c r="BS214" s="5">
        <f t="shared" si="14"/>
        <v>28</v>
      </c>
      <c r="BT214" s="6">
        <f t="shared" si="15"/>
        <v>2</v>
      </c>
    </row>
    <row r="215" spans="1:72" ht="12.75">
      <c r="A215" t="s">
        <v>2508</v>
      </c>
      <c r="B215" s="1" t="s">
        <v>2509</v>
      </c>
      <c r="C215" s="1" t="s">
        <v>2509</v>
      </c>
      <c r="D215" s="7">
        <v>1997</v>
      </c>
      <c r="E215" t="s">
        <v>2510</v>
      </c>
      <c r="F215" t="s">
        <v>2412</v>
      </c>
      <c r="G215" t="s">
        <v>2511</v>
      </c>
      <c r="H215" s="7" t="s">
        <v>523</v>
      </c>
      <c r="I215" t="s">
        <v>524</v>
      </c>
      <c r="J215" s="7" t="s">
        <v>525</v>
      </c>
      <c r="K215">
        <v>8.5</v>
      </c>
      <c r="L215" s="7" t="s">
        <v>526</v>
      </c>
      <c r="M215">
        <v>5</v>
      </c>
      <c r="N215" s="32" t="s">
        <v>526</v>
      </c>
      <c r="O215" s="33">
        <v>50</v>
      </c>
      <c r="P215" s="7" t="s">
        <v>526</v>
      </c>
      <c r="Q215">
        <v>200</v>
      </c>
      <c r="R215" s="7" t="s">
        <v>543</v>
      </c>
      <c r="S215">
        <v>5</v>
      </c>
      <c r="T215" s="7" t="s">
        <v>526</v>
      </c>
      <c r="U215">
        <v>5</v>
      </c>
      <c r="V215" s="7" t="s">
        <v>526</v>
      </c>
      <c r="W215">
        <v>7.7</v>
      </c>
      <c r="X215" s="7" t="s">
        <v>526</v>
      </c>
      <c r="Y215">
        <v>5</v>
      </c>
      <c r="Z215" s="7" t="s">
        <v>526</v>
      </c>
      <c r="AA215">
        <v>5</v>
      </c>
      <c r="AB215" s="7" t="s">
        <v>526</v>
      </c>
      <c r="AC215">
        <v>5</v>
      </c>
      <c r="AD215" s="7" t="s">
        <v>526</v>
      </c>
      <c r="AE215">
        <v>5</v>
      </c>
      <c r="AF215" s="7" t="s">
        <v>526</v>
      </c>
      <c r="AG215">
        <v>5</v>
      </c>
      <c r="AH215" s="7" t="s">
        <v>526</v>
      </c>
      <c r="AI215">
        <v>5</v>
      </c>
      <c r="AJ215" s="7" t="s">
        <v>526</v>
      </c>
      <c r="AK215">
        <v>5</v>
      </c>
      <c r="AL215" s="7" t="s">
        <v>526</v>
      </c>
      <c r="AM215">
        <v>5</v>
      </c>
      <c r="AN215" s="7" t="s">
        <v>526</v>
      </c>
      <c r="AO215">
        <v>5</v>
      </c>
      <c r="AP215" s="7" t="s">
        <v>526</v>
      </c>
      <c r="AQ215">
        <v>5</v>
      </c>
      <c r="AR215" s="7" t="s">
        <v>526</v>
      </c>
      <c r="AS215">
        <v>5</v>
      </c>
      <c r="AT215" s="7" t="s">
        <v>526</v>
      </c>
      <c r="AU215">
        <v>5</v>
      </c>
      <c r="AV215" s="7" t="s">
        <v>525</v>
      </c>
      <c r="AW215">
        <v>10</v>
      </c>
      <c r="AX215" s="7" t="s">
        <v>525</v>
      </c>
      <c r="AY215">
        <v>24</v>
      </c>
      <c r="AZ215" s="7" t="s">
        <v>526</v>
      </c>
      <c r="BA215">
        <v>11</v>
      </c>
      <c r="BB215" s="7" t="s">
        <v>526</v>
      </c>
      <c r="BC215">
        <v>5</v>
      </c>
      <c r="BD215" s="7" t="s">
        <v>525</v>
      </c>
      <c r="BE215">
        <v>5.4</v>
      </c>
      <c r="BF215" s="7" t="s">
        <v>526</v>
      </c>
      <c r="BG215">
        <v>5</v>
      </c>
      <c r="BH215" s="7" t="s">
        <v>526</v>
      </c>
      <c r="BI215">
        <v>5</v>
      </c>
      <c r="BJ215" s="7" t="s">
        <v>526</v>
      </c>
      <c r="BK215">
        <v>5</v>
      </c>
      <c r="BL215" s="7" t="s">
        <v>526</v>
      </c>
      <c r="BM215">
        <v>5</v>
      </c>
      <c r="BN215" s="7" t="s">
        <v>526</v>
      </c>
      <c r="BO215">
        <v>5</v>
      </c>
      <c r="BQ215" s="5">
        <f t="shared" si="12"/>
        <v>24</v>
      </c>
      <c r="BR215" s="5">
        <f t="shared" si="13"/>
        <v>0</v>
      </c>
      <c r="BS215" s="5">
        <f t="shared" si="14"/>
        <v>28</v>
      </c>
      <c r="BT215" s="6">
        <f t="shared" si="15"/>
        <v>4</v>
      </c>
    </row>
    <row r="216" spans="1:72" ht="12.75">
      <c r="A216" t="s">
        <v>2508</v>
      </c>
      <c r="B216" s="1" t="s">
        <v>2512</v>
      </c>
      <c r="C216" s="1" t="s">
        <v>2512</v>
      </c>
      <c r="D216" s="7">
        <v>1997</v>
      </c>
      <c r="E216" t="s">
        <v>2513</v>
      </c>
      <c r="F216" t="s">
        <v>2412</v>
      </c>
      <c r="G216" t="s">
        <v>2514</v>
      </c>
      <c r="H216" s="7" t="s">
        <v>523</v>
      </c>
      <c r="I216" t="s">
        <v>524</v>
      </c>
      <c r="J216" s="7" t="s">
        <v>525</v>
      </c>
      <c r="K216">
        <v>4.9</v>
      </c>
      <c r="L216" s="7" t="s">
        <v>526</v>
      </c>
      <c r="M216">
        <v>5</v>
      </c>
      <c r="N216" s="32" t="s">
        <v>526</v>
      </c>
      <c r="O216" s="33">
        <v>50</v>
      </c>
      <c r="P216" s="7" t="s">
        <v>526</v>
      </c>
      <c r="Q216">
        <v>200</v>
      </c>
      <c r="R216" s="7" t="s">
        <v>526</v>
      </c>
      <c r="S216">
        <v>5</v>
      </c>
      <c r="T216" s="7" t="s">
        <v>526</v>
      </c>
      <c r="U216">
        <v>5</v>
      </c>
      <c r="V216" s="7" t="s">
        <v>526</v>
      </c>
      <c r="W216">
        <v>5</v>
      </c>
      <c r="X216" s="7" t="s">
        <v>526</v>
      </c>
      <c r="Y216">
        <v>5</v>
      </c>
      <c r="Z216" s="7" t="s">
        <v>526</v>
      </c>
      <c r="AA216">
        <v>5</v>
      </c>
      <c r="AB216" s="7" t="s">
        <v>526</v>
      </c>
      <c r="AC216">
        <v>5</v>
      </c>
      <c r="AD216" s="7" t="s">
        <v>526</v>
      </c>
      <c r="AE216">
        <v>5</v>
      </c>
      <c r="AF216" s="7" t="s">
        <v>526</v>
      </c>
      <c r="AG216">
        <v>5</v>
      </c>
      <c r="AH216" s="7" t="s">
        <v>526</v>
      </c>
      <c r="AI216">
        <v>5</v>
      </c>
      <c r="AJ216" s="7" t="s">
        <v>526</v>
      </c>
      <c r="AK216">
        <v>5</v>
      </c>
      <c r="AL216" s="7" t="s">
        <v>526</v>
      </c>
      <c r="AM216">
        <v>5</v>
      </c>
      <c r="AN216" s="7" t="s">
        <v>526</v>
      </c>
      <c r="AO216">
        <v>5</v>
      </c>
      <c r="AP216" s="7" t="s">
        <v>526</v>
      </c>
      <c r="AQ216">
        <v>5</v>
      </c>
      <c r="AR216" s="7" t="s">
        <v>526</v>
      </c>
      <c r="AS216">
        <v>5</v>
      </c>
      <c r="AT216" s="7" t="s">
        <v>526</v>
      </c>
      <c r="AU216">
        <v>5</v>
      </c>
      <c r="AV216" s="7" t="s">
        <v>526</v>
      </c>
      <c r="AW216">
        <v>5</v>
      </c>
      <c r="AX216" s="7" t="s">
        <v>525</v>
      </c>
      <c r="AY216">
        <v>6.7</v>
      </c>
      <c r="AZ216" s="7" t="s">
        <v>526</v>
      </c>
      <c r="BA216">
        <v>5</v>
      </c>
      <c r="BB216" s="7" t="s">
        <v>526</v>
      </c>
      <c r="BC216">
        <v>5</v>
      </c>
      <c r="BD216" s="7" t="s">
        <v>526</v>
      </c>
      <c r="BE216">
        <v>5</v>
      </c>
      <c r="BF216" s="7" t="s">
        <v>526</v>
      </c>
      <c r="BG216">
        <v>5</v>
      </c>
      <c r="BH216" s="7" t="s">
        <v>526</v>
      </c>
      <c r="BI216">
        <v>5</v>
      </c>
      <c r="BJ216" s="7" t="s">
        <v>526</v>
      </c>
      <c r="BK216">
        <v>5</v>
      </c>
      <c r="BL216" s="7" t="s">
        <v>526</v>
      </c>
      <c r="BM216">
        <v>5</v>
      </c>
      <c r="BN216" s="7" t="s">
        <v>526</v>
      </c>
      <c r="BO216">
        <v>5</v>
      </c>
      <c r="BQ216" s="5">
        <f t="shared" si="12"/>
        <v>27</v>
      </c>
      <c r="BR216" s="5">
        <f t="shared" si="13"/>
        <v>0</v>
      </c>
      <c r="BS216" s="5">
        <f t="shared" si="14"/>
        <v>28</v>
      </c>
      <c r="BT216" s="6">
        <f t="shared" si="15"/>
        <v>1</v>
      </c>
    </row>
    <row r="217" spans="1:72" ht="12.75">
      <c r="A217" t="s">
        <v>2508</v>
      </c>
      <c r="B217" s="1" t="s">
        <v>2515</v>
      </c>
      <c r="C217" s="1" t="s">
        <v>2515</v>
      </c>
      <c r="D217" s="7">
        <v>1997</v>
      </c>
      <c r="E217" t="s">
        <v>2516</v>
      </c>
      <c r="F217" t="s">
        <v>2412</v>
      </c>
      <c r="G217" t="s">
        <v>2517</v>
      </c>
      <c r="H217" s="7" t="s">
        <v>523</v>
      </c>
      <c r="I217" t="s">
        <v>531</v>
      </c>
      <c r="J217" s="7" t="s">
        <v>525</v>
      </c>
      <c r="K217">
        <v>4.05</v>
      </c>
      <c r="L217" s="7" t="s">
        <v>526</v>
      </c>
      <c r="M217">
        <v>5</v>
      </c>
      <c r="N217" s="32" t="s">
        <v>526</v>
      </c>
      <c r="O217" s="33">
        <v>50</v>
      </c>
      <c r="P217" s="7" t="s">
        <v>526</v>
      </c>
      <c r="Q217">
        <v>200</v>
      </c>
      <c r="R217" s="7" t="s">
        <v>526</v>
      </c>
      <c r="S217">
        <v>5</v>
      </c>
      <c r="T217" s="7" t="s">
        <v>526</v>
      </c>
      <c r="U217">
        <v>5</v>
      </c>
      <c r="V217" s="7" t="s">
        <v>526</v>
      </c>
      <c r="W217">
        <v>5</v>
      </c>
      <c r="X217" s="7" t="s">
        <v>526</v>
      </c>
      <c r="Y217">
        <v>5</v>
      </c>
      <c r="Z217" s="7" t="s">
        <v>526</v>
      </c>
      <c r="AA217">
        <v>5</v>
      </c>
      <c r="AB217" s="7" t="s">
        <v>525</v>
      </c>
      <c r="AC217">
        <v>8.4</v>
      </c>
      <c r="AD217" s="7" t="s">
        <v>526</v>
      </c>
      <c r="AE217">
        <v>5</v>
      </c>
      <c r="AF217" s="7" t="s">
        <v>526</v>
      </c>
      <c r="AG217">
        <v>5</v>
      </c>
      <c r="AH217" s="7" t="s">
        <v>526</v>
      </c>
      <c r="AI217">
        <v>17</v>
      </c>
      <c r="AJ217" s="7" t="s">
        <v>526</v>
      </c>
      <c r="AK217">
        <v>17</v>
      </c>
      <c r="AL217" s="7" t="s">
        <v>526</v>
      </c>
      <c r="AM217">
        <v>5</v>
      </c>
      <c r="AN217" s="7" t="s">
        <v>526</v>
      </c>
      <c r="AO217">
        <v>5</v>
      </c>
      <c r="AP217" s="7" t="s">
        <v>526</v>
      </c>
      <c r="AQ217">
        <v>5.4</v>
      </c>
      <c r="AR217" s="7" t="s">
        <v>526</v>
      </c>
      <c r="AS217">
        <v>8.7</v>
      </c>
      <c r="AT217" s="7" t="s">
        <v>526</v>
      </c>
      <c r="AU217">
        <v>5</v>
      </c>
      <c r="AV217" s="7" t="s">
        <v>525</v>
      </c>
      <c r="AW217">
        <v>8.8</v>
      </c>
      <c r="AX217" s="7" t="s">
        <v>525</v>
      </c>
      <c r="AY217">
        <v>38.8</v>
      </c>
      <c r="AZ217" s="7" t="s">
        <v>526</v>
      </c>
      <c r="BA217">
        <v>5</v>
      </c>
      <c r="BB217" s="7" t="s">
        <v>525</v>
      </c>
      <c r="BC217">
        <v>6.6</v>
      </c>
      <c r="BD217" s="7" t="s">
        <v>526</v>
      </c>
      <c r="BE217">
        <v>5</v>
      </c>
      <c r="BF217" s="7" t="s">
        <v>526</v>
      </c>
      <c r="BG217">
        <v>5</v>
      </c>
      <c r="BH217" s="7" t="s">
        <v>526</v>
      </c>
      <c r="BI217">
        <v>5</v>
      </c>
      <c r="BJ217" s="7" t="s">
        <v>526</v>
      </c>
      <c r="BK217">
        <v>5</v>
      </c>
      <c r="BL217" s="7" t="s">
        <v>525</v>
      </c>
      <c r="BM217">
        <v>5.1</v>
      </c>
      <c r="BN217" s="7" t="s">
        <v>526</v>
      </c>
      <c r="BO217">
        <v>5</v>
      </c>
      <c r="BQ217" s="5">
        <f t="shared" si="12"/>
        <v>23</v>
      </c>
      <c r="BR217" s="5">
        <f t="shared" si="13"/>
        <v>0</v>
      </c>
      <c r="BS217" s="5">
        <f t="shared" si="14"/>
        <v>28</v>
      </c>
      <c r="BT217" s="6">
        <f t="shared" si="15"/>
        <v>5</v>
      </c>
    </row>
    <row r="218" spans="1:72" ht="12.75">
      <c r="A218" t="s">
        <v>2508</v>
      </c>
      <c r="B218" s="1" t="s">
        <v>2518</v>
      </c>
      <c r="C218" s="1" t="s">
        <v>2518</v>
      </c>
      <c r="D218" s="7">
        <v>1997</v>
      </c>
      <c r="E218" t="s">
        <v>2519</v>
      </c>
      <c r="F218" t="s">
        <v>2412</v>
      </c>
      <c r="G218" t="s">
        <v>964</v>
      </c>
      <c r="H218" s="7" t="s">
        <v>523</v>
      </c>
      <c r="I218" t="s">
        <v>524</v>
      </c>
      <c r="J218" s="7" t="s">
        <v>525</v>
      </c>
      <c r="K218">
        <v>1.3</v>
      </c>
      <c r="L218" s="7" t="s">
        <v>526</v>
      </c>
      <c r="M218">
        <v>5</v>
      </c>
      <c r="N218" s="32" t="s">
        <v>526</v>
      </c>
      <c r="O218" s="33">
        <v>50</v>
      </c>
      <c r="P218" s="7" t="s">
        <v>526</v>
      </c>
      <c r="Q218">
        <v>200</v>
      </c>
      <c r="R218" s="7" t="s">
        <v>526</v>
      </c>
      <c r="S218">
        <v>5</v>
      </c>
      <c r="T218" s="7" t="s">
        <v>526</v>
      </c>
      <c r="U218">
        <v>5</v>
      </c>
      <c r="V218" s="7" t="s">
        <v>526</v>
      </c>
      <c r="W218">
        <v>5</v>
      </c>
      <c r="X218" s="7" t="s">
        <v>526</v>
      </c>
      <c r="Y218">
        <v>5</v>
      </c>
      <c r="Z218" s="7" t="s">
        <v>526</v>
      </c>
      <c r="AA218">
        <v>5</v>
      </c>
      <c r="AB218" s="7" t="s">
        <v>526</v>
      </c>
      <c r="AC218">
        <v>5</v>
      </c>
      <c r="AD218" s="7" t="s">
        <v>526</v>
      </c>
      <c r="AE218">
        <v>5</v>
      </c>
      <c r="AF218" s="7" t="s">
        <v>526</v>
      </c>
      <c r="AG218">
        <v>5</v>
      </c>
      <c r="AH218" s="7" t="s">
        <v>526</v>
      </c>
      <c r="AI218">
        <v>5</v>
      </c>
      <c r="AJ218" s="7" t="s">
        <v>526</v>
      </c>
      <c r="AK218">
        <v>5</v>
      </c>
      <c r="AL218" s="7" t="s">
        <v>526</v>
      </c>
      <c r="AM218">
        <v>5</v>
      </c>
      <c r="AN218" s="7" t="s">
        <v>526</v>
      </c>
      <c r="AO218">
        <v>5</v>
      </c>
      <c r="AP218" s="7" t="s">
        <v>526</v>
      </c>
      <c r="AQ218">
        <v>5</v>
      </c>
      <c r="AR218" s="7" t="s">
        <v>526</v>
      </c>
      <c r="AS218">
        <v>5</v>
      </c>
      <c r="AT218" s="7" t="s">
        <v>526</v>
      </c>
      <c r="AU218">
        <v>5</v>
      </c>
      <c r="AV218" s="7" t="s">
        <v>526</v>
      </c>
      <c r="AW218">
        <v>5</v>
      </c>
      <c r="AX218" s="7" t="s">
        <v>525</v>
      </c>
      <c r="AY218">
        <v>10</v>
      </c>
      <c r="AZ218" s="7" t="s">
        <v>526</v>
      </c>
      <c r="BA218">
        <v>5</v>
      </c>
      <c r="BB218" s="7" t="s">
        <v>526</v>
      </c>
      <c r="BC218">
        <v>5</v>
      </c>
      <c r="BD218" s="7" t="s">
        <v>526</v>
      </c>
      <c r="BE218">
        <v>5</v>
      </c>
      <c r="BF218" s="7" t="s">
        <v>526</v>
      </c>
      <c r="BG218">
        <v>5</v>
      </c>
      <c r="BH218" s="7" t="s">
        <v>526</v>
      </c>
      <c r="BI218">
        <v>5</v>
      </c>
      <c r="BJ218" s="7" t="s">
        <v>526</v>
      </c>
      <c r="BK218">
        <v>5</v>
      </c>
      <c r="BL218" s="7" t="s">
        <v>526</v>
      </c>
      <c r="BM218">
        <v>5</v>
      </c>
      <c r="BN218" s="7" t="s">
        <v>526</v>
      </c>
      <c r="BO218">
        <v>5</v>
      </c>
      <c r="BQ218" s="5">
        <f t="shared" si="12"/>
        <v>27</v>
      </c>
      <c r="BR218" s="5">
        <f t="shared" si="13"/>
        <v>0</v>
      </c>
      <c r="BS218" s="5">
        <f t="shared" si="14"/>
        <v>28</v>
      </c>
      <c r="BT218" s="6">
        <f t="shared" si="15"/>
        <v>1</v>
      </c>
    </row>
    <row r="219" spans="1:72" ht="12.75">
      <c r="A219" t="s">
        <v>2508</v>
      </c>
      <c r="B219" s="1" t="s">
        <v>965</v>
      </c>
      <c r="C219" s="1" t="s">
        <v>965</v>
      </c>
      <c r="D219" s="7">
        <v>1997</v>
      </c>
      <c r="E219" t="s">
        <v>966</v>
      </c>
      <c r="F219" t="s">
        <v>2412</v>
      </c>
      <c r="G219" t="s">
        <v>967</v>
      </c>
      <c r="H219" s="7" t="s">
        <v>523</v>
      </c>
      <c r="I219" t="s">
        <v>531</v>
      </c>
      <c r="J219" s="7" t="s">
        <v>525</v>
      </c>
      <c r="K219">
        <v>7.5</v>
      </c>
      <c r="L219" s="7" t="s">
        <v>526</v>
      </c>
      <c r="M219">
        <v>5</v>
      </c>
      <c r="N219" s="32" t="s">
        <v>526</v>
      </c>
      <c r="O219" s="33">
        <v>50</v>
      </c>
      <c r="P219" s="7" t="s">
        <v>526</v>
      </c>
      <c r="Q219">
        <v>200</v>
      </c>
      <c r="R219" s="7" t="s">
        <v>526</v>
      </c>
      <c r="S219">
        <v>5</v>
      </c>
      <c r="T219" s="7" t="s">
        <v>526</v>
      </c>
      <c r="U219">
        <v>5</v>
      </c>
      <c r="V219" s="7" t="s">
        <v>526</v>
      </c>
      <c r="W219">
        <v>5</v>
      </c>
      <c r="X219" s="7" t="s">
        <v>526</v>
      </c>
      <c r="Y219">
        <v>5</v>
      </c>
      <c r="Z219" s="7" t="s">
        <v>526</v>
      </c>
      <c r="AA219">
        <v>5</v>
      </c>
      <c r="AB219" s="7" t="s">
        <v>526</v>
      </c>
      <c r="AC219">
        <v>5</v>
      </c>
      <c r="AD219" s="7" t="s">
        <v>526</v>
      </c>
      <c r="AE219">
        <v>5</v>
      </c>
      <c r="AF219" s="7" t="s">
        <v>526</v>
      </c>
      <c r="AG219">
        <v>5</v>
      </c>
      <c r="AH219" s="7" t="s">
        <v>526</v>
      </c>
      <c r="AI219">
        <v>5</v>
      </c>
      <c r="AJ219" s="7" t="s">
        <v>526</v>
      </c>
      <c r="AK219">
        <v>5</v>
      </c>
      <c r="AL219" s="7" t="s">
        <v>526</v>
      </c>
      <c r="AM219">
        <v>5</v>
      </c>
      <c r="AN219" s="7" t="s">
        <v>526</v>
      </c>
      <c r="AO219">
        <v>5</v>
      </c>
      <c r="AP219" s="7" t="s">
        <v>526</v>
      </c>
      <c r="AQ219">
        <v>5</v>
      </c>
      <c r="AR219" s="7" t="s">
        <v>526</v>
      </c>
      <c r="AS219">
        <v>5</v>
      </c>
      <c r="AT219" s="7" t="s">
        <v>526</v>
      </c>
      <c r="AU219">
        <v>5</v>
      </c>
      <c r="AV219" s="7" t="s">
        <v>526</v>
      </c>
      <c r="AW219">
        <v>5</v>
      </c>
      <c r="AX219" s="7" t="s">
        <v>525</v>
      </c>
      <c r="AY219">
        <v>17</v>
      </c>
      <c r="AZ219" s="7" t="s">
        <v>526</v>
      </c>
      <c r="BA219">
        <v>5</v>
      </c>
      <c r="BB219" s="7" t="s">
        <v>526</v>
      </c>
      <c r="BC219">
        <v>5</v>
      </c>
      <c r="BD219" s="7" t="s">
        <v>526</v>
      </c>
      <c r="BE219">
        <v>5</v>
      </c>
      <c r="BF219" s="7" t="s">
        <v>526</v>
      </c>
      <c r="BG219">
        <v>5</v>
      </c>
      <c r="BH219" s="7" t="s">
        <v>526</v>
      </c>
      <c r="BI219">
        <v>5</v>
      </c>
      <c r="BJ219" s="7" t="s">
        <v>526</v>
      </c>
      <c r="BK219">
        <v>5</v>
      </c>
      <c r="BL219" s="7" t="s">
        <v>526</v>
      </c>
      <c r="BM219">
        <v>5</v>
      </c>
      <c r="BN219" s="7" t="s">
        <v>526</v>
      </c>
      <c r="BO219">
        <v>5</v>
      </c>
      <c r="BQ219" s="5">
        <f t="shared" si="12"/>
        <v>27</v>
      </c>
      <c r="BR219" s="5">
        <f t="shared" si="13"/>
        <v>0</v>
      </c>
      <c r="BS219" s="5">
        <f t="shared" si="14"/>
        <v>28</v>
      </c>
      <c r="BT219" s="6">
        <f t="shared" si="15"/>
        <v>1</v>
      </c>
    </row>
    <row r="220" spans="1:72" ht="12.75">
      <c r="A220" t="s">
        <v>2508</v>
      </c>
      <c r="B220" s="1" t="s">
        <v>968</v>
      </c>
      <c r="C220" s="1" t="s">
        <v>968</v>
      </c>
      <c r="D220" s="7">
        <v>1997</v>
      </c>
      <c r="E220" t="s">
        <v>969</v>
      </c>
      <c r="F220" t="s">
        <v>2412</v>
      </c>
      <c r="G220" t="s">
        <v>970</v>
      </c>
      <c r="H220" s="7" t="s">
        <v>523</v>
      </c>
      <c r="I220" t="s">
        <v>531</v>
      </c>
      <c r="J220" s="7" t="s">
        <v>525</v>
      </c>
      <c r="K220">
        <v>8.5</v>
      </c>
      <c r="L220" s="7" t="s">
        <v>526</v>
      </c>
      <c r="M220">
        <v>5</v>
      </c>
      <c r="N220" s="32" t="s">
        <v>526</v>
      </c>
      <c r="O220" s="33">
        <v>50</v>
      </c>
      <c r="P220" s="7" t="s">
        <v>526</v>
      </c>
      <c r="Q220">
        <v>200</v>
      </c>
      <c r="R220" s="7" t="s">
        <v>526</v>
      </c>
      <c r="S220">
        <v>5</v>
      </c>
      <c r="T220" s="7" t="s">
        <v>526</v>
      </c>
      <c r="U220">
        <v>5</v>
      </c>
      <c r="V220" s="7" t="s">
        <v>526</v>
      </c>
      <c r="W220">
        <v>5</v>
      </c>
      <c r="X220" s="7" t="s">
        <v>526</v>
      </c>
      <c r="Y220">
        <v>5</v>
      </c>
      <c r="Z220" s="7" t="s">
        <v>526</v>
      </c>
      <c r="AA220">
        <v>5</v>
      </c>
      <c r="AB220" s="7" t="s">
        <v>526</v>
      </c>
      <c r="AC220">
        <v>5</v>
      </c>
      <c r="AD220" s="7" t="s">
        <v>526</v>
      </c>
      <c r="AE220">
        <v>5</v>
      </c>
      <c r="AF220" s="7" t="s">
        <v>526</v>
      </c>
      <c r="AG220">
        <v>5</v>
      </c>
      <c r="AH220" s="7" t="s">
        <v>526</v>
      </c>
      <c r="AI220">
        <v>5</v>
      </c>
      <c r="AJ220" s="7" t="s">
        <v>526</v>
      </c>
      <c r="AK220">
        <v>5</v>
      </c>
      <c r="AL220" s="7" t="s">
        <v>526</v>
      </c>
      <c r="AM220">
        <v>5</v>
      </c>
      <c r="AN220" s="7" t="s">
        <v>526</v>
      </c>
      <c r="AO220">
        <v>5</v>
      </c>
      <c r="AP220" s="7" t="s">
        <v>526</v>
      </c>
      <c r="AQ220">
        <v>5</v>
      </c>
      <c r="AR220" s="7" t="s">
        <v>526</v>
      </c>
      <c r="AS220">
        <v>5</v>
      </c>
      <c r="AT220" s="7" t="s">
        <v>526</v>
      </c>
      <c r="AU220">
        <v>5</v>
      </c>
      <c r="AV220" s="7" t="s">
        <v>526</v>
      </c>
      <c r="AW220">
        <v>5</v>
      </c>
      <c r="AX220" s="7" t="s">
        <v>543</v>
      </c>
      <c r="AY220">
        <v>13</v>
      </c>
      <c r="AZ220" s="7" t="s">
        <v>526</v>
      </c>
      <c r="BA220">
        <v>5</v>
      </c>
      <c r="BB220" s="7" t="s">
        <v>526</v>
      </c>
      <c r="BC220">
        <v>5</v>
      </c>
      <c r="BD220" s="7" t="s">
        <v>526</v>
      </c>
      <c r="BE220">
        <v>5</v>
      </c>
      <c r="BF220" s="7" t="s">
        <v>526</v>
      </c>
      <c r="BG220">
        <v>5</v>
      </c>
      <c r="BH220" s="7" t="s">
        <v>526</v>
      </c>
      <c r="BI220">
        <v>5</v>
      </c>
      <c r="BJ220" s="7" t="s">
        <v>526</v>
      </c>
      <c r="BK220">
        <v>5</v>
      </c>
      <c r="BL220" s="7" t="s">
        <v>526</v>
      </c>
      <c r="BM220">
        <v>5</v>
      </c>
      <c r="BN220" s="7" t="s">
        <v>526</v>
      </c>
      <c r="BO220">
        <v>5</v>
      </c>
      <c r="BQ220" s="5">
        <f t="shared" si="12"/>
        <v>27</v>
      </c>
      <c r="BR220" s="5">
        <f t="shared" si="13"/>
        <v>0</v>
      </c>
      <c r="BS220" s="5">
        <f t="shared" si="14"/>
        <v>28</v>
      </c>
      <c r="BT220" s="6">
        <f t="shared" si="15"/>
        <v>1</v>
      </c>
    </row>
    <row r="221" spans="1:72" ht="12.75">
      <c r="A221" t="s">
        <v>971</v>
      </c>
      <c r="B221" s="1" t="s">
        <v>972</v>
      </c>
      <c r="C221" s="1" t="s">
        <v>972</v>
      </c>
      <c r="D221" s="7">
        <v>1991</v>
      </c>
      <c r="E221" t="s">
        <v>973</v>
      </c>
      <c r="F221" t="s">
        <v>2412</v>
      </c>
      <c r="G221" t="s">
        <v>974</v>
      </c>
      <c r="H221" s="7" t="s">
        <v>523</v>
      </c>
      <c r="I221" t="s">
        <v>524</v>
      </c>
      <c r="J221" s="7" t="s">
        <v>525</v>
      </c>
      <c r="K221">
        <v>4.4</v>
      </c>
      <c r="L221" s="7" t="s">
        <v>526</v>
      </c>
      <c r="M221">
        <v>5</v>
      </c>
      <c r="N221" s="32" t="s">
        <v>525</v>
      </c>
      <c r="O221" s="33">
        <v>96</v>
      </c>
      <c r="P221" s="7" t="s">
        <v>526</v>
      </c>
      <c r="Q221">
        <v>200</v>
      </c>
      <c r="R221" s="7" t="s">
        <v>526</v>
      </c>
      <c r="S221">
        <v>5</v>
      </c>
      <c r="T221" s="7" t="s">
        <v>526</v>
      </c>
      <c r="U221">
        <v>5</v>
      </c>
      <c r="V221" s="7" t="s">
        <v>525</v>
      </c>
      <c r="W221">
        <v>6.6</v>
      </c>
      <c r="X221" s="7" t="s">
        <v>525</v>
      </c>
      <c r="Y221">
        <v>5.1</v>
      </c>
      <c r="Z221" s="7" t="s">
        <v>526</v>
      </c>
      <c r="AA221">
        <v>5</v>
      </c>
      <c r="AB221" s="7" t="s">
        <v>526</v>
      </c>
      <c r="AC221">
        <v>5</v>
      </c>
      <c r="AD221" s="7" t="s">
        <v>526</v>
      </c>
      <c r="AE221">
        <v>5</v>
      </c>
      <c r="AF221" s="7" t="s">
        <v>526</v>
      </c>
      <c r="AG221">
        <v>5</v>
      </c>
      <c r="AH221" s="7" t="s">
        <v>526</v>
      </c>
      <c r="AI221">
        <v>5</v>
      </c>
      <c r="AJ221" s="7" t="s">
        <v>526</v>
      </c>
      <c r="AK221">
        <v>5</v>
      </c>
      <c r="AL221" s="7" t="s">
        <v>526</v>
      </c>
      <c r="AM221">
        <v>5</v>
      </c>
      <c r="AN221" s="7" t="s">
        <v>526</v>
      </c>
      <c r="AO221">
        <v>5</v>
      </c>
      <c r="AP221" s="7" t="s">
        <v>526</v>
      </c>
      <c r="AQ221">
        <v>5</v>
      </c>
      <c r="AR221" s="7" t="s">
        <v>526</v>
      </c>
      <c r="AS221">
        <v>5</v>
      </c>
      <c r="AT221" s="7" t="s">
        <v>526</v>
      </c>
      <c r="AU221">
        <v>5</v>
      </c>
      <c r="AV221" s="7" t="s">
        <v>525</v>
      </c>
      <c r="AW221">
        <v>16</v>
      </c>
      <c r="AX221" s="7" t="s">
        <v>525</v>
      </c>
      <c r="AY221">
        <v>150</v>
      </c>
      <c r="AZ221" s="7" t="s">
        <v>526</v>
      </c>
      <c r="BA221">
        <v>5</v>
      </c>
      <c r="BB221" s="7" t="s">
        <v>525</v>
      </c>
      <c r="BC221">
        <v>5.2</v>
      </c>
      <c r="BD221" s="7" t="s">
        <v>525</v>
      </c>
      <c r="BE221">
        <v>20</v>
      </c>
      <c r="BF221" s="7" t="s">
        <v>525</v>
      </c>
      <c r="BG221">
        <v>12</v>
      </c>
      <c r="BH221" s="7" t="s">
        <v>525</v>
      </c>
      <c r="BI221">
        <v>5.1</v>
      </c>
      <c r="BJ221" s="7" t="s">
        <v>525</v>
      </c>
      <c r="BK221">
        <v>5</v>
      </c>
      <c r="BL221" s="7" t="s">
        <v>526</v>
      </c>
      <c r="BM221">
        <v>5</v>
      </c>
      <c r="BN221" s="7" t="s">
        <v>525</v>
      </c>
      <c r="BO221">
        <v>5.7</v>
      </c>
      <c r="BQ221" s="5">
        <f t="shared" si="12"/>
        <v>17</v>
      </c>
      <c r="BR221" s="5">
        <f t="shared" si="13"/>
        <v>0</v>
      </c>
      <c r="BS221" s="5">
        <f t="shared" si="14"/>
        <v>28</v>
      </c>
      <c r="BT221" s="6">
        <f t="shared" si="15"/>
        <v>11</v>
      </c>
    </row>
    <row r="222" spans="1:72" ht="12.75">
      <c r="A222" t="s">
        <v>971</v>
      </c>
      <c r="B222" s="1" t="s">
        <v>975</v>
      </c>
      <c r="C222" s="1" t="s">
        <v>975</v>
      </c>
      <c r="D222" s="7">
        <v>1991</v>
      </c>
      <c r="E222" t="s">
        <v>976</v>
      </c>
      <c r="F222" t="s">
        <v>2412</v>
      </c>
      <c r="G222" t="s">
        <v>977</v>
      </c>
      <c r="H222" s="7" t="s">
        <v>523</v>
      </c>
      <c r="I222" t="s">
        <v>531</v>
      </c>
      <c r="J222" s="7" t="s">
        <v>525</v>
      </c>
      <c r="K222">
        <v>7.8</v>
      </c>
      <c r="L222" s="7" t="s">
        <v>526</v>
      </c>
      <c r="M222">
        <v>5</v>
      </c>
      <c r="N222" s="32" t="s">
        <v>525</v>
      </c>
      <c r="O222" s="33">
        <v>110</v>
      </c>
      <c r="P222" s="7" t="s">
        <v>526</v>
      </c>
      <c r="Q222">
        <v>200</v>
      </c>
      <c r="R222" s="7" t="s">
        <v>526</v>
      </c>
      <c r="S222">
        <v>5</v>
      </c>
      <c r="T222" s="7" t="s">
        <v>526</v>
      </c>
      <c r="U222">
        <v>5</v>
      </c>
      <c r="V222" s="7" t="s">
        <v>526</v>
      </c>
      <c r="W222">
        <v>5</v>
      </c>
      <c r="X222" s="7" t="s">
        <v>526</v>
      </c>
      <c r="Y222">
        <v>5</v>
      </c>
      <c r="Z222" s="7" t="s">
        <v>526</v>
      </c>
      <c r="AA222">
        <v>5</v>
      </c>
      <c r="AB222" s="7" t="s">
        <v>526</v>
      </c>
      <c r="AC222">
        <v>5</v>
      </c>
      <c r="AD222" s="7" t="s">
        <v>526</v>
      </c>
      <c r="AE222">
        <v>5</v>
      </c>
      <c r="AF222" s="7" t="s">
        <v>526</v>
      </c>
      <c r="AG222">
        <v>5</v>
      </c>
      <c r="AH222" s="7" t="s">
        <v>526</v>
      </c>
      <c r="AI222">
        <v>5</v>
      </c>
      <c r="AJ222" s="7" t="s">
        <v>526</v>
      </c>
      <c r="AK222">
        <v>5</v>
      </c>
      <c r="AL222" s="7" t="s">
        <v>526</v>
      </c>
      <c r="AM222">
        <v>5</v>
      </c>
      <c r="AN222" s="7" t="s">
        <v>526</v>
      </c>
      <c r="AO222">
        <v>5</v>
      </c>
      <c r="AP222" s="7" t="s">
        <v>526</v>
      </c>
      <c r="AQ222">
        <v>5</v>
      </c>
      <c r="AR222" s="7" t="s">
        <v>526</v>
      </c>
      <c r="AS222">
        <v>5</v>
      </c>
      <c r="AT222" s="7" t="s">
        <v>526</v>
      </c>
      <c r="AU222">
        <v>5</v>
      </c>
      <c r="AV222" s="7" t="s">
        <v>525</v>
      </c>
      <c r="AW222">
        <v>12</v>
      </c>
      <c r="AX222" s="7" t="s">
        <v>525</v>
      </c>
      <c r="AY222">
        <v>110</v>
      </c>
      <c r="AZ222" s="7" t="s">
        <v>526</v>
      </c>
      <c r="BA222">
        <v>5</v>
      </c>
      <c r="BB222" s="7" t="s">
        <v>526</v>
      </c>
      <c r="BC222">
        <v>5</v>
      </c>
      <c r="BD222" s="7" t="s">
        <v>525</v>
      </c>
      <c r="BE222">
        <v>9.2</v>
      </c>
      <c r="BF222" s="7" t="s">
        <v>526</v>
      </c>
      <c r="BG222">
        <v>5</v>
      </c>
      <c r="BH222" s="7" t="s">
        <v>526</v>
      </c>
      <c r="BI222">
        <v>5</v>
      </c>
      <c r="BJ222" s="7" t="s">
        <v>525</v>
      </c>
      <c r="BK222">
        <v>33</v>
      </c>
      <c r="BL222" s="7" t="s">
        <v>526</v>
      </c>
      <c r="BM222">
        <v>5</v>
      </c>
      <c r="BN222" s="7" t="s">
        <v>526</v>
      </c>
      <c r="BO222">
        <v>5</v>
      </c>
      <c r="BQ222" s="5">
        <f t="shared" si="12"/>
        <v>23</v>
      </c>
      <c r="BR222" s="5">
        <f t="shared" si="13"/>
        <v>0</v>
      </c>
      <c r="BS222" s="5">
        <f t="shared" si="14"/>
        <v>28</v>
      </c>
      <c r="BT222" s="6">
        <f t="shared" si="15"/>
        <v>5</v>
      </c>
    </row>
    <row r="223" spans="1:72" ht="12.75">
      <c r="A223" t="s">
        <v>971</v>
      </c>
      <c r="B223" s="1" t="s">
        <v>846</v>
      </c>
      <c r="C223" s="1" t="s">
        <v>846</v>
      </c>
      <c r="D223" s="7">
        <v>1991</v>
      </c>
      <c r="E223" t="s">
        <v>847</v>
      </c>
      <c r="F223" t="s">
        <v>2412</v>
      </c>
      <c r="G223" t="s">
        <v>848</v>
      </c>
      <c r="H223" s="7" t="s">
        <v>523</v>
      </c>
      <c r="I223" t="s">
        <v>524</v>
      </c>
      <c r="J223" s="7" t="s">
        <v>525</v>
      </c>
      <c r="K223">
        <v>4.5</v>
      </c>
      <c r="L223" s="7" t="s">
        <v>526</v>
      </c>
      <c r="M223">
        <v>5</v>
      </c>
      <c r="N223" s="32" t="s">
        <v>526</v>
      </c>
      <c r="O223" s="33">
        <v>50</v>
      </c>
      <c r="P223" s="7" t="s">
        <v>526</v>
      </c>
      <c r="Q223">
        <v>200</v>
      </c>
      <c r="R223" s="7" t="s">
        <v>526</v>
      </c>
      <c r="S223">
        <v>5</v>
      </c>
      <c r="T223" s="7" t="s">
        <v>526</v>
      </c>
      <c r="U223">
        <v>5</v>
      </c>
      <c r="V223" s="7" t="s">
        <v>526</v>
      </c>
      <c r="W223">
        <v>5</v>
      </c>
      <c r="X223" s="7" t="s">
        <v>526</v>
      </c>
      <c r="Y223">
        <v>5</v>
      </c>
      <c r="Z223" s="7" t="s">
        <v>526</v>
      </c>
      <c r="AA223">
        <v>5</v>
      </c>
      <c r="AB223" s="7" t="s">
        <v>526</v>
      </c>
      <c r="AC223">
        <v>5</v>
      </c>
      <c r="AD223" s="7" t="s">
        <v>526</v>
      </c>
      <c r="AE223">
        <v>5</v>
      </c>
      <c r="AF223" s="7" t="s">
        <v>526</v>
      </c>
      <c r="AG223">
        <v>5</v>
      </c>
      <c r="AH223" s="7" t="s">
        <v>526</v>
      </c>
      <c r="AI223">
        <v>5</v>
      </c>
      <c r="AJ223" s="7" t="s">
        <v>526</v>
      </c>
      <c r="AK223">
        <v>5</v>
      </c>
      <c r="AL223" s="7" t="s">
        <v>526</v>
      </c>
      <c r="AM223">
        <v>5</v>
      </c>
      <c r="AN223" s="7" t="s">
        <v>526</v>
      </c>
      <c r="AO223">
        <v>5</v>
      </c>
      <c r="AP223" s="7" t="s">
        <v>526</v>
      </c>
      <c r="AQ223">
        <v>5</v>
      </c>
      <c r="AR223" s="7" t="s">
        <v>526</v>
      </c>
      <c r="AS223">
        <v>5</v>
      </c>
      <c r="AT223" s="7" t="s">
        <v>526</v>
      </c>
      <c r="AU223">
        <v>5</v>
      </c>
      <c r="AV223" s="7" t="s">
        <v>526</v>
      </c>
      <c r="AW223">
        <v>5</v>
      </c>
      <c r="AX223" s="7" t="s">
        <v>525</v>
      </c>
      <c r="AY223">
        <v>140</v>
      </c>
      <c r="AZ223" s="7" t="s">
        <v>526</v>
      </c>
      <c r="BA223">
        <v>5</v>
      </c>
      <c r="BB223" s="7" t="s">
        <v>526</v>
      </c>
      <c r="BC223">
        <v>5</v>
      </c>
      <c r="BD223" s="7" t="s">
        <v>525</v>
      </c>
      <c r="BE223">
        <v>11</v>
      </c>
      <c r="BF223" s="7" t="s">
        <v>525</v>
      </c>
      <c r="BG223">
        <v>15</v>
      </c>
      <c r="BH223" s="7" t="s">
        <v>526</v>
      </c>
      <c r="BI223">
        <v>5</v>
      </c>
      <c r="BJ223" s="7" t="s">
        <v>526</v>
      </c>
      <c r="BK223">
        <v>5</v>
      </c>
      <c r="BL223" s="7" t="s">
        <v>526</v>
      </c>
      <c r="BM223">
        <v>5</v>
      </c>
      <c r="BN223" s="7" t="s">
        <v>526</v>
      </c>
      <c r="BO223">
        <v>5</v>
      </c>
      <c r="BQ223" s="5">
        <f t="shared" si="12"/>
        <v>25</v>
      </c>
      <c r="BR223" s="5">
        <f t="shared" si="13"/>
        <v>0</v>
      </c>
      <c r="BS223" s="5">
        <f t="shared" si="14"/>
        <v>28</v>
      </c>
      <c r="BT223" s="6">
        <f t="shared" si="15"/>
        <v>3</v>
      </c>
    </row>
    <row r="224" spans="1:72" ht="12.75">
      <c r="A224" t="s">
        <v>971</v>
      </c>
      <c r="B224" s="1" t="s">
        <v>849</v>
      </c>
      <c r="C224" s="1" t="s">
        <v>849</v>
      </c>
      <c r="D224" s="7">
        <v>1991</v>
      </c>
      <c r="E224" t="s">
        <v>850</v>
      </c>
      <c r="F224" t="s">
        <v>2412</v>
      </c>
      <c r="G224" t="s">
        <v>851</v>
      </c>
      <c r="H224" s="7" t="s">
        <v>523</v>
      </c>
      <c r="I224" t="s">
        <v>531</v>
      </c>
      <c r="J224" s="7" t="s">
        <v>525</v>
      </c>
      <c r="K224">
        <v>4.1</v>
      </c>
      <c r="L224" s="7" t="s">
        <v>526</v>
      </c>
      <c r="M224">
        <v>5</v>
      </c>
      <c r="N224" s="32" t="s">
        <v>525</v>
      </c>
      <c r="O224" s="33">
        <v>140</v>
      </c>
      <c r="P224" s="7" t="s">
        <v>526</v>
      </c>
      <c r="Q224">
        <v>200</v>
      </c>
      <c r="R224" s="7" t="s">
        <v>526</v>
      </c>
      <c r="S224">
        <v>5</v>
      </c>
      <c r="T224" s="7" t="s">
        <v>526</v>
      </c>
      <c r="U224">
        <v>5</v>
      </c>
      <c r="V224" s="7" t="s">
        <v>526</v>
      </c>
      <c r="W224">
        <v>5</v>
      </c>
      <c r="X224" s="7" t="s">
        <v>526</v>
      </c>
      <c r="Y224">
        <v>5</v>
      </c>
      <c r="Z224" s="7" t="s">
        <v>526</v>
      </c>
      <c r="AA224">
        <v>5</v>
      </c>
      <c r="AB224" s="7" t="s">
        <v>526</v>
      </c>
      <c r="AC224">
        <v>5</v>
      </c>
      <c r="AD224" s="7" t="s">
        <v>526</v>
      </c>
      <c r="AE224">
        <v>5</v>
      </c>
      <c r="AF224" s="7" t="s">
        <v>526</v>
      </c>
      <c r="AG224">
        <v>5</v>
      </c>
      <c r="AH224" s="7" t="s">
        <v>526</v>
      </c>
      <c r="AI224">
        <v>5</v>
      </c>
      <c r="AJ224" s="7" t="s">
        <v>526</v>
      </c>
      <c r="AK224">
        <v>5</v>
      </c>
      <c r="AL224" s="7" t="s">
        <v>526</v>
      </c>
      <c r="AM224">
        <v>5</v>
      </c>
      <c r="AN224" s="7" t="s">
        <v>526</v>
      </c>
      <c r="AO224">
        <v>5</v>
      </c>
      <c r="AP224" s="7" t="s">
        <v>526</v>
      </c>
      <c r="AQ224">
        <v>5</v>
      </c>
      <c r="AR224" s="7" t="s">
        <v>526</v>
      </c>
      <c r="AS224">
        <v>5</v>
      </c>
      <c r="AT224" s="7" t="s">
        <v>526</v>
      </c>
      <c r="AU224">
        <v>5</v>
      </c>
      <c r="AV224" s="7" t="s">
        <v>526</v>
      </c>
      <c r="AW224">
        <v>5</v>
      </c>
      <c r="AX224" s="7" t="s">
        <v>525</v>
      </c>
      <c r="AY224">
        <v>61</v>
      </c>
      <c r="AZ224" s="7" t="s">
        <v>526</v>
      </c>
      <c r="BA224">
        <v>5</v>
      </c>
      <c r="BB224" s="7" t="s">
        <v>525</v>
      </c>
      <c r="BC224">
        <v>7.7</v>
      </c>
      <c r="BD224" s="7" t="s">
        <v>525</v>
      </c>
      <c r="BE224">
        <v>14</v>
      </c>
      <c r="BF224" s="7" t="s">
        <v>526</v>
      </c>
      <c r="BG224">
        <v>5</v>
      </c>
      <c r="BH224" s="7" t="s">
        <v>526</v>
      </c>
      <c r="BI224">
        <v>5</v>
      </c>
      <c r="BJ224" s="7" t="s">
        <v>526</v>
      </c>
      <c r="BK224">
        <v>5</v>
      </c>
      <c r="BL224" s="7" t="s">
        <v>526</v>
      </c>
      <c r="BM224">
        <v>5</v>
      </c>
      <c r="BN224" s="7" t="s">
        <v>526</v>
      </c>
      <c r="BO224">
        <v>5</v>
      </c>
      <c r="BQ224" s="5">
        <f t="shared" si="12"/>
        <v>24</v>
      </c>
      <c r="BR224" s="5">
        <f t="shared" si="13"/>
        <v>0</v>
      </c>
      <c r="BS224" s="5">
        <f t="shared" si="14"/>
        <v>28</v>
      </c>
      <c r="BT224" s="6">
        <f t="shared" si="15"/>
        <v>4</v>
      </c>
    </row>
    <row r="225" spans="1:72" ht="12.75">
      <c r="A225" t="s">
        <v>2069</v>
      </c>
      <c r="B225" s="1" t="s">
        <v>852</v>
      </c>
      <c r="C225" s="1" t="s">
        <v>853</v>
      </c>
      <c r="D225" s="7">
        <v>1991</v>
      </c>
      <c r="E225" t="s">
        <v>854</v>
      </c>
      <c r="F225" t="s">
        <v>2412</v>
      </c>
      <c r="G225" t="s">
        <v>855</v>
      </c>
      <c r="H225" s="7" t="s">
        <v>523</v>
      </c>
      <c r="I225" t="s">
        <v>531</v>
      </c>
      <c r="J225" s="7" t="s">
        <v>525</v>
      </c>
      <c r="K225">
        <v>7.6</v>
      </c>
      <c r="L225" s="7" t="s">
        <v>526</v>
      </c>
      <c r="M225">
        <v>5</v>
      </c>
      <c r="N225" s="32" t="s">
        <v>526</v>
      </c>
      <c r="O225" s="33">
        <v>50</v>
      </c>
      <c r="P225" s="7" t="s">
        <v>526</v>
      </c>
      <c r="Q225">
        <v>200</v>
      </c>
      <c r="R225" s="7" t="s">
        <v>526</v>
      </c>
      <c r="S225">
        <v>5</v>
      </c>
      <c r="T225" s="7" t="s">
        <v>526</v>
      </c>
      <c r="U225">
        <v>5</v>
      </c>
      <c r="V225" s="7" t="s">
        <v>526</v>
      </c>
      <c r="W225">
        <v>5</v>
      </c>
      <c r="X225" s="7" t="s">
        <v>526</v>
      </c>
      <c r="Y225">
        <v>5</v>
      </c>
      <c r="Z225" s="7" t="s">
        <v>526</v>
      </c>
      <c r="AA225">
        <v>5</v>
      </c>
      <c r="AB225" s="7" t="s">
        <v>526</v>
      </c>
      <c r="AC225">
        <v>5</v>
      </c>
      <c r="AD225" s="7" t="s">
        <v>526</v>
      </c>
      <c r="AE225">
        <v>5</v>
      </c>
      <c r="AF225" s="7" t="s">
        <v>526</v>
      </c>
      <c r="AG225">
        <v>5</v>
      </c>
      <c r="AH225" s="7" t="s">
        <v>526</v>
      </c>
      <c r="AI225">
        <v>5</v>
      </c>
      <c r="AJ225" s="7" t="s">
        <v>526</v>
      </c>
      <c r="AK225">
        <v>5</v>
      </c>
      <c r="AL225" s="7" t="s">
        <v>526</v>
      </c>
      <c r="AM225">
        <v>5</v>
      </c>
      <c r="AN225" s="7" t="s">
        <v>526</v>
      </c>
      <c r="AO225">
        <v>5</v>
      </c>
      <c r="AP225" s="7" t="s">
        <v>526</v>
      </c>
      <c r="AQ225">
        <v>5</v>
      </c>
      <c r="AR225" s="7" t="s">
        <v>526</v>
      </c>
      <c r="AS225">
        <v>5</v>
      </c>
      <c r="AT225" s="7" t="s">
        <v>526</v>
      </c>
      <c r="AU225">
        <v>5</v>
      </c>
      <c r="AV225" s="7" t="s">
        <v>526</v>
      </c>
      <c r="AW225">
        <v>5</v>
      </c>
      <c r="AX225" s="7" t="s">
        <v>526</v>
      </c>
      <c r="AY225">
        <v>5</v>
      </c>
      <c r="AZ225" s="7" t="s">
        <v>526</v>
      </c>
      <c r="BA225">
        <v>5</v>
      </c>
      <c r="BB225" s="7" t="s">
        <v>526</v>
      </c>
      <c r="BC225">
        <v>5</v>
      </c>
      <c r="BD225" s="7" t="s">
        <v>526</v>
      </c>
      <c r="BE225">
        <v>5</v>
      </c>
      <c r="BF225" s="7" t="s">
        <v>526</v>
      </c>
      <c r="BG225">
        <v>5</v>
      </c>
      <c r="BH225" s="7" t="s">
        <v>526</v>
      </c>
      <c r="BI225">
        <v>5</v>
      </c>
      <c r="BJ225" s="7" t="s">
        <v>526</v>
      </c>
      <c r="BK225">
        <v>5</v>
      </c>
      <c r="BL225" s="7" t="s">
        <v>526</v>
      </c>
      <c r="BM225">
        <v>5</v>
      </c>
      <c r="BN225" s="7" t="s">
        <v>526</v>
      </c>
      <c r="BO225">
        <v>5</v>
      </c>
      <c r="BQ225" s="5">
        <f t="shared" si="12"/>
        <v>28</v>
      </c>
      <c r="BR225" s="5">
        <f t="shared" si="13"/>
        <v>0</v>
      </c>
      <c r="BS225" s="5">
        <f t="shared" si="14"/>
        <v>28</v>
      </c>
      <c r="BT225" s="6">
        <f t="shared" si="15"/>
        <v>0</v>
      </c>
    </row>
    <row r="226" spans="1:72" ht="12.75">
      <c r="A226" t="s">
        <v>2069</v>
      </c>
      <c r="B226" s="1" t="s">
        <v>856</v>
      </c>
      <c r="C226" s="1" t="s">
        <v>856</v>
      </c>
      <c r="D226" s="7">
        <v>1991</v>
      </c>
      <c r="E226" t="s">
        <v>857</v>
      </c>
      <c r="F226" t="s">
        <v>2412</v>
      </c>
      <c r="G226" t="s">
        <v>858</v>
      </c>
      <c r="H226" s="7" t="s">
        <v>523</v>
      </c>
      <c r="I226" t="s">
        <v>531</v>
      </c>
      <c r="J226" s="7" t="s">
        <v>525</v>
      </c>
      <c r="K226">
        <v>7.8</v>
      </c>
      <c r="L226" s="7" t="s">
        <v>526</v>
      </c>
      <c r="M226">
        <v>5</v>
      </c>
      <c r="N226" s="32" t="s">
        <v>525</v>
      </c>
      <c r="O226" s="33">
        <v>160</v>
      </c>
      <c r="P226" s="7" t="s">
        <v>526</v>
      </c>
      <c r="Q226">
        <v>200</v>
      </c>
      <c r="R226" s="7" t="s">
        <v>526</v>
      </c>
      <c r="S226">
        <v>5</v>
      </c>
      <c r="T226" s="7" t="s">
        <v>526</v>
      </c>
      <c r="U226">
        <v>5</v>
      </c>
      <c r="V226" s="7" t="s">
        <v>525</v>
      </c>
      <c r="W226">
        <v>12</v>
      </c>
      <c r="X226" s="7" t="s">
        <v>558</v>
      </c>
      <c r="Y226" t="s">
        <v>558</v>
      </c>
      <c r="Z226" s="7" t="s">
        <v>526</v>
      </c>
      <c r="AA226">
        <v>5</v>
      </c>
      <c r="AB226" s="7" t="s">
        <v>526</v>
      </c>
      <c r="AC226">
        <v>5</v>
      </c>
      <c r="AD226" s="7" t="s">
        <v>526</v>
      </c>
      <c r="AE226">
        <v>5</v>
      </c>
      <c r="AF226" s="7" t="s">
        <v>526</v>
      </c>
      <c r="AG226">
        <v>5</v>
      </c>
      <c r="AH226" s="7" t="s">
        <v>526</v>
      </c>
      <c r="AI226">
        <v>5</v>
      </c>
      <c r="AJ226" s="7" t="s">
        <v>526</v>
      </c>
      <c r="AK226">
        <v>5</v>
      </c>
      <c r="AL226" s="7" t="s">
        <v>526</v>
      </c>
      <c r="AM226">
        <v>5</v>
      </c>
      <c r="AN226" s="7" t="s">
        <v>526</v>
      </c>
      <c r="AO226">
        <v>5</v>
      </c>
      <c r="AP226" s="7" t="s">
        <v>526</v>
      </c>
      <c r="AQ226">
        <v>5</v>
      </c>
      <c r="AR226" s="7" t="s">
        <v>526</v>
      </c>
      <c r="AS226">
        <v>5</v>
      </c>
      <c r="AT226" s="7" t="s">
        <v>526</v>
      </c>
      <c r="AU226">
        <v>5</v>
      </c>
      <c r="AV226" s="7" t="s">
        <v>525</v>
      </c>
      <c r="AW226">
        <v>13</v>
      </c>
      <c r="AX226" s="7" t="s">
        <v>525</v>
      </c>
      <c r="AY226">
        <v>59</v>
      </c>
      <c r="AZ226" s="7" t="s">
        <v>526</v>
      </c>
      <c r="BA226">
        <v>5</v>
      </c>
      <c r="BB226" s="7" t="s">
        <v>526</v>
      </c>
      <c r="BC226">
        <v>5</v>
      </c>
      <c r="BD226" s="7" t="s">
        <v>558</v>
      </c>
      <c r="BE226" t="s">
        <v>558</v>
      </c>
      <c r="BF226" s="7" t="s">
        <v>526</v>
      </c>
      <c r="BG226">
        <v>5</v>
      </c>
      <c r="BH226" s="7" t="s">
        <v>526</v>
      </c>
      <c r="BI226">
        <v>5</v>
      </c>
      <c r="BJ226" s="7" t="s">
        <v>526</v>
      </c>
      <c r="BK226">
        <v>5</v>
      </c>
      <c r="BL226" s="7" t="s">
        <v>525</v>
      </c>
      <c r="BM226">
        <v>6.4</v>
      </c>
      <c r="BN226" s="7" t="s">
        <v>525</v>
      </c>
      <c r="BO226">
        <v>8.6</v>
      </c>
      <c r="BQ226" s="5">
        <f t="shared" si="12"/>
        <v>20</v>
      </c>
      <c r="BR226" s="5">
        <f t="shared" si="13"/>
        <v>4</v>
      </c>
      <c r="BS226" s="5">
        <f t="shared" si="14"/>
        <v>26</v>
      </c>
      <c r="BT226" s="6">
        <f t="shared" si="15"/>
        <v>6</v>
      </c>
    </row>
    <row r="227" spans="1:72" ht="12.75">
      <c r="A227" t="s">
        <v>2069</v>
      </c>
      <c r="B227" s="1" t="s">
        <v>859</v>
      </c>
      <c r="C227" s="1" t="s">
        <v>859</v>
      </c>
      <c r="D227" s="7">
        <v>1991</v>
      </c>
      <c r="E227" t="s">
        <v>860</v>
      </c>
      <c r="F227" t="s">
        <v>2412</v>
      </c>
      <c r="G227" t="s">
        <v>861</v>
      </c>
      <c r="H227" s="7" t="s">
        <v>523</v>
      </c>
      <c r="I227" t="s">
        <v>531</v>
      </c>
      <c r="J227" s="7" t="s">
        <v>525</v>
      </c>
      <c r="K227">
        <v>5.8</v>
      </c>
      <c r="L227" s="7" t="s">
        <v>526</v>
      </c>
      <c r="M227">
        <v>5</v>
      </c>
      <c r="N227" s="32" t="s">
        <v>525</v>
      </c>
      <c r="O227" s="33">
        <v>67</v>
      </c>
      <c r="P227" s="7" t="s">
        <v>526</v>
      </c>
      <c r="Q227">
        <v>100</v>
      </c>
      <c r="R227" s="7" t="s">
        <v>526</v>
      </c>
      <c r="S227">
        <v>5</v>
      </c>
      <c r="T227" s="7" t="s">
        <v>526</v>
      </c>
      <c r="U227">
        <v>5</v>
      </c>
      <c r="V227" s="7" t="s">
        <v>525</v>
      </c>
      <c r="W227">
        <v>33</v>
      </c>
      <c r="X227" s="7" t="s">
        <v>558</v>
      </c>
      <c r="Y227" t="s">
        <v>558</v>
      </c>
      <c r="Z227" s="7" t="s">
        <v>526</v>
      </c>
      <c r="AA227">
        <v>5</v>
      </c>
      <c r="AB227" s="7" t="s">
        <v>526</v>
      </c>
      <c r="AC227">
        <v>5</v>
      </c>
      <c r="AD227" s="7" t="s">
        <v>526</v>
      </c>
      <c r="AE227">
        <v>5</v>
      </c>
      <c r="AF227" s="7" t="s">
        <v>526</v>
      </c>
      <c r="AG227">
        <v>5</v>
      </c>
      <c r="AH227" s="7" t="s">
        <v>526</v>
      </c>
      <c r="AI227">
        <v>5</v>
      </c>
      <c r="AJ227" s="7" t="s">
        <v>526</v>
      </c>
      <c r="AK227">
        <v>5</v>
      </c>
      <c r="AL227" s="7" t="s">
        <v>526</v>
      </c>
      <c r="AM227">
        <v>5</v>
      </c>
      <c r="AN227" s="7" t="s">
        <v>526</v>
      </c>
      <c r="AO227">
        <v>5</v>
      </c>
      <c r="AP227" s="7" t="s">
        <v>525</v>
      </c>
      <c r="AQ227">
        <v>7.5</v>
      </c>
      <c r="AR227" s="7" t="s">
        <v>526</v>
      </c>
      <c r="AS227">
        <v>5</v>
      </c>
      <c r="AT227" s="7" t="s">
        <v>526</v>
      </c>
      <c r="AU227">
        <v>5</v>
      </c>
      <c r="AV227" s="7" t="s">
        <v>525</v>
      </c>
      <c r="AW227">
        <v>8.5</v>
      </c>
      <c r="AX227" s="7" t="s">
        <v>525</v>
      </c>
      <c r="AY227">
        <v>35</v>
      </c>
      <c r="AZ227" s="7" t="s">
        <v>526</v>
      </c>
      <c r="BA227">
        <v>5</v>
      </c>
      <c r="BB227" s="7" t="s">
        <v>526</v>
      </c>
      <c r="BC227">
        <v>5</v>
      </c>
      <c r="BD227" s="7" t="s">
        <v>558</v>
      </c>
      <c r="BE227" t="s">
        <v>558</v>
      </c>
      <c r="BF227" s="7" t="s">
        <v>526</v>
      </c>
      <c r="BG227">
        <v>5</v>
      </c>
      <c r="BH227" s="7" t="s">
        <v>526</v>
      </c>
      <c r="BI227">
        <v>5</v>
      </c>
      <c r="BJ227" s="7" t="s">
        <v>526</v>
      </c>
      <c r="BK227">
        <v>5</v>
      </c>
      <c r="BL227" s="7" t="s">
        <v>525</v>
      </c>
      <c r="BM227">
        <v>20</v>
      </c>
      <c r="BN227" s="7" t="s">
        <v>525</v>
      </c>
      <c r="BO227">
        <v>28</v>
      </c>
      <c r="BQ227" s="5">
        <f t="shared" si="12"/>
        <v>19</v>
      </c>
      <c r="BR227" s="5">
        <f t="shared" si="13"/>
        <v>4</v>
      </c>
      <c r="BS227" s="5">
        <f t="shared" si="14"/>
        <v>26</v>
      </c>
      <c r="BT227" s="6">
        <f t="shared" si="15"/>
        <v>7</v>
      </c>
    </row>
    <row r="228" spans="1:72" ht="12.75">
      <c r="A228" t="s">
        <v>2069</v>
      </c>
      <c r="B228" s="1" t="s">
        <v>862</v>
      </c>
      <c r="C228" s="1" t="s">
        <v>862</v>
      </c>
      <c r="D228" s="7">
        <v>1991</v>
      </c>
      <c r="E228" t="s">
        <v>863</v>
      </c>
      <c r="F228" t="s">
        <v>2412</v>
      </c>
      <c r="G228" t="s">
        <v>864</v>
      </c>
      <c r="H228" s="7" t="s">
        <v>523</v>
      </c>
      <c r="I228" t="s">
        <v>524</v>
      </c>
      <c r="J228" s="7" t="s">
        <v>525</v>
      </c>
      <c r="K228">
        <v>3.1</v>
      </c>
      <c r="L228" s="7" t="s">
        <v>526</v>
      </c>
      <c r="M228">
        <v>5</v>
      </c>
      <c r="N228" s="32" t="s">
        <v>526</v>
      </c>
      <c r="O228" s="33">
        <v>50</v>
      </c>
      <c r="P228" s="7" t="s">
        <v>526</v>
      </c>
      <c r="Q228">
        <v>200</v>
      </c>
      <c r="R228" s="7" t="s">
        <v>526</v>
      </c>
      <c r="S228">
        <v>5</v>
      </c>
      <c r="T228" s="7" t="s">
        <v>526</v>
      </c>
      <c r="U228">
        <v>5</v>
      </c>
      <c r="V228" s="7" t="s">
        <v>526</v>
      </c>
      <c r="W228">
        <v>5</v>
      </c>
      <c r="X228" s="7" t="s">
        <v>526</v>
      </c>
      <c r="Y228">
        <v>5</v>
      </c>
      <c r="Z228" s="7" t="s">
        <v>526</v>
      </c>
      <c r="AA228">
        <v>5</v>
      </c>
      <c r="AB228" s="7" t="s">
        <v>526</v>
      </c>
      <c r="AC228">
        <v>5</v>
      </c>
      <c r="AD228" s="7" t="s">
        <v>526</v>
      </c>
      <c r="AE228">
        <v>5</v>
      </c>
      <c r="AF228" s="7" t="s">
        <v>526</v>
      </c>
      <c r="AG228">
        <v>5</v>
      </c>
      <c r="AH228" s="7" t="s">
        <v>526</v>
      </c>
      <c r="AI228">
        <v>5</v>
      </c>
      <c r="AJ228" s="7" t="s">
        <v>526</v>
      </c>
      <c r="AK228">
        <v>5</v>
      </c>
      <c r="AL228" s="7" t="s">
        <v>526</v>
      </c>
      <c r="AM228">
        <v>5</v>
      </c>
      <c r="AN228" s="7" t="s">
        <v>526</v>
      </c>
      <c r="AO228">
        <v>5</v>
      </c>
      <c r="AP228" s="7" t="s">
        <v>526</v>
      </c>
      <c r="AQ228">
        <v>5</v>
      </c>
      <c r="AR228" s="7" t="s">
        <v>526</v>
      </c>
      <c r="AS228">
        <v>5</v>
      </c>
      <c r="AT228" s="7" t="s">
        <v>526</v>
      </c>
      <c r="AU228">
        <v>5</v>
      </c>
      <c r="AV228" s="7" t="s">
        <v>526</v>
      </c>
      <c r="AW228">
        <v>5</v>
      </c>
      <c r="AX228" s="7" t="s">
        <v>525</v>
      </c>
      <c r="AY228">
        <v>6.3</v>
      </c>
      <c r="AZ228" s="7" t="s">
        <v>526</v>
      </c>
      <c r="BA228">
        <v>5</v>
      </c>
      <c r="BB228" s="7" t="s">
        <v>526</v>
      </c>
      <c r="BC228">
        <v>5</v>
      </c>
      <c r="BD228" s="7" t="s">
        <v>526</v>
      </c>
      <c r="BE228">
        <v>5</v>
      </c>
      <c r="BF228" s="7" t="s">
        <v>526</v>
      </c>
      <c r="BG228">
        <v>5</v>
      </c>
      <c r="BH228" s="7" t="s">
        <v>526</v>
      </c>
      <c r="BI228">
        <v>5</v>
      </c>
      <c r="BJ228" s="7" t="s">
        <v>526</v>
      </c>
      <c r="BK228">
        <v>5</v>
      </c>
      <c r="BL228" s="7" t="s">
        <v>526</v>
      </c>
      <c r="BM228">
        <v>5</v>
      </c>
      <c r="BN228" s="7" t="s">
        <v>526</v>
      </c>
      <c r="BO228">
        <v>5</v>
      </c>
      <c r="BQ228" s="5">
        <f t="shared" si="12"/>
        <v>27</v>
      </c>
      <c r="BR228" s="5">
        <f t="shared" si="13"/>
        <v>0</v>
      </c>
      <c r="BS228" s="5">
        <f t="shared" si="14"/>
        <v>28</v>
      </c>
      <c r="BT228" s="6">
        <f t="shared" si="15"/>
        <v>1</v>
      </c>
    </row>
    <row r="229" spans="1:72" ht="12.75">
      <c r="A229" t="s">
        <v>2069</v>
      </c>
      <c r="B229" s="1" t="s">
        <v>865</v>
      </c>
      <c r="C229" s="1" t="s">
        <v>865</v>
      </c>
      <c r="D229" s="7">
        <v>1991</v>
      </c>
      <c r="E229" t="s">
        <v>866</v>
      </c>
      <c r="F229" t="s">
        <v>2412</v>
      </c>
      <c r="G229" t="s">
        <v>867</v>
      </c>
      <c r="H229" s="7" t="s">
        <v>523</v>
      </c>
      <c r="I229" t="s">
        <v>868</v>
      </c>
      <c r="J229" s="7" t="s">
        <v>525</v>
      </c>
      <c r="K229">
        <v>5.3</v>
      </c>
      <c r="L229" s="7" t="s">
        <v>526</v>
      </c>
      <c r="M229">
        <v>5</v>
      </c>
      <c r="N229" s="32" t="s">
        <v>526</v>
      </c>
      <c r="O229" s="33">
        <v>50</v>
      </c>
      <c r="P229" s="7" t="s">
        <v>526</v>
      </c>
      <c r="Q229">
        <v>200</v>
      </c>
      <c r="R229" s="7" t="s">
        <v>526</v>
      </c>
      <c r="S229">
        <v>5</v>
      </c>
      <c r="T229" s="7" t="s">
        <v>526</v>
      </c>
      <c r="U229">
        <v>5</v>
      </c>
      <c r="V229" s="7" t="s">
        <v>526</v>
      </c>
      <c r="W229">
        <v>5</v>
      </c>
      <c r="X229" s="7" t="s">
        <v>526</v>
      </c>
      <c r="Y229">
        <v>5</v>
      </c>
      <c r="Z229" s="7" t="s">
        <v>526</v>
      </c>
      <c r="AA229">
        <v>5</v>
      </c>
      <c r="AB229" s="7" t="s">
        <v>526</v>
      </c>
      <c r="AC229">
        <v>5</v>
      </c>
      <c r="AD229" s="7" t="s">
        <v>526</v>
      </c>
      <c r="AE229">
        <v>5</v>
      </c>
      <c r="AF229" s="7" t="s">
        <v>526</v>
      </c>
      <c r="AG229">
        <v>5</v>
      </c>
      <c r="AH229" s="7" t="s">
        <v>526</v>
      </c>
      <c r="AI229">
        <v>5</v>
      </c>
      <c r="AJ229" s="7" t="s">
        <v>526</v>
      </c>
      <c r="AK229">
        <v>5</v>
      </c>
      <c r="AL229" s="7" t="s">
        <v>526</v>
      </c>
      <c r="AM229">
        <v>5</v>
      </c>
      <c r="AN229" s="7" t="s">
        <v>526</v>
      </c>
      <c r="AO229">
        <v>5</v>
      </c>
      <c r="AP229" s="7" t="s">
        <v>526</v>
      </c>
      <c r="AQ229">
        <v>5</v>
      </c>
      <c r="AR229" s="7" t="s">
        <v>526</v>
      </c>
      <c r="AS229">
        <v>5</v>
      </c>
      <c r="AT229" s="7" t="s">
        <v>526</v>
      </c>
      <c r="AU229">
        <v>5</v>
      </c>
      <c r="AV229" s="7" t="s">
        <v>526</v>
      </c>
      <c r="AW229">
        <v>5</v>
      </c>
      <c r="AX229" s="7" t="s">
        <v>525</v>
      </c>
      <c r="AY229">
        <v>7.1</v>
      </c>
      <c r="AZ229" s="7" t="s">
        <v>526</v>
      </c>
      <c r="BA229">
        <v>5</v>
      </c>
      <c r="BB229" s="7" t="s">
        <v>526</v>
      </c>
      <c r="BC229">
        <v>5</v>
      </c>
      <c r="BD229" s="7" t="s">
        <v>526</v>
      </c>
      <c r="BE229">
        <v>5</v>
      </c>
      <c r="BF229" s="7" t="s">
        <v>526</v>
      </c>
      <c r="BG229">
        <v>5</v>
      </c>
      <c r="BH229" s="7" t="s">
        <v>526</v>
      </c>
      <c r="BI229">
        <v>5</v>
      </c>
      <c r="BJ229" s="7" t="s">
        <v>526</v>
      </c>
      <c r="BK229">
        <v>5</v>
      </c>
      <c r="BL229" s="7" t="s">
        <v>526</v>
      </c>
      <c r="BM229">
        <v>5</v>
      </c>
      <c r="BN229" s="7" t="s">
        <v>526</v>
      </c>
      <c r="BO229">
        <v>5</v>
      </c>
      <c r="BQ229" s="5">
        <f t="shared" si="12"/>
        <v>27</v>
      </c>
      <c r="BR229" s="5">
        <f t="shared" si="13"/>
        <v>0</v>
      </c>
      <c r="BS229" s="5">
        <f t="shared" si="14"/>
        <v>28</v>
      </c>
      <c r="BT229" s="6">
        <f t="shared" si="15"/>
        <v>1</v>
      </c>
    </row>
    <row r="230" spans="1:72" ht="12.75">
      <c r="A230" t="s">
        <v>2069</v>
      </c>
      <c r="B230" s="1" t="s">
        <v>219</v>
      </c>
      <c r="C230" s="1" t="s">
        <v>219</v>
      </c>
      <c r="D230" s="7">
        <v>1991</v>
      </c>
      <c r="E230" t="s">
        <v>220</v>
      </c>
      <c r="F230" t="s">
        <v>2412</v>
      </c>
      <c r="G230" t="s">
        <v>221</v>
      </c>
      <c r="H230" s="7" t="s">
        <v>523</v>
      </c>
      <c r="I230" t="s">
        <v>531</v>
      </c>
      <c r="J230" s="7" t="s">
        <v>525</v>
      </c>
      <c r="K230">
        <v>3.9</v>
      </c>
      <c r="L230" s="7" t="s">
        <v>526</v>
      </c>
      <c r="M230">
        <v>5</v>
      </c>
      <c r="N230" s="32" t="s">
        <v>526</v>
      </c>
      <c r="O230" s="33">
        <v>50</v>
      </c>
      <c r="P230" s="7" t="s">
        <v>526</v>
      </c>
      <c r="Q230">
        <v>200</v>
      </c>
      <c r="R230" s="7" t="s">
        <v>526</v>
      </c>
      <c r="S230">
        <v>5</v>
      </c>
      <c r="T230" s="7" t="s">
        <v>526</v>
      </c>
      <c r="U230">
        <v>5</v>
      </c>
      <c r="V230" s="7" t="s">
        <v>526</v>
      </c>
      <c r="W230">
        <v>5</v>
      </c>
      <c r="X230" s="7" t="s">
        <v>526</v>
      </c>
      <c r="Y230">
        <v>5</v>
      </c>
      <c r="Z230" s="7" t="s">
        <v>526</v>
      </c>
      <c r="AA230">
        <v>5</v>
      </c>
      <c r="AB230" s="7" t="s">
        <v>526</v>
      </c>
      <c r="AC230">
        <v>5</v>
      </c>
      <c r="AD230" s="7" t="s">
        <v>526</v>
      </c>
      <c r="AE230">
        <v>5</v>
      </c>
      <c r="AF230" s="7" t="s">
        <v>526</v>
      </c>
      <c r="AG230">
        <v>5</v>
      </c>
      <c r="AH230" s="7" t="s">
        <v>526</v>
      </c>
      <c r="AI230">
        <v>5</v>
      </c>
      <c r="AJ230" s="7" t="s">
        <v>526</v>
      </c>
      <c r="AK230">
        <v>5</v>
      </c>
      <c r="AL230" s="7" t="s">
        <v>526</v>
      </c>
      <c r="AM230">
        <v>5</v>
      </c>
      <c r="AN230" s="7" t="s">
        <v>526</v>
      </c>
      <c r="AO230">
        <v>5</v>
      </c>
      <c r="AP230" s="7" t="s">
        <v>526</v>
      </c>
      <c r="AQ230">
        <v>5</v>
      </c>
      <c r="AR230" s="7" t="s">
        <v>526</v>
      </c>
      <c r="AS230">
        <v>5</v>
      </c>
      <c r="AT230" s="7" t="s">
        <v>526</v>
      </c>
      <c r="AU230">
        <v>5</v>
      </c>
      <c r="AV230" s="7" t="s">
        <v>526</v>
      </c>
      <c r="AW230">
        <v>5</v>
      </c>
      <c r="AX230" s="7" t="s">
        <v>525</v>
      </c>
      <c r="AY230">
        <v>11</v>
      </c>
      <c r="AZ230" s="7" t="s">
        <v>526</v>
      </c>
      <c r="BA230">
        <v>5</v>
      </c>
      <c r="BB230" s="7" t="s">
        <v>526</v>
      </c>
      <c r="BC230">
        <v>5</v>
      </c>
      <c r="BD230" s="7" t="s">
        <v>526</v>
      </c>
      <c r="BE230">
        <v>5</v>
      </c>
      <c r="BF230" s="7" t="s">
        <v>526</v>
      </c>
      <c r="BG230">
        <v>5</v>
      </c>
      <c r="BH230" s="7" t="s">
        <v>526</v>
      </c>
      <c r="BI230">
        <v>5</v>
      </c>
      <c r="BJ230" s="7" t="s">
        <v>526</v>
      </c>
      <c r="BK230">
        <v>5</v>
      </c>
      <c r="BL230" s="7" t="s">
        <v>526</v>
      </c>
      <c r="BM230">
        <v>5</v>
      </c>
      <c r="BN230" s="7" t="s">
        <v>526</v>
      </c>
      <c r="BO230">
        <v>5</v>
      </c>
      <c r="BQ230" s="5">
        <f t="shared" si="12"/>
        <v>27</v>
      </c>
      <c r="BR230" s="5">
        <f t="shared" si="13"/>
        <v>0</v>
      </c>
      <c r="BS230" s="5">
        <f t="shared" si="14"/>
        <v>28</v>
      </c>
      <c r="BT230" s="6">
        <f t="shared" si="15"/>
        <v>1</v>
      </c>
    </row>
    <row r="231" spans="1:72" ht="12.75">
      <c r="A231" t="s">
        <v>2069</v>
      </c>
      <c r="B231" s="1" t="s">
        <v>222</v>
      </c>
      <c r="C231" s="1" t="s">
        <v>222</v>
      </c>
      <c r="D231" s="7">
        <v>1991</v>
      </c>
      <c r="E231" t="s">
        <v>223</v>
      </c>
      <c r="F231" t="s">
        <v>2412</v>
      </c>
      <c r="G231" t="s">
        <v>224</v>
      </c>
      <c r="H231" s="7" t="s">
        <v>523</v>
      </c>
      <c r="I231" t="s">
        <v>531</v>
      </c>
      <c r="J231" s="7" t="s">
        <v>525</v>
      </c>
      <c r="K231">
        <v>4.9</v>
      </c>
      <c r="L231" s="7" t="s">
        <v>526</v>
      </c>
      <c r="M231">
        <v>5</v>
      </c>
      <c r="N231" s="32" t="s">
        <v>526</v>
      </c>
      <c r="O231" s="33">
        <v>50</v>
      </c>
      <c r="P231" s="7" t="s">
        <v>526</v>
      </c>
      <c r="Q231">
        <v>200</v>
      </c>
      <c r="R231" s="7" t="s">
        <v>526</v>
      </c>
      <c r="S231">
        <v>5</v>
      </c>
      <c r="T231" s="7" t="s">
        <v>526</v>
      </c>
      <c r="U231">
        <v>5</v>
      </c>
      <c r="V231" s="7" t="s">
        <v>526</v>
      </c>
      <c r="W231">
        <v>5</v>
      </c>
      <c r="X231" s="7" t="s">
        <v>526</v>
      </c>
      <c r="Y231">
        <v>5</v>
      </c>
      <c r="Z231" s="7" t="s">
        <v>526</v>
      </c>
      <c r="AA231">
        <v>5</v>
      </c>
      <c r="AB231" s="7" t="s">
        <v>526</v>
      </c>
      <c r="AC231">
        <v>5</v>
      </c>
      <c r="AD231" s="7" t="s">
        <v>526</v>
      </c>
      <c r="AE231">
        <v>5</v>
      </c>
      <c r="AF231" s="7" t="s">
        <v>526</v>
      </c>
      <c r="AG231">
        <v>5</v>
      </c>
      <c r="AH231" s="7" t="s">
        <v>526</v>
      </c>
      <c r="AI231">
        <v>5</v>
      </c>
      <c r="AJ231" s="7" t="s">
        <v>526</v>
      </c>
      <c r="AK231">
        <v>5</v>
      </c>
      <c r="AL231" s="7" t="s">
        <v>526</v>
      </c>
      <c r="AM231">
        <v>5</v>
      </c>
      <c r="AN231" s="7" t="s">
        <v>526</v>
      </c>
      <c r="AO231">
        <v>5</v>
      </c>
      <c r="AP231" s="7" t="s">
        <v>526</v>
      </c>
      <c r="AQ231">
        <v>5</v>
      </c>
      <c r="AR231" s="7" t="s">
        <v>526</v>
      </c>
      <c r="AS231">
        <v>5</v>
      </c>
      <c r="AT231" s="7" t="s">
        <v>526</v>
      </c>
      <c r="AU231">
        <v>5</v>
      </c>
      <c r="AV231" s="7" t="s">
        <v>525</v>
      </c>
      <c r="AW231">
        <v>5.4</v>
      </c>
      <c r="AX231" s="7" t="s">
        <v>525</v>
      </c>
      <c r="AY231">
        <v>10</v>
      </c>
      <c r="AZ231" s="7" t="s">
        <v>526</v>
      </c>
      <c r="BA231">
        <v>5</v>
      </c>
      <c r="BB231" s="7" t="s">
        <v>526</v>
      </c>
      <c r="BC231">
        <v>5</v>
      </c>
      <c r="BD231" s="7" t="s">
        <v>526</v>
      </c>
      <c r="BE231">
        <v>5</v>
      </c>
      <c r="BF231" s="7" t="s">
        <v>526</v>
      </c>
      <c r="BG231">
        <v>5</v>
      </c>
      <c r="BH231" s="7" t="s">
        <v>526</v>
      </c>
      <c r="BI231">
        <v>5</v>
      </c>
      <c r="BJ231" s="7" t="s">
        <v>526</v>
      </c>
      <c r="BK231">
        <v>5</v>
      </c>
      <c r="BL231" s="7" t="s">
        <v>526</v>
      </c>
      <c r="BM231">
        <v>5</v>
      </c>
      <c r="BN231" s="7" t="s">
        <v>526</v>
      </c>
      <c r="BO231">
        <v>5</v>
      </c>
      <c r="BQ231" s="5">
        <f t="shared" si="12"/>
        <v>26</v>
      </c>
      <c r="BR231" s="5">
        <f t="shared" si="13"/>
        <v>0</v>
      </c>
      <c r="BS231" s="5">
        <f t="shared" si="14"/>
        <v>28</v>
      </c>
      <c r="BT231" s="6">
        <f t="shared" si="15"/>
        <v>2</v>
      </c>
    </row>
    <row r="232" spans="1:72" ht="12.75">
      <c r="A232" t="s">
        <v>2069</v>
      </c>
      <c r="B232" s="1" t="s">
        <v>225</v>
      </c>
      <c r="C232" s="1" t="s">
        <v>225</v>
      </c>
      <c r="D232" s="7">
        <v>1991</v>
      </c>
      <c r="E232" t="s">
        <v>226</v>
      </c>
      <c r="F232" t="s">
        <v>2412</v>
      </c>
      <c r="G232" t="s">
        <v>227</v>
      </c>
      <c r="H232" s="7" t="s">
        <v>523</v>
      </c>
      <c r="I232" t="s">
        <v>531</v>
      </c>
      <c r="J232" s="7" t="s">
        <v>525</v>
      </c>
      <c r="K232">
        <v>5.4</v>
      </c>
      <c r="L232" s="7" t="s">
        <v>526</v>
      </c>
      <c r="M232">
        <v>5</v>
      </c>
      <c r="N232" s="32" t="s">
        <v>526</v>
      </c>
      <c r="O232" s="33">
        <v>50</v>
      </c>
      <c r="P232" s="7" t="s">
        <v>526</v>
      </c>
      <c r="Q232">
        <v>200</v>
      </c>
      <c r="R232" s="7" t="s">
        <v>526</v>
      </c>
      <c r="S232">
        <v>5</v>
      </c>
      <c r="T232" s="7" t="s">
        <v>526</v>
      </c>
      <c r="U232">
        <v>5</v>
      </c>
      <c r="V232" s="7" t="s">
        <v>526</v>
      </c>
      <c r="W232">
        <v>5</v>
      </c>
      <c r="X232" s="7" t="s">
        <v>526</v>
      </c>
      <c r="Y232">
        <v>5</v>
      </c>
      <c r="Z232" s="7" t="s">
        <v>526</v>
      </c>
      <c r="AA232">
        <v>5</v>
      </c>
      <c r="AB232" s="7" t="s">
        <v>526</v>
      </c>
      <c r="AC232">
        <v>5</v>
      </c>
      <c r="AD232" s="7" t="s">
        <v>526</v>
      </c>
      <c r="AE232">
        <v>5</v>
      </c>
      <c r="AF232" s="7" t="s">
        <v>526</v>
      </c>
      <c r="AG232">
        <v>5</v>
      </c>
      <c r="AH232" s="7" t="s">
        <v>526</v>
      </c>
      <c r="AI232">
        <v>5</v>
      </c>
      <c r="AJ232" s="7" t="s">
        <v>526</v>
      </c>
      <c r="AK232">
        <v>5</v>
      </c>
      <c r="AL232" s="7" t="s">
        <v>526</v>
      </c>
      <c r="AM232">
        <v>5</v>
      </c>
      <c r="AN232" s="7" t="s">
        <v>526</v>
      </c>
      <c r="AO232">
        <v>5</v>
      </c>
      <c r="AP232" s="7" t="s">
        <v>526</v>
      </c>
      <c r="AQ232">
        <v>5</v>
      </c>
      <c r="AR232" s="7" t="s">
        <v>526</v>
      </c>
      <c r="AS232">
        <v>5</v>
      </c>
      <c r="AT232" s="7" t="s">
        <v>526</v>
      </c>
      <c r="AU232">
        <v>5</v>
      </c>
      <c r="AV232" s="7" t="s">
        <v>525</v>
      </c>
      <c r="AW232">
        <v>6.4</v>
      </c>
      <c r="AX232" s="7" t="s">
        <v>525</v>
      </c>
      <c r="AY232">
        <v>12</v>
      </c>
      <c r="AZ232" s="7" t="s">
        <v>526</v>
      </c>
      <c r="BA232">
        <v>5</v>
      </c>
      <c r="BB232" s="7" t="s">
        <v>526</v>
      </c>
      <c r="BC232">
        <v>5</v>
      </c>
      <c r="BD232" s="7" t="s">
        <v>526</v>
      </c>
      <c r="BE232">
        <v>5</v>
      </c>
      <c r="BF232" s="7" t="s">
        <v>526</v>
      </c>
      <c r="BG232">
        <v>5</v>
      </c>
      <c r="BH232" s="7" t="s">
        <v>526</v>
      </c>
      <c r="BI232">
        <v>5</v>
      </c>
      <c r="BJ232" s="7" t="s">
        <v>526</v>
      </c>
      <c r="BK232">
        <v>5</v>
      </c>
      <c r="BL232" s="7" t="s">
        <v>526</v>
      </c>
      <c r="BM232">
        <v>5</v>
      </c>
      <c r="BN232" s="7" t="s">
        <v>526</v>
      </c>
      <c r="BO232">
        <v>5</v>
      </c>
      <c r="BQ232" s="5">
        <f t="shared" si="12"/>
        <v>26</v>
      </c>
      <c r="BR232" s="5">
        <f t="shared" si="13"/>
        <v>0</v>
      </c>
      <c r="BS232" s="5">
        <f t="shared" si="14"/>
        <v>28</v>
      </c>
      <c r="BT232" s="6">
        <f t="shared" si="15"/>
        <v>2</v>
      </c>
    </row>
    <row r="233" spans="1:72" ht="12.75">
      <c r="A233" t="s">
        <v>2069</v>
      </c>
      <c r="B233" s="1" t="s">
        <v>228</v>
      </c>
      <c r="C233" s="1" t="s">
        <v>228</v>
      </c>
      <c r="D233" s="7">
        <v>1991</v>
      </c>
      <c r="E233" t="s">
        <v>978</v>
      </c>
      <c r="F233" t="s">
        <v>2412</v>
      </c>
      <c r="G233" t="s">
        <v>979</v>
      </c>
      <c r="H233" s="7" t="s">
        <v>523</v>
      </c>
      <c r="I233" t="s">
        <v>531</v>
      </c>
      <c r="J233" s="7" t="s">
        <v>525</v>
      </c>
      <c r="K233">
        <v>10.7</v>
      </c>
      <c r="L233" s="7" t="s">
        <v>526</v>
      </c>
      <c r="M233">
        <v>5</v>
      </c>
      <c r="N233" s="32" t="s">
        <v>525</v>
      </c>
      <c r="O233" s="33">
        <v>150</v>
      </c>
      <c r="P233" s="7" t="s">
        <v>526</v>
      </c>
      <c r="Q233">
        <v>1000</v>
      </c>
      <c r="R233" s="7" t="s">
        <v>526</v>
      </c>
      <c r="S233">
        <v>5</v>
      </c>
      <c r="T233" s="7" t="s">
        <v>526</v>
      </c>
      <c r="U233">
        <v>5</v>
      </c>
      <c r="V233" s="7" t="s">
        <v>525</v>
      </c>
      <c r="W233">
        <v>18</v>
      </c>
      <c r="X233" s="7" t="s">
        <v>525</v>
      </c>
      <c r="Y233">
        <v>6.1</v>
      </c>
      <c r="Z233" s="7" t="s">
        <v>526</v>
      </c>
      <c r="AA233">
        <v>5</v>
      </c>
      <c r="AB233" s="7" t="s">
        <v>526</v>
      </c>
      <c r="AC233">
        <v>5</v>
      </c>
      <c r="AD233" s="7" t="s">
        <v>526</v>
      </c>
      <c r="AE233">
        <v>5</v>
      </c>
      <c r="AF233" s="7" t="s">
        <v>526</v>
      </c>
      <c r="AG233">
        <v>5</v>
      </c>
      <c r="AH233" s="7" t="s">
        <v>526</v>
      </c>
      <c r="AI233">
        <v>5</v>
      </c>
      <c r="AJ233" s="7" t="s">
        <v>526</v>
      </c>
      <c r="AK233">
        <v>5</v>
      </c>
      <c r="AL233" s="7" t="s">
        <v>526</v>
      </c>
      <c r="AM233">
        <v>5</v>
      </c>
      <c r="AN233" s="7" t="s">
        <v>526</v>
      </c>
      <c r="AO233">
        <v>5</v>
      </c>
      <c r="AP233" s="7" t="s">
        <v>525</v>
      </c>
      <c r="AQ233">
        <v>7.8</v>
      </c>
      <c r="AR233" s="7" t="s">
        <v>526</v>
      </c>
      <c r="AS233">
        <v>5</v>
      </c>
      <c r="AT233" s="7" t="s">
        <v>526</v>
      </c>
      <c r="AU233">
        <v>5</v>
      </c>
      <c r="AV233" s="7" t="s">
        <v>525</v>
      </c>
      <c r="AW233">
        <v>31</v>
      </c>
      <c r="AX233" s="7" t="s">
        <v>525</v>
      </c>
      <c r="AY233">
        <v>62</v>
      </c>
      <c r="AZ233" s="7" t="s">
        <v>526</v>
      </c>
      <c r="BA233">
        <v>5</v>
      </c>
      <c r="BB233" s="7" t="s">
        <v>526</v>
      </c>
      <c r="BC233">
        <v>5</v>
      </c>
      <c r="BD233" s="7" t="s">
        <v>525</v>
      </c>
      <c r="BE233">
        <v>16</v>
      </c>
      <c r="BF233" s="7" t="s">
        <v>526</v>
      </c>
      <c r="BG233">
        <v>5</v>
      </c>
      <c r="BH233" s="7" t="s">
        <v>526</v>
      </c>
      <c r="BI233">
        <v>5</v>
      </c>
      <c r="BJ233" s="7" t="s">
        <v>526</v>
      </c>
      <c r="BK233">
        <v>5</v>
      </c>
      <c r="BL233" s="7" t="s">
        <v>525</v>
      </c>
      <c r="BM233">
        <v>8.9</v>
      </c>
      <c r="BN233" s="7" t="s">
        <v>525</v>
      </c>
      <c r="BO233">
        <v>10</v>
      </c>
      <c r="BQ233" s="5">
        <f t="shared" si="12"/>
        <v>19</v>
      </c>
      <c r="BR233" s="5">
        <f t="shared" si="13"/>
        <v>0</v>
      </c>
      <c r="BS233" s="5">
        <f t="shared" si="14"/>
        <v>28</v>
      </c>
      <c r="BT233" s="6">
        <f t="shared" si="15"/>
        <v>9</v>
      </c>
    </row>
    <row r="234" spans="1:72" ht="12.75">
      <c r="A234" t="s">
        <v>2096</v>
      </c>
      <c r="B234" s="1" t="s">
        <v>980</v>
      </c>
      <c r="C234" s="1" t="s">
        <v>980</v>
      </c>
      <c r="D234" s="7">
        <v>1994</v>
      </c>
      <c r="E234" t="s">
        <v>981</v>
      </c>
      <c r="F234" t="s">
        <v>2412</v>
      </c>
      <c r="G234" t="s">
        <v>982</v>
      </c>
      <c r="H234" s="7" t="s">
        <v>523</v>
      </c>
      <c r="I234" t="s">
        <v>531</v>
      </c>
      <c r="J234" s="7" t="s">
        <v>525</v>
      </c>
      <c r="K234">
        <v>14</v>
      </c>
      <c r="L234" s="7" t="s">
        <v>526</v>
      </c>
      <c r="M234">
        <v>5</v>
      </c>
      <c r="N234" s="32" t="s">
        <v>525</v>
      </c>
      <c r="O234" s="33">
        <v>320</v>
      </c>
      <c r="P234" s="7" t="s">
        <v>526</v>
      </c>
      <c r="Q234">
        <v>200</v>
      </c>
      <c r="R234" s="7" t="s">
        <v>526</v>
      </c>
      <c r="S234">
        <v>22</v>
      </c>
      <c r="T234" s="7" t="s">
        <v>526</v>
      </c>
      <c r="U234">
        <v>5</v>
      </c>
      <c r="V234" s="7" t="s">
        <v>525</v>
      </c>
      <c r="W234">
        <v>25</v>
      </c>
      <c r="X234" s="7" t="s">
        <v>525</v>
      </c>
      <c r="Y234">
        <v>11</v>
      </c>
      <c r="Z234" s="7" t="s">
        <v>526</v>
      </c>
      <c r="AA234">
        <v>5</v>
      </c>
      <c r="AB234" s="7" t="s">
        <v>526</v>
      </c>
      <c r="AC234">
        <v>5</v>
      </c>
      <c r="AD234" s="7" t="s">
        <v>526</v>
      </c>
      <c r="AE234">
        <v>9</v>
      </c>
      <c r="AF234" s="7" t="s">
        <v>526</v>
      </c>
      <c r="AG234">
        <v>5</v>
      </c>
      <c r="AH234" s="7" t="s">
        <v>526</v>
      </c>
      <c r="AI234">
        <v>9</v>
      </c>
      <c r="AJ234" s="7" t="s">
        <v>526</v>
      </c>
      <c r="AK234">
        <v>5</v>
      </c>
      <c r="AL234" s="7" t="s">
        <v>526</v>
      </c>
      <c r="AM234">
        <v>5</v>
      </c>
      <c r="AN234" s="7" t="s">
        <v>526</v>
      </c>
      <c r="AO234">
        <v>5</v>
      </c>
      <c r="AP234" s="7" t="s">
        <v>526</v>
      </c>
      <c r="AQ234">
        <v>5</v>
      </c>
      <c r="AR234" s="7" t="s">
        <v>526</v>
      </c>
      <c r="AS234">
        <v>6</v>
      </c>
      <c r="AT234" s="7" t="s">
        <v>526</v>
      </c>
      <c r="AU234">
        <v>43</v>
      </c>
      <c r="AV234" s="7" t="s">
        <v>525</v>
      </c>
      <c r="AW234">
        <v>27</v>
      </c>
      <c r="AX234" s="7" t="s">
        <v>525</v>
      </c>
      <c r="AY234">
        <v>220</v>
      </c>
      <c r="AZ234" s="7" t="s">
        <v>526</v>
      </c>
      <c r="BA234">
        <v>6</v>
      </c>
      <c r="BB234" s="7" t="s">
        <v>526</v>
      </c>
      <c r="BC234">
        <v>16</v>
      </c>
      <c r="BD234" s="7" t="s">
        <v>558</v>
      </c>
      <c r="BE234" t="s">
        <v>558</v>
      </c>
      <c r="BF234" s="7" t="s">
        <v>525</v>
      </c>
      <c r="BG234">
        <v>5.5</v>
      </c>
      <c r="BH234" s="7" t="s">
        <v>526</v>
      </c>
      <c r="BI234">
        <v>6</v>
      </c>
      <c r="BJ234" s="7" t="s">
        <v>526</v>
      </c>
      <c r="BK234">
        <v>7</v>
      </c>
      <c r="BL234" s="7" t="s">
        <v>525</v>
      </c>
      <c r="BM234">
        <v>10</v>
      </c>
      <c r="BN234" s="7" t="s">
        <v>525</v>
      </c>
      <c r="BO234">
        <v>15</v>
      </c>
      <c r="BQ234" s="5">
        <f t="shared" si="12"/>
        <v>19</v>
      </c>
      <c r="BR234" s="5">
        <f t="shared" si="13"/>
        <v>2</v>
      </c>
      <c r="BS234" s="5">
        <f t="shared" si="14"/>
        <v>27</v>
      </c>
      <c r="BT234" s="6">
        <f t="shared" si="15"/>
        <v>8</v>
      </c>
    </row>
    <row r="235" spans="1:72" ht="12.75">
      <c r="A235" t="s">
        <v>2096</v>
      </c>
      <c r="B235" s="1" t="s">
        <v>983</v>
      </c>
      <c r="C235" s="1" t="s">
        <v>983</v>
      </c>
      <c r="D235" s="7">
        <v>1994</v>
      </c>
      <c r="E235" t="s">
        <v>984</v>
      </c>
      <c r="F235" t="s">
        <v>2412</v>
      </c>
      <c r="G235" t="s">
        <v>985</v>
      </c>
      <c r="H235" s="7" t="s">
        <v>523</v>
      </c>
      <c r="I235" t="s">
        <v>578</v>
      </c>
      <c r="J235" s="7" t="s">
        <v>525</v>
      </c>
      <c r="K235">
        <v>4.4</v>
      </c>
      <c r="L235" s="7" t="s">
        <v>526</v>
      </c>
      <c r="M235">
        <v>5</v>
      </c>
      <c r="N235" s="32" t="s">
        <v>526</v>
      </c>
      <c r="O235" s="33">
        <v>50</v>
      </c>
      <c r="P235" s="7" t="s">
        <v>526</v>
      </c>
      <c r="Q235">
        <v>200</v>
      </c>
      <c r="R235" s="7" t="s">
        <v>526</v>
      </c>
      <c r="S235">
        <v>5</v>
      </c>
      <c r="T235" s="7" t="s">
        <v>526</v>
      </c>
      <c r="U235">
        <v>5</v>
      </c>
      <c r="V235" s="7" t="s">
        <v>525</v>
      </c>
      <c r="W235">
        <v>5.1</v>
      </c>
      <c r="X235" s="7" t="s">
        <v>526</v>
      </c>
      <c r="Y235">
        <v>5</v>
      </c>
      <c r="Z235" s="7" t="s">
        <v>526</v>
      </c>
      <c r="AA235">
        <v>5</v>
      </c>
      <c r="AB235" s="7" t="s">
        <v>526</v>
      </c>
      <c r="AC235">
        <v>5</v>
      </c>
      <c r="AD235" s="7" t="s">
        <v>526</v>
      </c>
      <c r="AE235">
        <v>5</v>
      </c>
      <c r="AF235" s="7" t="s">
        <v>526</v>
      </c>
      <c r="AG235">
        <v>5</v>
      </c>
      <c r="AH235" s="7" t="s">
        <v>526</v>
      </c>
      <c r="AI235">
        <v>5</v>
      </c>
      <c r="AJ235" s="7" t="s">
        <v>526</v>
      </c>
      <c r="AK235">
        <v>5</v>
      </c>
      <c r="AL235" s="7" t="s">
        <v>526</v>
      </c>
      <c r="AM235">
        <v>5</v>
      </c>
      <c r="AN235" s="7" t="s">
        <v>526</v>
      </c>
      <c r="AO235">
        <v>5</v>
      </c>
      <c r="AP235" s="7" t="s">
        <v>526</v>
      </c>
      <c r="AQ235">
        <v>5</v>
      </c>
      <c r="AR235" s="7" t="s">
        <v>526</v>
      </c>
      <c r="AS235">
        <v>5</v>
      </c>
      <c r="AT235" s="7" t="s">
        <v>526</v>
      </c>
      <c r="AU235">
        <v>5</v>
      </c>
      <c r="AV235" s="7" t="s">
        <v>526</v>
      </c>
      <c r="AW235">
        <v>5</v>
      </c>
      <c r="AX235" s="7" t="s">
        <v>525</v>
      </c>
      <c r="AY235">
        <v>250</v>
      </c>
      <c r="AZ235" s="7" t="s">
        <v>526</v>
      </c>
      <c r="BA235">
        <v>5</v>
      </c>
      <c r="BB235" s="7" t="s">
        <v>526</v>
      </c>
      <c r="BC235">
        <v>5</v>
      </c>
      <c r="BD235" s="7" t="s">
        <v>525</v>
      </c>
      <c r="BE235">
        <v>42</v>
      </c>
      <c r="BF235" s="7" t="s">
        <v>525</v>
      </c>
      <c r="BG235">
        <v>40</v>
      </c>
      <c r="BH235" s="7" t="s">
        <v>526</v>
      </c>
      <c r="BI235">
        <v>5</v>
      </c>
      <c r="BJ235" s="7" t="s">
        <v>526</v>
      </c>
      <c r="BK235">
        <v>5</v>
      </c>
      <c r="BL235" s="7" t="s">
        <v>526</v>
      </c>
      <c r="BM235">
        <v>5</v>
      </c>
      <c r="BN235" s="7" t="s">
        <v>526</v>
      </c>
      <c r="BO235">
        <v>5</v>
      </c>
      <c r="BQ235" s="5">
        <f t="shared" si="12"/>
        <v>24</v>
      </c>
      <c r="BR235" s="5">
        <f t="shared" si="13"/>
        <v>0</v>
      </c>
      <c r="BS235" s="5">
        <f t="shared" si="14"/>
        <v>28</v>
      </c>
      <c r="BT235" s="6">
        <f t="shared" si="15"/>
        <v>4</v>
      </c>
    </row>
    <row r="236" spans="1:72" ht="12.75">
      <c r="A236" t="s">
        <v>2096</v>
      </c>
      <c r="B236" s="1" t="s">
        <v>986</v>
      </c>
      <c r="C236" s="1" t="s">
        <v>986</v>
      </c>
      <c r="D236" s="7">
        <v>1994</v>
      </c>
      <c r="E236" t="s">
        <v>987</v>
      </c>
      <c r="F236" t="s">
        <v>2412</v>
      </c>
      <c r="G236" t="s">
        <v>988</v>
      </c>
      <c r="H236" s="7" t="s">
        <v>523</v>
      </c>
      <c r="I236" t="s">
        <v>531</v>
      </c>
      <c r="J236" s="7" t="s">
        <v>525</v>
      </c>
      <c r="K236">
        <v>8.9</v>
      </c>
      <c r="L236" s="7" t="s">
        <v>526</v>
      </c>
      <c r="M236">
        <v>5</v>
      </c>
      <c r="N236" s="32" t="s">
        <v>525</v>
      </c>
      <c r="O236" s="33">
        <v>100</v>
      </c>
      <c r="P236" s="7" t="s">
        <v>526</v>
      </c>
      <c r="Q236">
        <v>200</v>
      </c>
      <c r="R236" s="7" t="s">
        <v>526</v>
      </c>
      <c r="S236">
        <v>5</v>
      </c>
      <c r="T236" s="7" t="s">
        <v>543</v>
      </c>
      <c r="U236">
        <v>8.1</v>
      </c>
      <c r="V236" s="7" t="s">
        <v>526</v>
      </c>
      <c r="W236">
        <v>5</v>
      </c>
      <c r="X236" s="7" t="s">
        <v>526</v>
      </c>
      <c r="Y236">
        <v>5</v>
      </c>
      <c r="Z236" s="7" t="s">
        <v>526</v>
      </c>
      <c r="AA236">
        <v>5</v>
      </c>
      <c r="AB236" s="7" t="s">
        <v>526</v>
      </c>
      <c r="AC236">
        <v>10</v>
      </c>
      <c r="AD236" s="7" t="s">
        <v>526</v>
      </c>
      <c r="AE236">
        <v>10</v>
      </c>
      <c r="AF236" s="7" t="s">
        <v>558</v>
      </c>
      <c r="AG236" t="s">
        <v>558</v>
      </c>
      <c r="AH236" s="7" t="s">
        <v>526</v>
      </c>
      <c r="AI236">
        <v>5</v>
      </c>
      <c r="AJ236" s="7" t="s">
        <v>526</v>
      </c>
      <c r="AK236">
        <v>5</v>
      </c>
      <c r="AL236" s="7" t="s">
        <v>526</v>
      </c>
      <c r="AM236">
        <v>5</v>
      </c>
      <c r="AN236" s="7" t="s">
        <v>526</v>
      </c>
      <c r="AO236">
        <v>5</v>
      </c>
      <c r="AP236" s="7" t="s">
        <v>526</v>
      </c>
      <c r="AQ236">
        <v>5</v>
      </c>
      <c r="AR236" s="7" t="s">
        <v>526</v>
      </c>
      <c r="AS236">
        <v>5</v>
      </c>
      <c r="AT236" s="7" t="s">
        <v>526</v>
      </c>
      <c r="AU236">
        <v>5</v>
      </c>
      <c r="AV236" s="7" t="s">
        <v>526</v>
      </c>
      <c r="AW236">
        <v>5</v>
      </c>
      <c r="AX236" s="7" t="s">
        <v>525</v>
      </c>
      <c r="AY236">
        <v>550</v>
      </c>
      <c r="AZ236" s="7" t="s">
        <v>526</v>
      </c>
      <c r="BA236">
        <v>5</v>
      </c>
      <c r="BB236" s="7" t="s">
        <v>543</v>
      </c>
      <c r="BC236">
        <v>5.5</v>
      </c>
      <c r="BD236" s="7" t="s">
        <v>543</v>
      </c>
      <c r="BE236">
        <v>29</v>
      </c>
      <c r="BF236" s="7" t="s">
        <v>526</v>
      </c>
      <c r="BG236">
        <v>10</v>
      </c>
      <c r="BH236" s="7" t="s">
        <v>526</v>
      </c>
      <c r="BI236">
        <v>5</v>
      </c>
      <c r="BJ236" s="7" t="s">
        <v>526</v>
      </c>
      <c r="BK236">
        <v>5</v>
      </c>
      <c r="BL236" s="7" t="s">
        <v>526</v>
      </c>
      <c r="BM236">
        <v>5</v>
      </c>
      <c r="BN236" s="7" t="s">
        <v>526</v>
      </c>
      <c r="BO236">
        <v>5</v>
      </c>
      <c r="BQ236" s="5">
        <f t="shared" si="12"/>
        <v>22</v>
      </c>
      <c r="BR236" s="5">
        <f t="shared" si="13"/>
        <v>2</v>
      </c>
      <c r="BS236" s="5">
        <f t="shared" si="14"/>
        <v>27</v>
      </c>
      <c r="BT236" s="6">
        <f t="shared" si="15"/>
        <v>5</v>
      </c>
    </row>
    <row r="237" spans="1:72" ht="12.75">
      <c r="A237" t="s">
        <v>2088</v>
      </c>
      <c r="B237" s="1" t="s">
        <v>989</v>
      </c>
      <c r="C237" s="1" t="s">
        <v>989</v>
      </c>
      <c r="D237" s="7">
        <v>1991</v>
      </c>
      <c r="E237" t="s">
        <v>990</v>
      </c>
      <c r="F237" t="s">
        <v>2412</v>
      </c>
      <c r="G237" t="s">
        <v>991</v>
      </c>
      <c r="H237" s="7" t="s">
        <v>523</v>
      </c>
      <c r="I237" t="s">
        <v>2092</v>
      </c>
      <c r="J237" s="7" t="s">
        <v>525</v>
      </c>
      <c r="K237">
        <v>5</v>
      </c>
      <c r="L237" s="7" t="s">
        <v>526</v>
      </c>
      <c r="M237">
        <v>5</v>
      </c>
      <c r="N237" s="32" t="s">
        <v>526</v>
      </c>
      <c r="O237" s="33">
        <v>50</v>
      </c>
      <c r="P237" s="7" t="s">
        <v>526</v>
      </c>
      <c r="Q237">
        <v>200</v>
      </c>
      <c r="R237" s="7" t="s">
        <v>526</v>
      </c>
      <c r="S237">
        <v>5</v>
      </c>
      <c r="T237" s="7" t="s">
        <v>526</v>
      </c>
      <c r="U237">
        <v>5</v>
      </c>
      <c r="V237" s="7" t="s">
        <v>526</v>
      </c>
      <c r="W237">
        <v>5</v>
      </c>
      <c r="X237" s="7" t="s">
        <v>526</v>
      </c>
      <c r="Y237">
        <v>5</v>
      </c>
      <c r="Z237" s="7" t="s">
        <v>526</v>
      </c>
      <c r="AA237">
        <v>5</v>
      </c>
      <c r="AB237" s="7" t="s">
        <v>526</v>
      </c>
      <c r="AC237">
        <v>5</v>
      </c>
      <c r="AD237" s="7" t="s">
        <v>526</v>
      </c>
      <c r="AE237">
        <v>5</v>
      </c>
      <c r="AF237" s="7" t="s">
        <v>526</v>
      </c>
      <c r="AG237">
        <v>5</v>
      </c>
      <c r="AH237" s="7" t="s">
        <v>526</v>
      </c>
      <c r="AI237">
        <v>5</v>
      </c>
      <c r="AJ237" s="7" t="s">
        <v>526</v>
      </c>
      <c r="AK237">
        <v>5</v>
      </c>
      <c r="AL237" s="7" t="s">
        <v>526</v>
      </c>
      <c r="AM237">
        <v>5</v>
      </c>
      <c r="AN237" s="7" t="s">
        <v>526</v>
      </c>
      <c r="AO237">
        <v>5</v>
      </c>
      <c r="AP237" s="7" t="s">
        <v>526</v>
      </c>
      <c r="AQ237">
        <v>5</v>
      </c>
      <c r="AR237" s="7" t="s">
        <v>526</v>
      </c>
      <c r="AS237">
        <v>5</v>
      </c>
      <c r="AT237" s="7" t="s">
        <v>526</v>
      </c>
      <c r="AU237">
        <v>5</v>
      </c>
      <c r="AV237" s="7" t="s">
        <v>526</v>
      </c>
      <c r="AW237">
        <v>5</v>
      </c>
      <c r="AX237" s="7" t="s">
        <v>526</v>
      </c>
      <c r="AY237">
        <v>5</v>
      </c>
      <c r="AZ237" s="7" t="s">
        <v>526</v>
      </c>
      <c r="BA237">
        <v>5</v>
      </c>
      <c r="BB237" s="7" t="s">
        <v>526</v>
      </c>
      <c r="BC237">
        <v>5</v>
      </c>
      <c r="BD237" s="7" t="s">
        <v>526</v>
      </c>
      <c r="BE237">
        <v>5</v>
      </c>
      <c r="BF237" s="7" t="s">
        <v>526</v>
      </c>
      <c r="BG237">
        <v>5</v>
      </c>
      <c r="BH237" s="7" t="s">
        <v>526</v>
      </c>
      <c r="BI237">
        <v>5</v>
      </c>
      <c r="BJ237" s="7" t="s">
        <v>526</v>
      </c>
      <c r="BK237">
        <v>5</v>
      </c>
      <c r="BL237" s="7" t="s">
        <v>526</v>
      </c>
      <c r="BM237">
        <v>5</v>
      </c>
      <c r="BN237" s="7" t="s">
        <v>526</v>
      </c>
      <c r="BO237">
        <v>5</v>
      </c>
      <c r="BQ237" s="5">
        <f t="shared" si="12"/>
        <v>28</v>
      </c>
      <c r="BR237" s="5">
        <f t="shared" si="13"/>
        <v>0</v>
      </c>
      <c r="BS237" s="5">
        <f t="shared" si="14"/>
        <v>28</v>
      </c>
      <c r="BT237" s="6">
        <f t="shared" si="15"/>
        <v>0</v>
      </c>
    </row>
    <row r="238" spans="1:72" ht="12.75">
      <c r="A238" t="s">
        <v>2088</v>
      </c>
      <c r="B238" s="1" t="s">
        <v>992</v>
      </c>
      <c r="C238" s="1" t="s">
        <v>992</v>
      </c>
      <c r="D238" s="7">
        <v>1991</v>
      </c>
      <c r="E238" t="s">
        <v>993</v>
      </c>
      <c r="F238" t="s">
        <v>2412</v>
      </c>
      <c r="G238" t="s">
        <v>994</v>
      </c>
      <c r="H238" s="7" t="s">
        <v>523</v>
      </c>
      <c r="I238" t="s">
        <v>2092</v>
      </c>
      <c r="J238" s="7" t="s">
        <v>525</v>
      </c>
      <c r="K238">
        <v>2.1</v>
      </c>
      <c r="L238" s="7" t="s">
        <v>526</v>
      </c>
      <c r="M238">
        <v>5</v>
      </c>
      <c r="N238" s="32" t="s">
        <v>526</v>
      </c>
      <c r="O238" s="33">
        <v>50</v>
      </c>
      <c r="P238" s="7" t="s">
        <v>526</v>
      </c>
      <c r="Q238">
        <v>200</v>
      </c>
      <c r="R238" s="7" t="s">
        <v>526</v>
      </c>
      <c r="S238">
        <v>5</v>
      </c>
      <c r="T238" s="7" t="s">
        <v>526</v>
      </c>
      <c r="U238">
        <v>5</v>
      </c>
      <c r="V238" s="7" t="s">
        <v>526</v>
      </c>
      <c r="W238">
        <v>5</v>
      </c>
      <c r="X238" s="7" t="s">
        <v>526</v>
      </c>
      <c r="Y238">
        <v>5</v>
      </c>
      <c r="Z238" s="7" t="s">
        <v>526</v>
      </c>
      <c r="AA238">
        <v>5</v>
      </c>
      <c r="AB238" s="7" t="s">
        <v>526</v>
      </c>
      <c r="AC238">
        <v>5</v>
      </c>
      <c r="AD238" s="7" t="s">
        <v>526</v>
      </c>
      <c r="AE238">
        <v>5</v>
      </c>
      <c r="AF238" s="7" t="s">
        <v>526</v>
      </c>
      <c r="AG238">
        <v>5</v>
      </c>
      <c r="AH238" s="7" t="s">
        <v>526</v>
      </c>
      <c r="AI238">
        <v>5</v>
      </c>
      <c r="AJ238" s="7" t="s">
        <v>526</v>
      </c>
      <c r="AK238">
        <v>5</v>
      </c>
      <c r="AL238" s="7" t="s">
        <v>526</v>
      </c>
      <c r="AM238">
        <v>5</v>
      </c>
      <c r="AN238" s="7" t="s">
        <v>526</v>
      </c>
      <c r="AO238">
        <v>5</v>
      </c>
      <c r="AP238" s="7" t="s">
        <v>526</v>
      </c>
      <c r="AQ238">
        <v>5</v>
      </c>
      <c r="AR238" s="7" t="s">
        <v>526</v>
      </c>
      <c r="AS238">
        <v>5</v>
      </c>
      <c r="AT238" s="7" t="s">
        <v>526</v>
      </c>
      <c r="AU238">
        <v>5</v>
      </c>
      <c r="AV238" s="7" t="s">
        <v>526</v>
      </c>
      <c r="AW238">
        <v>5</v>
      </c>
      <c r="AX238" s="7" t="s">
        <v>525</v>
      </c>
      <c r="AY238">
        <v>18</v>
      </c>
      <c r="AZ238" s="7" t="s">
        <v>526</v>
      </c>
      <c r="BA238">
        <v>5</v>
      </c>
      <c r="BB238" s="7" t="s">
        <v>526</v>
      </c>
      <c r="BC238">
        <v>5</v>
      </c>
      <c r="BD238" s="7" t="s">
        <v>526</v>
      </c>
      <c r="BE238">
        <v>5</v>
      </c>
      <c r="BF238" s="7" t="s">
        <v>526</v>
      </c>
      <c r="BG238">
        <v>5</v>
      </c>
      <c r="BH238" s="7" t="s">
        <v>526</v>
      </c>
      <c r="BI238">
        <v>5</v>
      </c>
      <c r="BJ238" s="7" t="s">
        <v>526</v>
      </c>
      <c r="BK238">
        <v>5</v>
      </c>
      <c r="BL238" s="7" t="s">
        <v>526</v>
      </c>
      <c r="BM238">
        <v>5</v>
      </c>
      <c r="BN238" s="7" t="s">
        <v>526</v>
      </c>
      <c r="BO238">
        <v>5</v>
      </c>
      <c r="BQ238" s="5">
        <f t="shared" si="12"/>
        <v>27</v>
      </c>
      <c r="BR238" s="5">
        <f t="shared" si="13"/>
        <v>0</v>
      </c>
      <c r="BS238" s="5">
        <f t="shared" si="14"/>
        <v>28</v>
      </c>
      <c r="BT238" s="6">
        <f t="shared" si="15"/>
        <v>1</v>
      </c>
    </row>
    <row r="239" spans="1:72" ht="12.75">
      <c r="A239" t="s">
        <v>2096</v>
      </c>
      <c r="B239" s="1" t="s">
        <v>995</v>
      </c>
      <c r="C239" s="1" t="s">
        <v>995</v>
      </c>
      <c r="D239" s="7">
        <v>1994</v>
      </c>
      <c r="E239" t="s">
        <v>996</v>
      </c>
      <c r="F239" t="s">
        <v>2412</v>
      </c>
      <c r="G239" t="s">
        <v>997</v>
      </c>
      <c r="H239" s="7" t="s">
        <v>523</v>
      </c>
      <c r="I239" t="s">
        <v>531</v>
      </c>
      <c r="J239" s="7" t="s">
        <v>525</v>
      </c>
      <c r="K239">
        <v>13.1</v>
      </c>
      <c r="L239" s="7" t="s">
        <v>526</v>
      </c>
      <c r="M239">
        <v>5</v>
      </c>
      <c r="N239" s="32" t="s">
        <v>525</v>
      </c>
      <c r="O239" s="33">
        <v>130</v>
      </c>
      <c r="P239" s="7" t="s">
        <v>526</v>
      </c>
      <c r="Q239">
        <v>200</v>
      </c>
      <c r="R239" s="7" t="s">
        <v>526</v>
      </c>
      <c r="S239">
        <v>5</v>
      </c>
      <c r="T239" s="7" t="s">
        <v>525</v>
      </c>
      <c r="U239">
        <v>6.4</v>
      </c>
      <c r="V239" s="7" t="s">
        <v>525</v>
      </c>
      <c r="W239">
        <v>7.2</v>
      </c>
      <c r="X239" s="7" t="s">
        <v>526</v>
      </c>
      <c r="Y239">
        <v>5</v>
      </c>
      <c r="Z239" s="7" t="s">
        <v>526</v>
      </c>
      <c r="AA239">
        <v>5</v>
      </c>
      <c r="AB239" s="7" t="s">
        <v>526</v>
      </c>
      <c r="AC239">
        <v>10</v>
      </c>
      <c r="AD239" s="7" t="s">
        <v>526</v>
      </c>
      <c r="AE239">
        <v>11</v>
      </c>
      <c r="AF239" s="7" t="s">
        <v>526</v>
      </c>
      <c r="AG239">
        <v>5</v>
      </c>
      <c r="AH239" s="7" t="s">
        <v>526</v>
      </c>
      <c r="AI239">
        <v>6.6</v>
      </c>
      <c r="AJ239" s="7" t="s">
        <v>526</v>
      </c>
      <c r="AK239">
        <v>5</v>
      </c>
      <c r="AL239" s="7" t="s">
        <v>526</v>
      </c>
      <c r="AM239">
        <v>8</v>
      </c>
      <c r="AN239" s="7" t="s">
        <v>526</v>
      </c>
      <c r="AO239">
        <v>5</v>
      </c>
      <c r="AP239" s="7" t="s">
        <v>526</v>
      </c>
      <c r="AQ239">
        <v>5</v>
      </c>
      <c r="AR239" s="7" t="s">
        <v>526</v>
      </c>
      <c r="AS239">
        <v>5</v>
      </c>
      <c r="AT239" s="7" t="s">
        <v>526</v>
      </c>
      <c r="AU239">
        <v>5</v>
      </c>
      <c r="AV239" s="7" t="s">
        <v>526</v>
      </c>
      <c r="AW239">
        <v>5</v>
      </c>
      <c r="AX239" s="7" t="s">
        <v>525</v>
      </c>
      <c r="AY239">
        <v>150</v>
      </c>
      <c r="AZ239" s="7" t="s">
        <v>526</v>
      </c>
      <c r="BA239">
        <v>5.2</v>
      </c>
      <c r="BB239" s="7" t="s">
        <v>526</v>
      </c>
      <c r="BC239">
        <v>5</v>
      </c>
      <c r="BD239" s="7" t="s">
        <v>543</v>
      </c>
      <c r="BE239">
        <v>13</v>
      </c>
      <c r="BF239" s="7" t="s">
        <v>526</v>
      </c>
      <c r="BG239">
        <v>10</v>
      </c>
      <c r="BH239" s="7" t="s">
        <v>526</v>
      </c>
      <c r="BI239">
        <v>10</v>
      </c>
      <c r="BJ239" s="7" t="s">
        <v>526</v>
      </c>
      <c r="BK239">
        <v>5</v>
      </c>
      <c r="BL239" s="7" t="s">
        <v>526</v>
      </c>
      <c r="BM239">
        <v>5</v>
      </c>
      <c r="BN239" s="7" t="s">
        <v>526</v>
      </c>
      <c r="BO239">
        <v>5</v>
      </c>
      <c r="BQ239" s="5">
        <f t="shared" si="12"/>
        <v>23</v>
      </c>
      <c r="BR239" s="5">
        <f t="shared" si="13"/>
        <v>0</v>
      </c>
      <c r="BS239" s="5">
        <f t="shared" si="14"/>
        <v>28</v>
      </c>
      <c r="BT239" s="6">
        <f t="shared" si="15"/>
        <v>5</v>
      </c>
    </row>
    <row r="240" spans="1:72" ht="12.75">
      <c r="A240" t="s">
        <v>33</v>
      </c>
      <c r="B240" s="1" t="s">
        <v>998</v>
      </c>
      <c r="C240" s="1" t="s">
        <v>998</v>
      </c>
      <c r="D240" s="7">
        <v>1997</v>
      </c>
      <c r="E240" t="s">
        <v>999</v>
      </c>
      <c r="F240" t="s">
        <v>2412</v>
      </c>
      <c r="G240" t="s">
        <v>229</v>
      </c>
      <c r="H240" s="7" t="s">
        <v>523</v>
      </c>
      <c r="I240" t="s">
        <v>578</v>
      </c>
      <c r="J240" s="7" t="s">
        <v>525</v>
      </c>
      <c r="K240">
        <v>3.49</v>
      </c>
      <c r="L240" s="7" t="s">
        <v>526</v>
      </c>
      <c r="M240">
        <v>5</v>
      </c>
      <c r="N240" s="32" t="s">
        <v>525</v>
      </c>
      <c r="O240" s="33">
        <v>69</v>
      </c>
      <c r="P240" s="7" t="s">
        <v>526</v>
      </c>
      <c r="Q240">
        <v>200</v>
      </c>
      <c r="R240" s="7" t="s">
        <v>526</v>
      </c>
      <c r="S240">
        <v>5</v>
      </c>
      <c r="T240" s="7" t="s">
        <v>526</v>
      </c>
      <c r="U240">
        <v>5</v>
      </c>
      <c r="V240" s="7" t="s">
        <v>525</v>
      </c>
      <c r="W240">
        <v>7.2</v>
      </c>
      <c r="X240" s="7" t="s">
        <v>543</v>
      </c>
      <c r="Y240">
        <v>4.4</v>
      </c>
      <c r="Z240" s="7" t="s">
        <v>526</v>
      </c>
      <c r="AA240">
        <v>5</v>
      </c>
      <c r="AB240" s="7" t="s">
        <v>526</v>
      </c>
      <c r="AC240">
        <v>5</v>
      </c>
      <c r="AD240" s="7" t="s">
        <v>526</v>
      </c>
      <c r="AE240">
        <v>5</v>
      </c>
      <c r="AF240" s="7" t="s">
        <v>526</v>
      </c>
      <c r="AG240">
        <v>5</v>
      </c>
      <c r="AH240" s="7" t="s">
        <v>526</v>
      </c>
      <c r="AI240">
        <v>5</v>
      </c>
      <c r="AJ240" s="7" t="s">
        <v>526</v>
      </c>
      <c r="AK240">
        <v>5</v>
      </c>
      <c r="AL240" s="7" t="s">
        <v>526</v>
      </c>
      <c r="AM240">
        <v>5</v>
      </c>
      <c r="AN240" s="7" t="s">
        <v>526</v>
      </c>
      <c r="AO240">
        <v>5</v>
      </c>
      <c r="AP240" s="7" t="s">
        <v>526</v>
      </c>
      <c r="AQ240">
        <v>5</v>
      </c>
      <c r="AR240" s="7" t="s">
        <v>526</v>
      </c>
      <c r="AS240">
        <v>5</v>
      </c>
      <c r="AT240" s="7" t="s">
        <v>526</v>
      </c>
      <c r="AU240">
        <v>5</v>
      </c>
      <c r="AV240" s="7" t="s">
        <v>526</v>
      </c>
      <c r="AW240">
        <v>5</v>
      </c>
      <c r="AX240" s="7" t="s">
        <v>525</v>
      </c>
      <c r="AY240">
        <v>5</v>
      </c>
      <c r="AZ240" s="7" t="s">
        <v>526</v>
      </c>
      <c r="BA240">
        <v>5</v>
      </c>
      <c r="BB240" s="7" t="s">
        <v>526</v>
      </c>
      <c r="BC240">
        <v>5</v>
      </c>
      <c r="BD240" s="7" t="s">
        <v>526</v>
      </c>
      <c r="BE240">
        <v>5</v>
      </c>
      <c r="BF240" s="7" t="s">
        <v>526</v>
      </c>
      <c r="BG240">
        <v>5</v>
      </c>
      <c r="BH240" s="7" t="s">
        <v>526</v>
      </c>
      <c r="BI240">
        <v>5</v>
      </c>
      <c r="BJ240" s="7" t="s">
        <v>526</v>
      </c>
      <c r="BK240">
        <v>5</v>
      </c>
      <c r="BL240" s="7" t="s">
        <v>526</v>
      </c>
      <c r="BM240">
        <v>5</v>
      </c>
      <c r="BN240" s="7" t="s">
        <v>543</v>
      </c>
      <c r="BO240">
        <v>2.2</v>
      </c>
      <c r="BQ240" s="5">
        <f t="shared" si="12"/>
        <v>23</v>
      </c>
      <c r="BR240" s="5">
        <f t="shared" si="13"/>
        <v>0</v>
      </c>
      <c r="BS240" s="5">
        <f t="shared" si="14"/>
        <v>28</v>
      </c>
      <c r="BT240" s="6">
        <f t="shared" si="15"/>
        <v>5</v>
      </c>
    </row>
    <row r="241" spans="1:72" ht="12.75">
      <c r="A241" t="s">
        <v>33</v>
      </c>
      <c r="B241" s="1" t="s">
        <v>230</v>
      </c>
      <c r="C241" s="1" t="s">
        <v>230</v>
      </c>
      <c r="D241" s="7">
        <v>1997</v>
      </c>
      <c r="E241" t="s">
        <v>231</v>
      </c>
      <c r="F241" t="s">
        <v>2412</v>
      </c>
      <c r="G241" t="s">
        <v>232</v>
      </c>
      <c r="H241" s="7" t="s">
        <v>523</v>
      </c>
      <c r="I241" t="s">
        <v>578</v>
      </c>
      <c r="J241" s="7" t="s">
        <v>525</v>
      </c>
      <c r="K241">
        <v>4.4</v>
      </c>
      <c r="L241" s="7" t="s">
        <v>526</v>
      </c>
      <c r="M241">
        <v>5</v>
      </c>
      <c r="N241" s="32" t="s">
        <v>525</v>
      </c>
      <c r="O241" s="33">
        <v>190</v>
      </c>
      <c r="P241" s="7" t="s">
        <v>526</v>
      </c>
      <c r="Q241">
        <v>200</v>
      </c>
      <c r="R241" s="7" t="s">
        <v>526</v>
      </c>
      <c r="S241">
        <v>5</v>
      </c>
      <c r="T241" s="7" t="s">
        <v>526</v>
      </c>
      <c r="U241">
        <v>5</v>
      </c>
      <c r="V241" s="7" t="s">
        <v>525</v>
      </c>
      <c r="W241">
        <v>18</v>
      </c>
      <c r="X241" s="7" t="s">
        <v>525</v>
      </c>
      <c r="Y241">
        <v>7.8</v>
      </c>
      <c r="Z241" s="7" t="s">
        <v>526</v>
      </c>
      <c r="AA241">
        <v>5</v>
      </c>
      <c r="AB241" s="7" t="s">
        <v>526</v>
      </c>
      <c r="AC241">
        <v>5</v>
      </c>
      <c r="AD241" s="7" t="s">
        <v>526</v>
      </c>
      <c r="AE241">
        <v>5</v>
      </c>
      <c r="AF241" s="7" t="s">
        <v>526</v>
      </c>
      <c r="AG241">
        <v>5</v>
      </c>
      <c r="AH241" s="7" t="s">
        <v>526</v>
      </c>
      <c r="AI241">
        <v>5</v>
      </c>
      <c r="AJ241" s="7" t="s">
        <v>526</v>
      </c>
      <c r="AK241">
        <v>5</v>
      </c>
      <c r="AL241" s="7" t="s">
        <v>526</v>
      </c>
      <c r="AM241">
        <v>5</v>
      </c>
      <c r="AN241" s="7" t="s">
        <v>526</v>
      </c>
      <c r="AO241">
        <v>5</v>
      </c>
      <c r="AP241" s="7" t="s">
        <v>526</v>
      </c>
      <c r="AQ241">
        <v>5</v>
      </c>
      <c r="AR241" s="7" t="s">
        <v>526</v>
      </c>
      <c r="AS241">
        <v>5</v>
      </c>
      <c r="AT241" s="7" t="s">
        <v>526</v>
      </c>
      <c r="AU241">
        <v>5</v>
      </c>
      <c r="AV241" s="7" t="s">
        <v>526</v>
      </c>
      <c r="AW241">
        <v>5</v>
      </c>
      <c r="AX241" s="7" t="s">
        <v>525</v>
      </c>
      <c r="AY241">
        <v>16</v>
      </c>
      <c r="AZ241" s="7" t="s">
        <v>526</v>
      </c>
      <c r="BA241">
        <v>5</v>
      </c>
      <c r="BB241" s="7" t="s">
        <v>526</v>
      </c>
      <c r="BC241">
        <v>5</v>
      </c>
      <c r="BD241" s="7" t="s">
        <v>526</v>
      </c>
      <c r="BE241">
        <v>5</v>
      </c>
      <c r="BF241" s="7" t="s">
        <v>526</v>
      </c>
      <c r="BG241">
        <v>5</v>
      </c>
      <c r="BH241" s="7" t="s">
        <v>526</v>
      </c>
      <c r="BI241">
        <v>5</v>
      </c>
      <c r="BJ241" s="7" t="s">
        <v>526</v>
      </c>
      <c r="BK241">
        <v>5</v>
      </c>
      <c r="BL241" s="7" t="s">
        <v>526</v>
      </c>
      <c r="BM241">
        <v>5</v>
      </c>
      <c r="BN241" s="7" t="s">
        <v>525</v>
      </c>
      <c r="BO241">
        <v>6.2</v>
      </c>
      <c r="BQ241" s="5">
        <f t="shared" si="12"/>
        <v>23</v>
      </c>
      <c r="BR241" s="5">
        <f t="shared" si="13"/>
        <v>0</v>
      </c>
      <c r="BS241" s="5">
        <f t="shared" si="14"/>
        <v>28</v>
      </c>
      <c r="BT241" s="6">
        <f t="shared" si="15"/>
        <v>5</v>
      </c>
    </row>
    <row r="242" spans="1:72" ht="12.75">
      <c r="A242" t="s">
        <v>33</v>
      </c>
      <c r="B242" s="1" t="s">
        <v>233</v>
      </c>
      <c r="C242" s="1" t="s">
        <v>233</v>
      </c>
      <c r="D242" s="7">
        <v>1997</v>
      </c>
      <c r="E242" t="s">
        <v>234</v>
      </c>
      <c r="F242" t="s">
        <v>2412</v>
      </c>
      <c r="G242" t="s">
        <v>235</v>
      </c>
      <c r="H242" s="7" t="s">
        <v>523</v>
      </c>
      <c r="I242" t="s">
        <v>578</v>
      </c>
      <c r="J242" s="7" t="s">
        <v>525</v>
      </c>
      <c r="K242">
        <v>3.7</v>
      </c>
      <c r="L242" s="7" t="s">
        <v>526</v>
      </c>
      <c r="M242">
        <v>5</v>
      </c>
      <c r="N242" s="32" t="s">
        <v>526</v>
      </c>
      <c r="O242" s="33">
        <v>50</v>
      </c>
      <c r="P242" s="7" t="s">
        <v>526</v>
      </c>
      <c r="Q242">
        <v>200</v>
      </c>
      <c r="R242" s="7" t="s">
        <v>526</v>
      </c>
      <c r="S242">
        <v>5</v>
      </c>
      <c r="T242" s="7" t="s">
        <v>526</v>
      </c>
      <c r="U242">
        <v>5</v>
      </c>
      <c r="V242" s="7" t="s">
        <v>526</v>
      </c>
      <c r="W242">
        <v>5</v>
      </c>
      <c r="X242" s="7" t="s">
        <v>526</v>
      </c>
      <c r="Y242">
        <v>5</v>
      </c>
      <c r="Z242" s="7" t="s">
        <v>526</v>
      </c>
      <c r="AA242">
        <v>5</v>
      </c>
      <c r="AB242" s="7" t="s">
        <v>526</v>
      </c>
      <c r="AC242">
        <v>5</v>
      </c>
      <c r="AD242" s="7" t="s">
        <v>526</v>
      </c>
      <c r="AE242">
        <v>5</v>
      </c>
      <c r="AF242" s="7" t="s">
        <v>526</v>
      </c>
      <c r="AG242">
        <v>5</v>
      </c>
      <c r="AH242" s="7" t="s">
        <v>526</v>
      </c>
      <c r="AI242">
        <v>5</v>
      </c>
      <c r="AJ242" s="7" t="s">
        <v>526</v>
      </c>
      <c r="AK242">
        <v>5</v>
      </c>
      <c r="AL242" s="7" t="s">
        <v>526</v>
      </c>
      <c r="AM242">
        <v>5</v>
      </c>
      <c r="AN242" s="7" t="s">
        <v>526</v>
      </c>
      <c r="AO242">
        <v>5</v>
      </c>
      <c r="AP242" s="7" t="s">
        <v>526</v>
      </c>
      <c r="AQ242">
        <v>5</v>
      </c>
      <c r="AR242" s="7" t="s">
        <v>526</v>
      </c>
      <c r="AS242">
        <v>5</v>
      </c>
      <c r="AT242" s="7" t="s">
        <v>526</v>
      </c>
      <c r="AU242">
        <v>5</v>
      </c>
      <c r="AV242" s="7" t="s">
        <v>526</v>
      </c>
      <c r="AW242">
        <v>5</v>
      </c>
      <c r="AX242" s="7" t="s">
        <v>526</v>
      </c>
      <c r="AY242">
        <v>5</v>
      </c>
      <c r="AZ242" s="7" t="s">
        <v>526</v>
      </c>
      <c r="BA242">
        <v>5</v>
      </c>
      <c r="BB242" s="7" t="s">
        <v>526</v>
      </c>
      <c r="BC242">
        <v>5</v>
      </c>
      <c r="BD242" s="7" t="s">
        <v>526</v>
      </c>
      <c r="BE242">
        <v>5</v>
      </c>
      <c r="BF242" s="7" t="s">
        <v>526</v>
      </c>
      <c r="BG242">
        <v>5</v>
      </c>
      <c r="BH242" s="7" t="s">
        <v>526</v>
      </c>
      <c r="BI242">
        <v>5</v>
      </c>
      <c r="BJ242" s="7" t="s">
        <v>526</v>
      </c>
      <c r="BK242">
        <v>5</v>
      </c>
      <c r="BL242" s="7" t="s">
        <v>526</v>
      </c>
      <c r="BM242">
        <v>5</v>
      </c>
      <c r="BN242" s="7" t="s">
        <v>526</v>
      </c>
      <c r="BO242">
        <v>5</v>
      </c>
      <c r="BQ242" s="5">
        <f t="shared" si="12"/>
        <v>28</v>
      </c>
      <c r="BR242" s="5">
        <f t="shared" si="13"/>
        <v>0</v>
      </c>
      <c r="BS242" s="5">
        <f t="shared" si="14"/>
        <v>28</v>
      </c>
      <c r="BT242" s="6">
        <f t="shared" si="15"/>
        <v>0</v>
      </c>
    </row>
    <row r="243" spans="1:72" ht="12.75">
      <c r="A243" t="s">
        <v>33</v>
      </c>
      <c r="B243" s="1" t="s">
        <v>236</v>
      </c>
      <c r="C243" s="1" t="s">
        <v>236</v>
      </c>
      <c r="D243" s="7">
        <v>1997</v>
      </c>
      <c r="E243" t="s">
        <v>237</v>
      </c>
      <c r="F243" t="s">
        <v>2412</v>
      </c>
      <c r="G243" t="s">
        <v>238</v>
      </c>
      <c r="H243" s="7" t="s">
        <v>523</v>
      </c>
      <c r="I243" t="s">
        <v>2092</v>
      </c>
      <c r="J243" s="7" t="s">
        <v>525</v>
      </c>
      <c r="K243">
        <v>3.1</v>
      </c>
      <c r="L243" s="7" t="s">
        <v>526</v>
      </c>
      <c r="M243">
        <v>5</v>
      </c>
      <c r="N243" s="32" t="s">
        <v>526</v>
      </c>
      <c r="O243" s="33">
        <v>50</v>
      </c>
      <c r="P243" s="7" t="s">
        <v>526</v>
      </c>
      <c r="Q243">
        <v>200</v>
      </c>
      <c r="R243" s="7" t="s">
        <v>526</v>
      </c>
      <c r="S243">
        <v>5</v>
      </c>
      <c r="T243" s="7" t="s">
        <v>526</v>
      </c>
      <c r="U243">
        <v>5</v>
      </c>
      <c r="V243" s="7" t="s">
        <v>526</v>
      </c>
      <c r="W243">
        <v>5</v>
      </c>
      <c r="X243" s="7" t="s">
        <v>526</v>
      </c>
      <c r="Y243">
        <v>5</v>
      </c>
      <c r="Z243" s="7" t="s">
        <v>526</v>
      </c>
      <c r="AA243">
        <v>5</v>
      </c>
      <c r="AB243" s="7" t="s">
        <v>526</v>
      </c>
      <c r="AC243">
        <v>5</v>
      </c>
      <c r="AD243" s="7" t="s">
        <v>526</v>
      </c>
      <c r="AE243">
        <v>5</v>
      </c>
      <c r="AF243" s="7" t="s">
        <v>526</v>
      </c>
      <c r="AG243">
        <v>5</v>
      </c>
      <c r="AH243" s="7" t="s">
        <v>526</v>
      </c>
      <c r="AI243">
        <v>5</v>
      </c>
      <c r="AJ243" s="7" t="s">
        <v>526</v>
      </c>
      <c r="AK243">
        <v>5</v>
      </c>
      <c r="AL243" s="7" t="s">
        <v>526</v>
      </c>
      <c r="AM243">
        <v>5</v>
      </c>
      <c r="AN243" s="7" t="s">
        <v>526</v>
      </c>
      <c r="AO243">
        <v>5</v>
      </c>
      <c r="AP243" s="7" t="s">
        <v>526</v>
      </c>
      <c r="AQ243">
        <v>5</v>
      </c>
      <c r="AR243" s="7" t="s">
        <v>526</v>
      </c>
      <c r="AS243">
        <v>5</v>
      </c>
      <c r="AT243" s="7" t="s">
        <v>526</v>
      </c>
      <c r="AU243">
        <v>5</v>
      </c>
      <c r="AV243" s="7" t="s">
        <v>526</v>
      </c>
      <c r="AW243">
        <v>5</v>
      </c>
      <c r="AX243" s="7" t="s">
        <v>526</v>
      </c>
      <c r="AY243">
        <v>5</v>
      </c>
      <c r="AZ243" s="7" t="s">
        <v>526</v>
      </c>
      <c r="BA243">
        <v>5</v>
      </c>
      <c r="BB243" s="7" t="s">
        <v>526</v>
      </c>
      <c r="BC243">
        <v>5</v>
      </c>
      <c r="BD243" s="7" t="s">
        <v>526</v>
      </c>
      <c r="BE243">
        <v>5</v>
      </c>
      <c r="BF243" s="7" t="s">
        <v>526</v>
      </c>
      <c r="BG243">
        <v>5</v>
      </c>
      <c r="BH243" s="7" t="s">
        <v>526</v>
      </c>
      <c r="BI243">
        <v>5</v>
      </c>
      <c r="BJ243" s="7" t="s">
        <v>526</v>
      </c>
      <c r="BK243">
        <v>5</v>
      </c>
      <c r="BL243" s="7" t="s">
        <v>526</v>
      </c>
      <c r="BM243">
        <v>5</v>
      </c>
      <c r="BN243" s="7" t="s">
        <v>526</v>
      </c>
      <c r="BO243">
        <v>5</v>
      </c>
      <c r="BQ243" s="5">
        <f t="shared" si="12"/>
        <v>28</v>
      </c>
      <c r="BR243" s="5">
        <f t="shared" si="13"/>
        <v>0</v>
      </c>
      <c r="BS243" s="5">
        <f t="shared" si="14"/>
        <v>28</v>
      </c>
      <c r="BT243" s="6">
        <f t="shared" si="15"/>
        <v>0</v>
      </c>
    </row>
    <row r="244" spans="1:72" ht="12.75">
      <c r="A244" t="s">
        <v>33</v>
      </c>
      <c r="B244" s="1" t="s">
        <v>239</v>
      </c>
      <c r="C244" s="1" t="s">
        <v>239</v>
      </c>
      <c r="D244" s="7">
        <v>1997</v>
      </c>
      <c r="E244" t="s">
        <v>874</v>
      </c>
      <c r="F244" t="s">
        <v>2412</v>
      </c>
      <c r="G244" t="s">
        <v>875</v>
      </c>
      <c r="H244" s="7" t="s">
        <v>523</v>
      </c>
      <c r="I244" t="s">
        <v>578</v>
      </c>
      <c r="J244" s="7" t="s">
        <v>525</v>
      </c>
      <c r="K244">
        <v>4.49</v>
      </c>
      <c r="L244" s="7" t="s">
        <v>526</v>
      </c>
      <c r="M244">
        <v>5</v>
      </c>
      <c r="N244" s="32" t="s">
        <v>525</v>
      </c>
      <c r="O244" s="33">
        <v>76</v>
      </c>
      <c r="P244" s="7" t="s">
        <v>526</v>
      </c>
      <c r="Q244">
        <v>200</v>
      </c>
      <c r="R244" s="7" t="s">
        <v>526</v>
      </c>
      <c r="S244">
        <v>5</v>
      </c>
      <c r="T244" s="7" t="s">
        <v>526</v>
      </c>
      <c r="U244">
        <v>5</v>
      </c>
      <c r="V244" s="7" t="s">
        <v>543</v>
      </c>
      <c r="W244">
        <v>1.9</v>
      </c>
      <c r="X244" s="7" t="s">
        <v>526</v>
      </c>
      <c r="Y244">
        <v>5</v>
      </c>
      <c r="Z244" s="7" t="s">
        <v>526</v>
      </c>
      <c r="AA244">
        <v>5</v>
      </c>
      <c r="AB244" s="7" t="s">
        <v>526</v>
      </c>
      <c r="AC244">
        <v>5</v>
      </c>
      <c r="AD244" s="7" t="s">
        <v>526</v>
      </c>
      <c r="AE244">
        <v>5</v>
      </c>
      <c r="AF244" s="7" t="s">
        <v>526</v>
      </c>
      <c r="AG244">
        <v>5</v>
      </c>
      <c r="AH244" s="7" t="s">
        <v>526</v>
      </c>
      <c r="AI244">
        <v>5</v>
      </c>
      <c r="AJ244" s="7" t="s">
        <v>526</v>
      </c>
      <c r="AK244">
        <v>5</v>
      </c>
      <c r="AL244" s="7" t="s">
        <v>526</v>
      </c>
      <c r="AM244">
        <v>5</v>
      </c>
      <c r="AN244" s="7" t="s">
        <v>526</v>
      </c>
      <c r="AO244">
        <v>5</v>
      </c>
      <c r="AP244" s="7" t="s">
        <v>526</v>
      </c>
      <c r="AQ244">
        <v>5</v>
      </c>
      <c r="AR244" s="7" t="s">
        <v>526</v>
      </c>
      <c r="AS244">
        <v>5</v>
      </c>
      <c r="AT244" s="7" t="s">
        <v>526</v>
      </c>
      <c r="AU244">
        <v>5</v>
      </c>
      <c r="AV244" s="7" t="s">
        <v>526</v>
      </c>
      <c r="AW244">
        <v>5</v>
      </c>
      <c r="AX244" s="7" t="s">
        <v>525</v>
      </c>
      <c r="AY244">
        <v>5</v>
      </c>
      <c r="AZ244" s="7" t="s">
        <v>526</v>
      </c>
      <c r="BA244">
        <v>5</v>
      </c>
      <c r="BB244" s="7" t="s">
        <v>526</v>
      </c>
      <c r="BC244">
        <v>5</v>
      </c>
      <c r="BD244" s="7" t="s">
        <v>526</v>
      </c>
      <c r="BE244">
        <v>5</v>
      </c>
      <c r="BF244" s="7" t="s">
        <v>526</v>
      </c>
      <c r="BG244">
        <v>5</v>
      </c>
      <c r="BH244" s="7" t="s">
        <v>526</v>
      </c>
      <c r="BI244">
        <v>5</v>
      </c>
      <c r="BJ244" s="7" t="s">
        <v>526</v>
      </c>
      <c r="BK244">
        <v>5</v>
      </c>
      <c r="BL244" s="7" t="s">
        <v>526</v>
      </c>
      <c r="BM244">
        <v>5</v>
      </c>
      <c r="BN244" s="7" t="s">
        <v>526</v>
      </c>
      <c r="BO244">
        <v>5</v>
      </c>
      <c r="BQ244" s="5">
        <f t="shared" si="12"/>
        <v>25</v>
      </c>
      <c r="BR244" s="5">
        <f t="shared" si="13"/>
        <v>0</v>
      </c>
      <c r="BS244" s="5">
        <f t="shared" si="14"/>
        <v>28</v>
      </c>
      <c r="BT244" s="6">
        <f t="shared" si="15"/>
        <v>3</v>
      </c>
    </row>
    <row r="245" spans="1:72" ht="12.75">
      <c r="A245" t="s">
        <v>33</v>
      </c>
      <c r="B245" s="1" t="s">
        <v>1004</v>
      </c>
      <c r="C245" s="1" t="s">
        <v>1004</v>
      </c>
      <c r="D245" s="7">
        <v>1997</v>
      </c>
      <c r="E245" t="s">
        <v>1005</v>
      </c>
      <c r="F245" t="s">
        <v>2412</v>
      </c>
      <c r="G245" t="s">
        <v>1006</v>
      </c>
      <c r="H245" s="7" t="s">
        <v>523</v>
      </c>
      <c r="I245" t="s">
        <v>41</v>
      </c>
      <c r="J245" s="7" t="s">
        <v>525</v>
      </c>
      <c r="K245">
        <v>3.7</v>
      </c>
      <c r="L245" s="7" t="s">
        <v>526</v>
      </c>
      <c r="M245">
        <v>5</v>
      </c>
      <c r="N245" s="32" t="s">
        <v>526</v>
      </c>
      <c r="O245" s="33">
        <v>50</v>
      </c>
      <c r="P245" s="7" t="s">
        <v>526</v>
      </c>
      <c r="Q245">
        <v>200</v>
      </c>
      <c r="R245" s="7" t="s">
        <v>526</v>
      </c>
      <c r="S245">
        <v>5</v>
      </c>
      <c r="T245" s="7" t="s">
        <v>526</v>
      </c>
      <c r="U245">
        <v>5</v>
      </c>
      <c r="V245" s="7" t="s">
        <v>526</v>
      </c>
      <c r="W245">
        <v>5</v>
      </c>
      <c r="X245" s="7" t="s">
        <v>526</v>
      </c>
      <c r="Y245">
        <v>5</v>
      </c>
      <c r="Z245" s="7" t="s">
        <v>543</v>
      </c>
      <c r="AA245">
        <v>5.2</v>
      </c>
      <c r="AB245" s="7" t="s">
        <v>526</v>
      </c>
      <c r="AC245">
        <v>7</v>
      </c>
      <c r="AD245" s="7" t="s">
        <v>526</v>
      </c>
      <c r="AE245">
        <v>5</v>
      </c>
      <c r="AF245" s="7" t="s">
        <v>526</v>
      </c>
      <c r="AG245">
        <v>5</v>
      </c>
      <c r="AH245" s="7" t="s">
        <v>526</v>
      </c>
      <c r="AI245">
        <v>5</v>
      </c>
      <c r="AJ245" s="7" t="s">
        <v>526</v>
      </c>
      <c r="AK245">
        <v>5</v>
      </c>
      <c r="AL245" s="7" t="s">
        <v>526</v>
      </c>
      <c r="AM245">
        <v>5</v>
      </c>
      <c r="AN245" s="7" t="s">
        <v>543</v>
      </c>
      <c r="AO245">
        <v>6.2</v>
      </c>
      <c r="AP245" s="7" t="s">
        <v>526</v>
      </c>
      <c r="AQ245">
        <v>5</v>
      </c>
      <c r="AR245" s="7" t="s">
        <v>526</v>
      </c>
      <c r="AS245">
        <v>5</v>
      </c>
      <c r="AT245" s="7" t="s">
        <v>526</v>
      </c>
      <c r="AU245">
        <v>5</v>
      </c>
      <c r="AV245" s="7" t="s">
        <v>525</v>
      </c>
      <c r="AW245">
        <v>10</v>
      </c>
      <c r="AX245" s="7" t="s">
        <v>526</v>
      </c>
      <c r="AY245">
        <v>5</v>
      </c>
      <c r="AZ245" s="7" t="s">
        <v>526</v>
      </c>
      <c r="BA245">
        <v>5</v>
      </c>
      <c r="BB245" s="7" t="s">
        <v>526</v>
      </c>
      <c r="BC245">
        <v>5</v>
      </c>
      <c r="BD245" s="7" t="s">
        <v>526</v>
      </c>
      <c r="BE245">
        <v>5</v>
      </c>
      <c r="BF245" s="7" t="s">
        <v>526</v>
      </c>
      <c r="BG245">
        <v>5</v>
      </c>
      <c r="BH245" s="7" t="s">
        <v>526</v>
      </c>
      <c r="BI245">
        <v>5</v>
      </c>
      <c r="BJ245" s="7" t="s">
        <v>526</v>
      </c>
      <c r="BK245">
        <v>5</v>
      </c>
      <c r="BL245" s="7" t="s">
        <v>526</v>
      </c>
      <c r="BM245">
        <v>5</v>
      </c>
      <c r="BN245" s="7" t="s">
        <v>526</v>
      </c>
      <c r="BO245">
        <v>5</v>
      </c>
      <c r="BQ245" s="5">
        <f t="shared" si="12"/>
        <v>25</v>
      </c>
      <c r="BR245" s="5">
        <f t="shared" si="13"/>
        <v>0</v>
      </c>
      <c r="BS245" s="5">
        <f t="shared" si="14"/>
        <v>28</v>
      </c>
      <c r="BT245" s="6">
        <f t="shared" si="15"/>
        <v>3</v>
      </c>
    </row>
    <row r="246" spans="1:72" ht="12.75">
      <c r="A246" t="s">
        <v>2191</v>
      </c>
      <c r="B246" s="1" t="s">
        <v>1007</v>
      </c>
      <c r="C246" s="1" t="s">
        <v>1007</v>
      </c>
      <c r="D246" s="7">
        <v>1991</v>
      </c>
      <c r="E246" t="s">
        <v>1008</v>
      </c>
      <c r="F246" t="s">
        <v>2412</v>
      </c>
      <c r="G246" t="s">
        <v>1009</v>
      </c>
      <c r="H246" s="7" t="s">
        <v>523</v>
      </c>
      <c r="I246" t="s">
        <v>1010</v>
      </c>
      <c r="J246" s="7" t="s">
        <v>525</v>
      </c>
      <c r="K246">
        <v>3.8</v>
      </c>
      <c r="L246" s="7" t="s">
        <v>526</v>
      </c>
      <c r="M246">
        <v>5</v>
      </c>
      <c r="N246" s="32" t="s">
        <v>526</v>
      </c>
      <c r="O246" s="33">
        <v>50</v>
      </c>
      <c r="P246" s="7" t="s">
        <v>526</v>
      </c>
      <c r="Q246">
        <v>200</v>
      </c>
      <c r="R246" s="7" t="s">
        <v>526</v>
      </c>
      <c r="S246">
        <v>5</v>
      </c>
      <c r="T246" s="7" t="s">
        <v>526</v>
      </c>
      <c r="U246">
        <v>5</v>
      </c>
      <c r="V246" s="7" t="s">
        <v>526</v>
      </c>
      <c r="W246">
        <v>5</v>
      </c>
      <c r="X246" s="7" t="s">
        <v>526</v>
      </c>
      <c r="Y246">
        <v>5</v>
      </c>
      <c r="Z246" s="7" t="s">
        <v>526</v>
      </c>
      <c r="AA246">
        <v>5</v>
      </c>
      <c r="AB246" s="7" t="s">
        <v>526</v>
      </c>
      <c r="AC246">
        <v>5</v>
      </c>
      <c r="AD246" s="7" t="s">
        <v>526</v>
      </c>
      <c r="AE246">
        <v>5</v>
      </c>
      <c r="AF246" s="7" t="s">
        <v>526</v>
      </c>
      <c r="AG246">
        <v>5</v>
      </c>
      <c r="AH246" s="7" t="s">
        <v>526</v>
      </c>
      <c r="AI246">
        <v>5</v>
      </c>
      <c r="AJ246" s="7" t="s">
        <v>526</v>
      </c>
      <c r="AK246">
        <v>5</v>
      </c>
      <c r="AL246" s="7" t="s">
        <v>526</v>
      </c>
      <c r="AM246">
        <v>5</v>
      </c>
      <c r="AN246" s="7" t="s">
        <v>526</v>
      </c>
      <c r="AO246">
        <v>5</v>
      </c>
      <c r="AP246" s="7" t="s">
        <v>526</v>
      </c>
      <c r="AQ246">
        <v>5</v>
      </c>
      <c r="AR246" s="7" t="s">
        <v>526</v>
      </c>
      <c r="AS246">
        <v>5</v>
      </c>
      <c r="AT246" s="7" t="s">
        <v>526</v>
      </c>
      <c r="AU246">
        <v>5</v>
      </c>
      <c r="AV246" s="7" t="s">
        <v>526</v>
      </c>
      <c r="AW246">
        <v>5</v>
      </c>
      <c r="AX246" s="7" t="s">
        <v>525</v>
      </c>
      <c r="AY246">
        <v>48</v>
      </c>
      <c r="AZ246" s="7" t="s">
        <v>526</v>
      </c>
      <c r="BA246">
        <v>5</v>
      </c>
      <c r="BB246" s="7" t="s">
        <v>526</v>
      </c>
      <c r="BC246">
        <v>5</v>
      </c>
      <c r="BD246" s="7" t="s">
        <v>526</v>
      </c>
      <c r="BE246">
        <v>5</v>
      </c>
      <c r="BF246" s="7" t="s">
        <v>526</v>
      </c>
      <c r="BG246">
        <v>5</v>
      </c>
      <c r="BH246" s="7" t="s">
        <v>526</v>
      </c>
      <c r="BI246">
        <v>5</v>
      </c>
      <c r="BJ246" s="7" t="s">
        <v>526</v>
      </c>
      <c r="BK246">
        <v>5</v>
      </c>
      <c r="BL246" s="7" t="s">
        <v>526</v>
      </c>
      <c r="BM246">
        <v>5</v>
      </c>
      <c r="BN246" s="7" t="s">
        <v>526</v>
      </c>
      <c r="BO246">
        <v>5</v>
      </c>
      <c r="BQ246" s="5">
        <f t="shared" si="12"/>
        <v>27</v>
      </c>
      <c r="BR246" s="5">
        <f t="shared" si="13"/>
        <v>0</v>
      </c>
      <c r="BS246" s="5">
        <f t="shared" si="14"/>
        <v>28</v>
      </c>
      <c r="BT246" s="6">
        <f t="shared" si="15"/>
        <v>1</v>
      </c>
    </row>
    <row r="247" spans="1:72" ht="12.75">
      <c r="A247" t="s">
        <v>2191</v>
      </c>
      <c r="B247" s="1" t="s">
        <v>1011</v>
      </c>
      <c r="C247" s="1" t="s">
        <v>1011</v>
      </c>
      <c r="D247" s="7">
        <v>1991</v>
      </c>
      <c r="E247" t="s">
        <v>2521</v>
      </c>
      <c r="F247" t="s">
        <v>2412</v>
      </c>
      <c r="G247" t="s">
        <v>2522</v>
      </c>
      <c r="H247" s="7" t="s">
        <v>523</v>
      </c>
      <c r="I247" t="s">
        <v>578</v>
      </c>
      <c r="J247" s="7" t="s">
        <v>525</v>
      </c>
      <c r="K247">
        <v>14.45</v>
      </c>
      <c r="L247" s="7" t="s">
        <v>526</v>
      </c>
      <c r="M247">
        <v>5</v>
      </c>
      <c r="N247" s="32" t="s">
        <v>525</v>
      </c>
      <c r="O247" s="33">
        <v>950</v>
      </c>
      <c r="P247" s="7" t="s">
        <v>526</v>
      </c>
      <c r="Q247">
        <v>200</v>
      </c>
      <c r="R247" s="7" t="s">
        <v>543</v>
      </c>
      <c r="S247">
        <v>4.6</v>
      </c>
      <c r="T247" s="7" t="s">
        <v>526</v>
      </c>
      <c r="U247">
        <v>10</v>
      </c>
      <c r="V247" s="7" t="s">
        <v>525</v>
      </c>
      <c r="W247">
        <v>220</v>
      </c>
      <c r="X247" s="7" t="s">
        <v>525</v>
      </c>
      <c r="Y247">
        <v>90</v>
      </c>
      <c r="Z247" s="7" t="s">
        <v>525</v>
      </c>
      <c r="AA247">
        <v>9.3</v>
      </c>
      <c r="AB247" s="7" t="s">
        <v>526</v>
      </c>
      <c r="AC247">
        <v>5</v>
      </c>
      <c r="AD247" s="7" t="s">
        <v>526</v>
      </c>
      <c r="AE247">
        <v>5</v>
      </c>
      <c r="AF247" s="7" t="s">
        <v>525</v>
      </c>
      <c r="AG247">
        <v>5.6</v>
      </c>
      <c r="AH247" s="7" t="s">
        <v>526</v>
      </c>
      <c r="AI247">
        <v>5</v>
      </c>
      <c r="AJ247" s="7" t="s">
        <v>526</v>
      </c>
      <c r="AK247">
        <v>5</v>
      </c>
      <c r="AL247" s="7" t="s">
        <v>526</v>
      </c>
      <c r="AM247">
        <v>5</v>
      </c>
      <c r="AN247" s="7" t="s">
        <v>543</v>
      </c>
      <c r="AO247">
        <v>1.4</v>
      </c>
      <c r="AP247" s="7" t="s">
        <v>525</v>
      </c>
      <c r="AQ247">
        <v>16</v>
      </c>
      <c r="AR247" s="7" t="s">
        <v>526</v>
      </c>
      <c r="AS247">
        <v>5</v>
      </c>
      <c r="AT247" s="7" t="s">
        <v>526</v>
      </c>
      <c r="AU247">
        <v>5</v>
      </c>
      <c r="AV247" s="7" t="s">
        <v>525</v>
      </c>
      <c r="AW247">
        <v>78</v>
      </c>
      <c r="AX247" s="7" t="s">
        <v>525</v>
      </c>
      <c r="AY247">
        <v>470</v>
      </c>
      <c r="AZ247" s="7" t="s">
        <v>526</v>
      </c>
      <c r="BA247">
        <v>34</v>
      </c>
      <c r="BB247" s="7" t="s">
        <v>526</v>
      </c>
      <c r="BC247">
        <v>5</v>
      </c>
      <c r="BD247" s="7" t="s">
        <v>525</v>
      </c>
      <c r="BE247">
        <v>54</v>
      </c>
      <c r="BF247" s="7" t="s">
        <v>526</v>
      </c>
      <c r="BG247">
        <v>5</v>
      </c>
      <c r="BH247" s="7" t="s">
        <v>525</v>
      </c>
      <c r="BI247">
        <v>160</v>
      </c>
      <c r="BJ247" s="7" t="s">
        <v>525</v>
      </c>
      <c r="BK247">
        <v>12</v>
      </c>
      <c r="BL247" s="7" t="s">
        <v>525</v>
      </c>
      <c r="BM247">
        <v>100</v>
      </c>
      <c r="BN247" s="7" t="s">
        <v>525</v>
      </c>
      <c r="BO247">
        <v>160</v>
      </c>
      <c r="BQ247" s="5">
        <f t="shared" si="12"/>
        <v>13</v>
      </c>
      <c r="BR247" s="5">
        <f t="shared" si="13"/>
        <v>0</v>
      </c>
      <c r="BS247" s="5">
        <f t="shared" si="14"/>
        <v>28</v>
      </c>
      <c r="BT247" s="6">
        <f t="shared" si="15"/>
        <v>15</v>
      </c>
    </row>
    <row r="248" spans="1:72" ht="12.75">
      <c r="A248" t="s">
        <v>2275</v>
      </c>
      <c r="B248" s="1" t="s">
        <v>2523</v>
      </c>
      <c r="C248" s="1" t="s">
        <v>2523</v>
      </c>
      <c r="D248" s="7">
        <v>1994</v>
      </c>
      <c r="E248" t="s">
        <v>2524</v>
      </c>
      <c r="F248" t="s">
        <v>2412</v>
      </c>
      <c r="G248" t="s">
        <v>2525</v>
      </c>
      <c r="H248" s="7" t="s">
        <v>523</v>
      </c>
      <c r="I248" t="s">
        <v>531</v>
      </c>
      <c r="J248" s="7" t="s">
        <v>525</v>
      </c>
      <c r="K248">
        <v>8.45</v>
      </c>
      <c r="L248" s="7" t="s">
        <v>526</v>
      </c>
      <c r="M248">
        <v>5</v>
      </c>
      <c r="N248" s="32" t="s">
        <v>525</v>
      </c>
      <c r="O248" s="33">
        <v>61.1</v>
      </c>
      <c r="P248" s="7" t="s">
        <v>526</v>
      </c>
      <c r="Q248">
        <v>200</v>
      </c>
      <c r="R248" s="7" t="s">
        <v>526</v>
      </c>
      <c r="S248">
        <v>5</v>
      </c>
      <c r="T248" s="7" t="s">
        <v>526</v>
      </c>
      <c r="U248">
        <v>5</v>
      </c>
      <c r="V248" s="7" t="s">
        <v>525</v>
      </c>
      <c r="W248">
        <v>8.6</v>
      </c>
      <c r="X248" s="7" t="s">
        <v>525</v>
      </c>
      <c r="Y248">
        <v>5.8</v>
      </c>
      <c r="Z248" s="7" t="s">
        <v>526</v>
      </c>
      <c r="AA248">
        <v>5</v>
      </c>
      <c r="AB248" s="7" t="s">
        <v>526</v>
      </c>
      <c r="AC248">
        <v>5</v>
      </c>
      <c r="AD248" s="7" t="s">
        <v>526</v>
      </c>
      <c r="AE248">
        <v>5</v>
      </c>
      <c r="AF248" s="7" t="s">
        <v>526</v>
      </c>
      <c r="AG248">
        <v>5</v>
      </c>
      <c r="AH248" s="7" t="s">
        <v>526</v>
      </c>
      <c r="AI248">
        <v>11</v>
      </c>
      <c r="AJ248" s="7" t="s">
        <v>526</v>
      </c>
      <c r="AK248">
        <v>5</v>
      </c>
      <c r="AL248" s="7" t="s">
        <v>526</v>
      </c>
      <c r="AM248">
        <v>5</v>
      </c>
      <c r="AN248" s="7" t="s">
        <v>526</v>
      </c>
      <c r="AO248">
        <v>5</v>
      </c>
      <c r="AP248" s="7" t="s">
        <v>526</v>
      </c>
      <c r="AQ248">
        <v>5</v>
      </c>
      <c r="AR248" s="7" t="s">
        <v>526</v>
      </c>
      <c r="AS248">
        <v>5</v>
      </c>
      <c r="AT248" s="7" t="s">
        <v>526</v>
      </c>
      <c r="AU248">
        <v>5</v>
      </c>
      <c r="AV248" s="7" t="s">
        <v>526</v>
      </c>
      <c r="AW248">
        <v>5</v>
      </c>
      <c r="AX248" s="7" t="s">
        <v>525</v>
      </c>
      <c r="AY248">
        <v>44.2</v>
      </c>
      <c r="AZ248" s="7" t="s">
        <v>526</v>
      </c>
      <c r="BA248">
        <v>5</v>
      </c>
      <c r="BB248" s="7" t="s">
        <v>526</v>
      </c>
      <c r="BC248">
        <v>5</v>
      </c>
      <c r="BD248" s="7" t="s">
        <v>525</v>
      </c>
      <c r="BE248">
        <v>5.4</v>
      </c>
      <c r="BF248" s="7" t="s">
        <v>526</v>
      </c>
      <c r="BG248">
        <v>5</v>
      </c>
      <c r="BH248" s="7" t="s">
        <v>526</v>
      </c>
      <c r="BI248">
        <v>5</v>
      </c>
      <c r="BJ248" s="7" t="s">
        <v>526</v>
      </c>
      <c r="BK248">
        <v>5</v>
      </c>
      <c r="BL248" s="7" t="s">
        <v>526</v>
      </c>
      <c r="BM248">
        <v>5</v>
      </c>
      <c r="BN248" s="7" t="s">
        <v>525</v>
      </c>
      <c r="BO248">
        <v>10.4</v>
      </c>
      <c r="BQ248" s="5">
        <f t="shared" si="12"/>
        <v>22</v>
      </c>
      <c r="BR248" s="5">
        <f t="shared" si="13"/>
        <v>0</v>
      </c>
      <c r="BS248" s="5">
        <f t="shared" si="14"/>
        <v>28</v>
      </c>
      <c r="BT248" s="6">
        <f t="shared" si="15"/>
        <v>6</v>
      </c>
    </row>
    <row r="249" spans="1:72" ht="12.75">
      <c r="A249" t="s">
        <v>2526</v>
      </c>
      <c r="B249" s="1" t="s">
        <v>2527</v>
      </c>
      <c r="C249" s="1" t="s">
        <v>2527</v>
      </c>
      <c r="D249" s="7">
        <v>1991</v>
      </c>
      <c r="E249" t="s">
        <v>2528</v>
      </c>
      <c r="F249" t="s">
        <v>2412</v>
      </c>
      <c r="G249" t="s">
        <v>2529</v>
      </c>
      <c r="H249" s="7" t="s">
        <v>523</v>
      </c>
      <c r="I249" t="s">
        <v>531</v>
      </c>
      <c r="J249" s="7" t="s">
        <v>525</v>
      </c>
      <c r="K249">
        <v>5.3</v>
      </c>
      <c r="L249" s="7" t="s">
        <v>526</v>
      </c>
      <c r="M249">
        <v>5</v>
      </c>
      <c r="N249" s="32" t="s">
        <v>525</v>
      </c>
      <c r="O249" s="33">
        <v>82</v>
      </c>
      <c r="P249" s="7" t="s">
        <v>526</v>
      </c>
      <c r="Q249">
        <v>200</v>
      </c>
      <c r="R249" s="7" t="s">
        <v>526</v>
      </c>
      <c r="S249">
        <v>5</v>
      </c>
      <c r="T249" s="7" t="s">
        <v>526</v>
      </c>
      <c r="U249">
        <v>5</v>
      </c>
      <c r="V249" s="7" t="s">
        <v>526</v>
      </c>
      <c r="W249">
        <v>5</v>
      </c>
      <c r="X249" s="7" t="s">
        <v>526</v>
      </c>
      <c r="Y249">
        <v>5</v>
      </c>
      <c r="Z249" s="7" t="s">
        <v>526</v>
      </c>
      <c r="AA249">
        <v>5</v>
      </c>
      <c r="AB249" s="7" t="s">
        <v>526</v>
      </c>
      <c r="AC249">
        <v>5</v>
      </c>
      <c r="AD249" s="7" t="s">
        <v>526</v>
      </c>
      <c r="AE249">
        <v>5</v>
      </c>
      <c r="AF249" s="7" t="s">
        <v>526</v>
      </c>
      <c r="AG249">
        <v>5</v>
      </c>
      <c r="AH249" s="7" t="s">
        <v>526</v>
      </c>
      <c r="AI249">
        <v>5</v>
      </c>
      <c r="AJ249" s="7" t="s">
        <v>526</v>
      </c>
      <c r="AK249">
        <v>5</v>
      </c>
      <c r="AL249" s="7" t="s">
        <v>526</v>
      </c>
      <c r="AM249">
        <v>5</v>
      </c>
      <c r="AN249" s="7" t="s">
        <v>526</v>
      </c>
      <c r="AO249">
        <v>5</v>
      </c>
      <c r="AP249" s="7" t="s">
        <v>526</v>
      </c>
      <c r="AQ249">
        <v>5</v>
      </c>
      <c r="AR249" s="7" t="s">
        <v>526</v>
      </c>
      <c r="AS249">
        <v>5</v>
      </c>
      <c r="AT249" s="7" t="s">
        <v>526</v>
      </c>
      <c r="AU249">
        <v>5</v>
      </c>
      <c r="AV249" s="7" t="s">
        <v>526</v>
      </c>
      <c r="AW249">
        <v>5</v>
      </c>
      <c r="AX249" s="7" t="s">
        <v>525</v>
      </c>
      <c r="AY249">
        <v>16</v>
      </c>
      <c r="AZ249" s="7" t="s">
        <v>526</v>
      </c>
      <c r="BA249">
        <v>5</v>
      </c>
      <c r="BB249" s="7" t="s">
        <v>526</v>
      </c>
      <c r="BC249">
        <v>5</v>
      </c>
      <c r="BD249" s="7" t="s">
        <v>526</v>
      </c>
      <c r="BE249">
        <v>5</v>
      </c>
      <c r="BF249" s="7" t="s">
        <v>526</v>
      </c>
      <c r="BG249">
        <v>5</v>
      </c>
      <c r="BH249" s="7" t="s">
        <v>526</v>
      </c>
      <c r="BI249">
        <v>5</v>
      </c>
      <c r="BJ249" s="7" t="s">
        <v>526</v>
      </c>
      <c r="BK249">
        <v>5</v>
      </c>
      <c r="BL249" s="7" t="s">
        <v>526</v>
      </c>
      <c r="BM249">
        <v>5</v>
      </c>
      <c r="BN249" s="7" t="s">
        <v>526</v>
      </c>
      <c r="BO249">
        <v>5</v>
      </c>
      <c r="BQ249" s="5">
        <f t="shared" si="12"/>
        <v>26</v>
      </c>
      <c r="BR249" s="5">
        <f t="shared" si="13"/>
        <v>0</v>
      </c>
      <c r="BS249" s="5">
        <f t="shared" si="14"/>
        <v>28</v>
      </c>
      <c r="BT249" s="6">
        <f t="shared" si="15"/>
        <v>2</v>
      </c>
    </row>
    <row r="250" spans="1:72" ht="12.75">
      <c r="A250" t="s">
        <v>2201</v>
      </c>
      <c r="B250" s="1" t="s">
        <v>2530</v>
      </c>
      <c r="C250" s="1" t="s">
        <v>2530</v>
      </c>
      <c r="D250" s="7">
        <v>1994</v>
      </c>
      <c r="E250" t="s">
        <v>2531</v>
      </c>
      <c r="F250" t="s">
        <v>2412</v>
      </c>
      <c r="G250" t="s">
        <v>2532</v>
      </c>
      <c r="H250" s="7" t="s">
        <v>523</v>
      </c>
      <c r="I250" t="s">
        <v>2533</v>
      </c>
      <c r="J250" s="7" t="s">
        <v>525</v>
      </c>
      <c r="K250">
        <v>6</v>
      </c>
      <c r="L250" s="7" t="s">
        <v>526</v>
      </c>
      <c r="M250">
        <v>5</v>
      </c>
      <c r="N250" s="32" t="s">
        <v>526</v>
      </c>
      <c r="O250" s="33">
        <v>50</v>
      </c>
      <c r="P250" s="7" t="s">
        <v>525</v>
      </c>
      <c r="Q250">
        <v>300</v>
      </c>
      <c r="R250" s="7" t="s">
        <v>526</v>
      </c>
      <c r="S250">
        <v>5</v>
      </c>
      <c r="T250" s="7" t="s">
        <v>525</v>
      </c>
      <c r="U250">
        <v>14</v>
      </c>
      <c r="V250" s="7" t="s">
        <v>525</v>
      </c>
      <c r="W250">
        <v>36</v>
      </c>
      <c r="X250" s="7" t="s">
        <v>525</v>
      </c>
      <c r="Y250">
        <v>6.4</v>
      </c>
      <c r="Z250" s="7" t="s">
        <v>526</v>
      </c>
      <c r="AA250">
        <v>5</v>
      </c>
      <c r="AB250" s="7" t="s">
        <v>526</v>
      </c>
      <c r="AC250">
        <v>5</v>
      </c>
      <c r="AD250" s="7" t="s">
        <v>526</v>
      </c>
      <c r="AE250">
        <v>5</v>
      </c>
      <c r="AF250" s="7" t="s">
        <v>526</v>
      </c>
      <c r="AG250">
        <v>5</v>
      </c>
      <c r="AH250" s="7" t="s">
        <v>526</v>
      </c>
      <c r="AI250">
        <v>5</v>
      </c>
      <c r="AJ250" s="7" t="s">
        <v>526</v>
      </c>
      <c r="AK250">
        <v>5.1</v>
      </c>
      <c r="AL250" s="7" t="s">
        <v>526</v>
      </c>
      <c r="AM250">
        <v>5</v>
      </c>
      <c r="AN250" s="7" t="s">
        <v>526</v>
      </c>
      <c r="AO250">
        <v>5</v>
      </c>
      <c r="AP250" s="7" t="s">
        <v>526</v>
      </c>
      <c r="AQ250">
        <v>5</v>
      </c>
      <c r="AR250" s="7" t="s">
        <v>526</v>
      </c>
      <c r="AS250">
        <v>5</v>
      </c>
      <c r="AT250" s="7" t="s">
        <v>526</v>
      </c>
      <c r="AU250">
        <v>5</v>
      </c>
      <c r="AV250" s="7" t="s">
        <v>525</v>
      </c>
      <c r="AW250">
        <v>6</v>
      </c>
      <c r="AX250" s="7" t="s">
        <v>525</v>
      </c>
      <c r="AY250">
        <v>290</v>
      </c>
      <c r="AZ250" s="7" t="s">
        <v>526</v>
      </c>
      <c r="BA250">
        <v>5</v>
      </c>
      <c r="BB250" s="7" t="s">
        <v>526</v>
      </c>
      <c r="BC250">
        <v>5</v>
      </c>
      <c r="BD250" s="7" t="s">
        <v>543</v>
      </c>
      <c r="BE250">
        <v>7.5</v>
      </c>
      <c r="BF250" s="7" t="s">
        <v>543</v>
      </c>
      <c r="BG250">
        <v>27</v>
      </c>
      <c r="BH250" s="7" t="s">
        <v>526</v>
      </c>
      <c r="BI250">
        <v>10</v>
      </c>
      <c r="BJ250" s="7" t="s">
        <v>526</v>
      </c>
      <c r="BK250">
        <v>5</v>
      </c>
      <c r="BL250" s="7" t="s">
        <v>525</v>
      </c>
      <c r="BM250">
        <v>11</v>
      </c>
      <c r="BN250" s="7" t="s">
        <v>525</v>
      </c>
      <c r="BO250">
        <v>19</v>
      </c>
      <c r="BQ250" s="5">
        <f t="shared" si="12"/>
        <v>18</v>
      </c>
      <c r="BR250" s="5">
        <f t="shared" si="13"/>
        <v>0</v>
      </c>
      <c r="BS250" s="5">
        <f t="shared" si="14"/>
        <v>28</v>
      </c>
      <c r="BT250" s="6">
        <f t="shared" si="15"/>
        <v>10</v>
      </c>
    </row>
    <row r="251" spans="1:72" ht="12.75">
      <c r="A251" t="s">
        <v>2208</v>
      </c>
      <c r="B251" s="1" t="s">
        <v>2534</v>
      </c>
      <c r="C251" s="1" t="s">
        <v>2534</v>
      </c>
      <c r="D251" s="7">
        <v>1997</v>
      </c>
      <c r="E251" t="s">
        <v>2535</v>
      </c>
      <c r="F251" t="s">
        <v>2412</v>
      </c>
      <c r="G251" t="s">
        <v>2536</v>
      </c>
      <c r="H251" s="7" t="s">
        <v>523</v>
      </c>
      <c r="I251" t="s">
        <v>531</v>
      </c>
      <c r="J251" s="7" t="s">
        <v>525</v>
      </c>
      <c r="K251">
        <v>6.2</v>
      </c>
      <c r="L251" s="7" t="s">
        <v>526</v>
      </c>
      <c r="M251">
        <v>5</v>
      </c>
      <c r="N251" s="32" t="s">
        <v>526</v>
      </c>
      <c r="O251" s="33">
        <v>50</v>
      </c>
      <c r="P251" s="7" t="s">
        <v>526</v>
      </c>
      <c r="Q251">
        <v>200</v>
      </c>
      <c r="R251" s="7" t="s">
        <v>526</v>
      </c>
      <c r="S251">
        <v>5</v>
      </c>
      <c r="T251" s="7" t="s">
        <v>526</v>
      </c>
      <c r="U251">
        <v>5</v>
      </c>
      <c r="V251" s="7" t="s">
        <v>526</v>
      </c>
      <c r="W251">
        <v>5</v>
      </c>
      <c r="X251" s="7" t="s">
        <v>526</v>
      </c>
      <c r="Y251">
        <v>5</v>
      </c>
      <c r="Z251" s="7" t="s">
        <v>526</v>
      </c>
      <c r="AA251">
        <v>5</v>
      </c>
      <c r="AB251" s="7" t="s">
        <v>526</v>
      </c>
      <c r="AC251">
        <v>5</v>
      </c>
      <c r="AD251" s="7" t="s">
        <v>526</v>
      </c>
      <c r="AE251">
        <v>5</v>
      </c>
      <c r="AF251" s="7" t="s">
        <v>526</v>
      </c>
      <c r="AG251">
        <v>5</v>
      </c>
      <c r="AH251" s="7" t="s">
        <v>526</v>
      </c>
      <c r="AI251">
        <v>5</v>
      </c>
      <c r="AJ251" s="7" t="s">
        <v>526</v>
      </c>
      <c r="AK251">
        <v>5</v>
      </c>
      <c r="AL251" s="7" t="s">
        <v>526</v>
      </c>
      <c r="AM251">
        <v>5</v>
      </c>
      <c r="AN251" s="7" t="s">
        <v>526</v>
      </c>
      <c r="AO251">
        <v>5</v>
      </c>
      <c r="AP251" s="7" t="s">
        <v>526</v>
      </c>
      <c r="AQ251">
        <v>5</v>
      </c>
      <c r="AR251" s="7" t="s">
        <v>526</v>
      </c>
      <c r="AS251">
        <v>5</v>
      </c>
      <c r="AT251" s="7" t="s">
        <v>526</v>
      </c>
      <c r="AU251">
        <v>5</v>
      </c>
      <c r="AV251" s="7" t="s">
        <v>526</v>
      </c>
      <c r="AW251">
        <v>5</v>
      </c>
      <c r="AX251" s="7" t="s">
        <v>525</v>
      </c>
      <c r="AY251">
        <v>24</v>
      </c>
      <c r="AZ251" s="7" t="s">
        <v>526</v>
      </c>
      <c r="BA251">
        <v>5</v>
      </c>
      <c r="BB251" s="7" t="s">
        <v>526</v>
      </c>
      <c r="BC251">
        <v>5</v>
      </c>
      <c r="BD251" s="7" t="s">
        <v>526</v>
      </c>
      <c r="BE251">
        <v>5</v>
      </c>
      <c r="BF251" s="7" t="s">
        <v>526</v>
      </c>
      <c r="BG251">
        <v>5</v>
      </c>
      <c r="BH251" s="7" t="s">
        <v>526</v>
      </c>
      <c r="BI251">
        <v>5</v>
      </c>
      <c r="BJ251" s="7" t="s">
        <v>526</v>
      </c>
      <c r="BK251">
        <v>5</v>
      </c>
      <c r="BL251" s="7" t="s">
        <v>526</v>
      </c>
      <c r="BM251">
        <v>5</v>
      </c>
      <c r="BN251" s="7" t="s">
        <v>526</v>
      </c>
      <c r="BO251">
        <v>5</v>
      </c>
      <c r="BQ251" s="5">
        <f t="shared" si="12"/>
        <v>27</v>
      </c>
      <c r="BR251" s="5">
        <f t="shared" si="13"/>
        <v>0</v>
      </c>
      <c r="BS251" s="5">
        <f t="shared" si="14"/>
        <v>28</v>
      </c>
      <c r="BT251" s="6">
        <f t="shared" si="15"/>
        <v>1</v>
      </c>
    </row>
    <row r="252" spans="1:72" ht="12.75">
      <c r="A252" t="s">
        <v>2212</v>
      </c>
      <c r="B252" s="1" t="s">
        <v>2537</v>
      </c>
      <c r="C252" s="1" t="s">
        <v>2537</v>
      </c>
      <c r="D252" s="7">
        <v>1991</v>
      </c>
      <c r="E252" t="s">
        <v>2538</v>
      </c>
      <c r="F252" t="s">
        <v>2412</v>
      </c>
      <c r="G252" t="s">
        <v>2539</v>
      </c>
      <c r="H252" s="7" t="s">
        <v>523</v>
      </c>
      <c r="I252" t="s">
        <v>531</v>
      </c>
      <c r="J252" s="7" t="s">
        <v>525</v>
      </c>
      <c r="K252">
        <v>2.2</v>
      </c>
      <c r="L252" s="7" t="s">
        <v>526</v>
      </c>
      <c r="M252">
        <v>5</v>
      </c>
      <c r="N252" s="32" t="s">
        <v>525</v>
      </c>
      <c r="O252" s="33">
        <v>52</v>
      </c>
      <c r="P252" s="7" t="s">
        <v>526</v>
      </c>
      <c r="Q252">
        <v>200</v>
      </c>
      <c r="R252" s="7" t="s">
        <v>526</v>
      </c>
      <c r="S252">
        <v>5</v>
      </c>
      <c r="T252" s="7" t="s">
        <v>526</v>
      </c>
      <c r="U252">
        <v>5</v>
      </c>
      <c r="V252" s="7" t="s">
        <v>526</v>
      </c>
      <c r="W252">
        <v>5</v>
      </c>
      <c r="X252" s="7" t="s">
        <v>526</v>
      </c>
      <c r="Y252">
        <v>5</v>
      </c>
      <c r="Z252" s="7" t="s">
        <v>526</v>
      </c>
      <c r="AA252">
        <v>5</v>
      </c>
      <c r="AB252" s="7" t="s">
        <v>526</v>
      </c>
      <c r="AC252">
        <v>5</v>
      </c>
      <c r="AD252" s="7" t="s">
        <v>526</v>
      </c>
      <c r="AE252">
        <v>5</v>
      </c>
      <c r="AF252" s="7" t="s">
        <v>526</v>
      </c>
      <c r="AG252">
        <v>5</v>
      </c>
      <c r="AH252" s="7" t="s">
        <v>526</v>
      </c>
      <c r="AI252">
        <v>5</v>
      </c>
      <c r="AJ252" s="7" t="s">
        <v>526</v>
      </c>
      <c r="AK252">
        <v>5</v>
      </c>
      <c r="AL252" s="7" t="s">
        <v>526</v>
      </c>
      <c r="AM252">
        <v>5</v>
      </c>
      <c r="AN252" s="7" t="s">
        <v>526</v>
      </c>
      <c r="AO252">
        <v>5</v>
      </c>
      <c r="AP252" s="7" t="s">
        <v>526</v>
      </c>
      <c r="AQ252">
        <v>5</v>
      </c>
      <c r="AR252" s="7" t="s">
        <v>526</v>
      </c>
      <c r="AS252">
        <v>5</v>
      </c>
      <c r="AT252" s="7" t="s">
        <v>526</v>
      </c>
      <c r="AU252">
        <v>5</v>
      </c>
      <c r="AV252" s="7" t="s">
        <v>526</v>
      </c>
      <c r="AW252">
        <v>5</v>
      </c>
      <c r="AX252" s="7" t="s">
        <v>525</v>
      </c>
      <c r="AY252">
        <v>480</v>
      </c>
      <c r="AZ252" s="7" t="s">
        <v>526</v>
      </c>
      <c r="BA252">
        <v>5</v>
      </c>
      <c r="BB252" s="7" t="s">
        <v>526</v>
      </c>
      <c r="BC252">
        <v>5</v>
      </c>
      <c r="BD252" s="7" t="s">
        <v>525</v>
      </c>
      <c r="BE252">
        <v>24</v>
      </c>
      <c r="BF252" s="7" t="s">
        <v>525</v>
      </c>
      <c r="BG252">
        <v>5.9</v>
      </c>
      <c r="BH252" s="7" t="s">
        <v>526</v>
      </c>
      <c r="BI252">
        <v>5</v>
      </c>
      <c r="BJ252" s="7" t="s">
        <v>525</v>
      </c>
      <c r="BK252">
        <v>23</v>
      </c>
      <c r="BL252" s="7" t="s">
        <v>526</v>
      </c>
      <c r="BM252">
        <v>5</v>
      </c>
      <c r="BN252" s="7" t="s">
        <v>526</v>
      </c>
      <c r="BO252">
        <v>5</v>
      </c>
      <c r="BQ252" s="5">
        <f t="shared" si="12"/>
        <v>23</v>
      </c>
      <c r="BR252" s="5">
        <f t="shared" si="13"/>
        <v>0</v>
      </c>
      <c r="BS252" s="5">
        <f t="shared" si="14"/>
        <v>28</v>
      </c>
      <c r="BT252" s="6">
        <f t="shared" si="15"/>
        <v>5</v>
      </c>
    </row>
    <row r="253" spans="1:72" ht="12.75">
      <c r="A253" t="s">
        <v>2540</v>
      </c>
      <c r="B253" s="1" t="s">
        <v>2541</v>
      </c>
      <c r="C253" s="1" t="s">
        <v>2541</v>
      </c>
      <c r="D253" s="7">
        <v>1997</v>
      </c>
      <c r="E253" t="s">
        <v>2542</v>
      </c>
      <c r="F253" t="s">
        <v>2412</v>
      </c>
      <c r="G253" t="s">
        <v>2543</v>
      </c>
      <c r="H253" s="7" t="s">
        <v>523</v>
      </c>
      <c r="I253" t="s">
        <v>2255</v>
      </c>
      <c r="J253" s="7" t="s">
        <v>525</v>
      </c>
      <c r="K253">
        <v>7.5</v>
      </c>
      <c r="L253" s="7" t="s">
        <v>526</v>
      </c>
      <c r="M253">
        <v>5</v>
      </c>
      <c r="N253" s="32" t="s">
        <v>525</v>
      </c>
      <c r="O253" s="33">
        <v>140</v>
      </c>
      <c r="P253" s="7" t="s">
        <v>526</v>
      </c>
      <c r="Q253">
        <v>200</v>
      </c>
      <c r="R253" s="7" t="s">
        <v>526</v>
      </c>
      <c r="S253">
        <v>5</v>
      </c>
      <c r="T253" s="7" t="s">
        <v>526</v>
      </c>
      <c r="U253">
        <v>5</v>
      </c>
      <c r="V253" s="7" t="s">
        <v>526</v>
      </c>
      <c r="W253">
        <v>5</v>
      </c>
      <c r="X253" s="7" t="s">
        <v>526</v>
      </c>
      <c r="Y253">
        <v>5</v>
      </c>
      <c r="Z253" s="7" t="s">
        <v>526</v>
      </c>
      <c r="AA253">
        <v>5</v>
      </c>
      <c r="AB253" s="7" t="s">
        <v>526</v>
      </c>
      <c r="AC253">
        <v>5</v>
      </c>
      <c r="AD253" s="7" t="s">
        <v>526</v>
      </c>
      <c r="AE253">
        <v>5</v>
      </c>
      <c r="AF253" s="7" t="s">
        <v>526</v>
      </c>
      <c r="AG253">
        <v>5</v>
      </c>
      <c r="AH253" s="7" t="s">
        <v>526</v>
      </c>
      <c r="AI253">
        <v>5</v>
      </c>
      <c r="AJ253" s="7" t="s">
        <v>526</v>
      </c>
      <c r="AK253">
        <v>5</v>
      </c>
      <c r="AL253" s="7" t="s">
        <v>526</v>
      </c>
      <c r="AM253">
        <v>5</v>
      </c>
      <c r="AN253" s="7" t="s">
        <v>526</v>
      </c>
      <c r="AO253">
        <v>5</v>
      </c>
      <c r="AP253" s="7" t="s">
        <v>526</v>
      </c>
      <c r="AQ253">
        <v>5</v>
      </c>
      <c r="AR253" s="7" t="s">
        <v>526</v>
      </c>
      <c r="AS253">
        <v>5</v>
      </c>
      <c r="AT253" s="7" t="s">
        <v>526</v>
      </c>
      <c r="AU253">
        <v>17</v>
      </c>
      <c r="AV253" s="7" t="s">
        <v>526</v>
      </c>
      <c r="AW253">
        <v>5</v>
      </c>
      <c r="AX253" s="7" t="s">
        <v>525</v>
      </c>
      <c r="AY253">
        <v>9</v>
      </c>
      <c r="AZ253" s="7" t="s">
        <v>526</v>
      </c>
      <c r="BA253">
        <v>5</v>
      </c>
      <c r="BB253" s="7" t="s">
        <v>526</v>
      </c>
      <c r="BC253">
        <v>5</v>
      </c>
      <c r="BD253" s="7" t="s">
        <v>526</v>
      </c>
      <c r="BE253">
        <v>5</v>
      </c>
      <c r="BF253" s="7" t="s">
        <v>526</v>
      </c>
      <c r="BG253">
        <v>5</v>
      </c>
      <c r="BH253" s="7" t="s">
        <v>526</v>
      </c>
      <c r="BI253">
        <v>5</v>
      </c>
      <c r="BJ253" s="7" t="s">
        <v>526</v>
      </c>
      <c r="BK253">
        <v>5</v>
      </c>
      <c r="BL253" s="7" t="s">
        <v>526</v>
      </c>
      <c r="BM253">
        <v>5</v>
      </c>
      <c r="BN253" s="7" t="s">
        <v>526</v>
      </c>
      <c r="BO253">
        <v>5</v>
      </c>
      <c r="BQ253" s="5">
        <f t="shared" si="12"/>
        <v>26</v>
      </c>
      <c r="BR253" s="5">
        <f t="shared" si="13"/>
        <v>0</v>
      </c>
      <c r="BS253" s="5">
        <f t="shared" si="14"/>
        <v>28</v>
      </c>
      <c r="BT253" s="6">
        <f t="shared" si="15"/>
        <v>2</v>
      </c>
    </row>
    <row r="254" spans="1:72" ht="12.75">
      <c r="A254" t="s">
        <v>2248</v>
      </c>
      <c r="B254" s="1" t="s">
        <v>2544</v>
      </c>
      <c r="C254" s="1" t="s">
        <v>2544</v>
      </c>
      <c r="D254" s="7">
        <v>1991</v>
      </c>
      <c r="E254" t="s">
        <v>2545</v>
      </c>
      <c r="F254" t="s">
        <v>2412</v>
      </c>
      <c r="G254" t="s">
        <v>2546</v>
      </c>
      <c r="H254" s="7" t="s">
        <v>523</v>
      </c>
      <c r="I254" t="s">
        <v>2547</v>
      </c>
      <c r="J254" s="7" t="s">
        <v>525</v>
      </c>
      <c r="K254">
        <v>2.6</v>
      </c>
      <c r="L254" s="7" t="s">
        <v>526</v>
      </c>
      <c r="M254">
        <v>5</v>
      </c>
      <c r="N254" s="32" t="s">
        <v>525</v>
      </c>
      <c r="O254" s="33">
        <v>180</v>
      </c>
      <c r="P254" s="7" t="s">
        <v>526</v>
      </c>
      <c r="Q254">
        <v>200</v>
      </c>
      <c r="R254" s="7" t="s">
        <v>526</v>
      </c>
      <c r="S254">
        <v>5</v>
      </c>
      <c r="T254" s="7" t="s">
        <v>526</v>
      </c>
      <c r="U254">
        <v>5</v>
      </c>
      <c r="V254" s="7" t="s">
        <v>526</v>
      </c>
      <c r="W254">
        <v>5</v>
      </c>
      <c r="X254" s="7" t="s">
        <v>526</v>
      </c>
      <c r="Y254">
        <v>5</v>
      </c>
      <c r="Z254" s="7" t="s">
        <v>526</v>
      </c>
      <c r="AA254">
        <v>5</v>
      </c>
      <c r="AB254" s="7" t="s">
        <v>526</v>
      </c>
      <c r="AC254">
        <v>5</v>
      </c>
      <c r="AD254" s="7" t="s">
        <v>526</v>
      </c>
      <c r="AE254">
        <v>5</v>
      </c>
      <c r="AF254" s="7" t="s">
        <v>526</v>
      </c>
      <c r="AG254">
        <v>5</v>
      </c>
      <c r="AH254" s="7" t="s">
        <v>526</v>
      </c>
      <c r="AI254">
        <v>5</v>
      </c>
      <c r="AJ254" s="7" t="s">
        <v>526</v>
      </c>
      <c r="AK254">
        <v>5</v>
      </c>
      <c r="AL254" s="7" t="s">
        <v>526</v>
      </c>
      <c r="AM254">
        <v>5</v>
      </c>
      <c r="AN254" s="7" t="s">
        <v>526</v>
      </c>
      <c r="AO254">
        <v>5</v>
      </c>
      <c r="AP254" s="7" t="s">
        <v>526</v>
      </c>
      <c r="AQ254">
        <v>5</v>
      </c>
      <c r="AR254" s="7" t="s">
        <v>526</v>
      </c>
      <c r="AS254">
        <v>5</v>
      </c>
      <c r="AT254" s="7" t="s">
        <v>526</v>
      </c>
      <c r="AU254">
        <v>5</v>
      </c>
      <c r="AV254" s="7" t="s">
        <v>526</v>
      </c>
      <c r="AW254">
        <v>5</v>
      </c>
      <c r="AX254" s="7" t="s">
        <v>525</v>
      </c>
      <c r="AY254">
        <v>28</v>
      </c>
      <c r="AZ254" s="7" t="s">
        <v>526</v>
      </c>
      <c r="BA254">
        <v>5</v>
      </c>
      <c r="BB254" s="7" t="s">
        <v>526</v>
      </c>
      <c r="BC254">
        <v>5</v>
      </c>
      <c r="BD254" s="7" t="s">
        <v>526</v>
      </c>
      <c r="BE254">
        <v>5</v>
      </c>
      <c r="BF254" s="7" t="s">
        <v>526</v>
      </c>
      <c r="BG254">
        <v>5</v>
      </c>
      <c r="BH254" s="7" t="s">
        <v>526</v>
      </c>
      <c r="BI254">
        <v>5</v>
      </c>
      <c r="BJ254" s="7" t="s">
        <v>526</v>
      </c>
      <c r="BK254">
        <v>5</v>
      </c>
      <c r="BL254" s="7" t="s">
        <v>526</v>
      </c>
      <c r="BM254">
        <v>5</v>
      </c>
      <c r="BN254" s="7" t="s">
        <v>526</v>
      </c>
      <c r="BO254">
        <v>5</v>
      </c>
      <c r="BQ254" s="5">
        <f t="shared" si="12"/>
        <v>26</v>
      </c>
      <c r="BR254" s="5">
        <f t="shared" si="13"/>
        <v>0</v>
      </c>
      <c r="BS254" s="5">
        <f t="shared" si="14"/>
        <v>28</v>
      </c>
      <c r="BT254" s="6">
        <f t="shared" si="15"/>
        <v>2</v>
      </c>
    </row>
    <row r="255" spans="1:72" ht="12.75">
      <c r="A255" t="s">
        <v>2248</v>
      </c>
      <c r="B255" s="1" t="s">
        <v>2548</v>
      </c>
      <c r="C255" s="1" t="s">
        <v>2548</v>
      </c>
      <c r="D255" s="7">
        <v>1991</v>
      </c>
      <c r="E255" t="s">
        <v>2549</v>
      </c>
      <c r="F255" t="s">
        <v>2412</v>
      </c>
      <c r="G255" t="s">
        <v>2550</v>
      </c>
      <c r="H255" s="7" t="s">
        <v>523</v>
      </c>
      <c r="I255" t="s">
        <v>531</v>
      </c>
      <c r="J255" s="7" t="s">
        <v>525</v>
      </c>
      <c r="K255">
        <v>5.3</v>
      </c>
      <c r="L255" s="7" t="s">
        <v>526</v>
      </c>
      <c r="M255">
        <v>5</v>
      </c>
      <c r="N255" s="32" t="s">
        <v>526</v>
      </c>
      <c r="O255" s="33">
        <v>50</v>
      </c>
      <c r="P255" s="7" t="s">
        <v>526</v>
      </c>
      <c r="Q255">
        <v>200</v>
      </c>
      <c r="R255" s="7" t="s">
        <v>526</v>
      </c>
      <c r="S255">
        <v>5</v>
      </c>
      <c r="T255" s="7" t="s">
        <v>526</v>
      </c>
      <c r="U255">
        <v>5</v>
      </c>
      <c r="V255" s="7" t="s">
        <v>526</v>
      </c>
      <c r="W255">
        <v>5</v>
      </c>
      <c r="X255" s="7" t="s">
        <v>526</v>
      </c>
      <c r="Y255">
        <v>5</v>
      </c>
      <c r="Z255" s="7" t="s">
        <v>526</v>
      </c>
      <c r="AA255">
        <v>5</v>
      </c>
      <c r="AB255" s="7" t="s">
        <v>526</v>
      </c>
      <c r="AC255">
        <v>5</v>
      </c>
      <c r="AD255" s="7" t="s">
        <v>526</v>
      </c>
      <c r="AE255">
        <v>5</v>
      </c>
      <c r="AF255" s="7" t="s">
        <v>526</v>
      </c>
      <c r="AG255">
        <v>5</v>
      </c>
      <c r="AH255" s="7" t="s">
        <v>526</v>
      </c>
      <c r="AI255">
        <v>5</v>
      </c>
      <c r="AJ255" s="7" t="s">
        <v>526</v>
      </c>
      <c r="AK255">
        <v>5</v>
      </c>
      <c r="AL255" s="7" t="s">
        <v>526</v>
      </c>
      <c r="AM255">
        <v>5</v>
      </c>
      <c r="AN255" s="7" t="s">
        <v>526</v>
      </c>
      <c r="AO255">
        <v>5</v>
      </c>
      <c r="AP255" s="7" t="s">
        <v>526</v>
      </c>
      <c r="AQ255">
        <v>5</v>
      </c>
      <c r="AR255" s="7" t="s">
        <v>526</v>
      </c>
      <c r="AS255">
        <v>5</v>
      </c>
      <c r="AT255" s="7" t="s">
        <v>526</v>
      </c>
      <c r="AU255">
        <v>5</v>
      </c>
      <c r="AV255" s="7" t="s">
        <v>526</v>
      </c>
      <c r="AW255">
        <v>5</v>
      </c>
      <c r="AX255" s="7" t="s">
        <v>525</v>
      </c>
      <c r="AY255">
        <v>25</v>
      </c>
      <c r="AZ255" s="7" t="s">
        <v>526</v>
      </c>
      <c r="BA255">
        <v>5</v>
      </c>
      <c r="BB255" s="7" t="s">
        <v>526</v>
      </c>
      <c r="BC255">
        <v>5</v>
      </c>
      <c r="BD255" s="7" t="s">
        <v>526</v>
      </c>
      <c r="BE255">
        <v>5</v>
      </c>
      <c r="BF255" s="7" t="s">
        <v>526</v>
      </c>
      <c r="BG255">
        <v>5</v>
      </c>
      <c r="BH255" s="7" t="s">
        <v>526</v>
      </c>
      <c r="BI255">
        <v>5</v>
      </c>
      <c r="BJ255" s="7" t="s">
        <v>526</v>
      </c>
      <c r="BK255">
        <v>5</v>
      </c>
      <c r="BL255" s="7" t="s">
        <v>526</v>
      </c>
      <c r="BM255">
        <v>5</v>
      </c>
      <c r="BN255" s="7" t="s">
        <v>526</v>
      </c>
      <c r="BO255">
        <v>5</v>
      </c>
      <c r="BQ255" s="5">
        <f t="shared" si="12"/>
        <v>27</v>
      </c>
      <c r="BR255" s="5">
        <f t="shared" si="13"/>
        <v>0</v>
      </c>
      <c r="BS255" s="5">
        <f t="shared" si="14"/>
        <v>28</v>
      </c>
      <c r="BT255" s="6">
        <f t="shared" si="15"/>
        <v>1</v>
      </c>
    </row>
    <row r="256" spans="1:72" ht="12.75">
      <c r="A256" t="s">
        <v>2248</v>
      </c>
      <c r="B256" s="1" t="s">
        <v>2551</v>
      </c>
      <c r="C256" s="1" t="s">
        <v>2551</v>
      </c>
      <c r="D256" s="7">
        <v>1991</v>
      </c>
      <c r="E256" t="s">
        <v>2552</v>
      </c>
      <c r="F256" t="s">
        <v>2412</v>
      </c>
      <c r="G256" t="s">
        <v>2553</v>
      </c>
      <c r="H256" s="7" t="s">
        <v>523</v>
      </c>
      <c r="I256" t="s">
        <v>2255</v>
      </c>
      <c r="J256" s="7" t="s">
        <v>525</v>
      </c>
      <c r="K256">
        <v>15</v>
      </c>
      <c r="L256" s="7" t="s">
        <v>526</v>
      </c>
      <c r="M256">
        <v>5</v>
      </c>
      <c r="N256" s="32" t="s">
        <v>525</v>
      </c>
      <c r="O256" s="33">
        <v>51</v>
      </c>
      <c r="P256" s="7" t="s">
        <v>526</v>
      </c>
      <c r="Q256">
        <v>200</v>
      </c>
      <c r="R256" s="7" t="s">
        <v>526</v>
      </c>
      <c r="S256">
        <v>5</v>
      </c>
      <c r="T256" s="7" t="s">
        <v>526</v>
      </c>
      <c r="U256">
        <v>5</v>
      </c>
      <c r="V256" s="7" t="s">
        <v>525</v>
      </c>
      <c r="W256">
        <v>5.3</v>
      </c>
      <c r="X256" s="7" t="s">
        <v>526</v>
      </c>
      <c r="Y256">
        <v>5</v>
      </c>
      <c r="Z256" s="7" t="s">
        <v>526</v>
      </c>
      <c r="AA256">
        <v>5</v>
      </c>
      <c r="AB256" s="7" t="s">
        <v>526</v>
      </c>
      <c r="AC256">
        <v>5</v>
      </c>
      <c r="AD256" s="7" t="s">
        <v>526</v>
      </c>
      <c r="AE256">
        <v>5</v>
      </c>
      <c r="AF256" s="7" t="s">
        <v>526</v>
      </c>
      <c r="AG256">
        <v>5</v>
      </c>
      <c r="AH256" s="7" t="s">
        <v>526</v>
      </c>
      <c r="AI256">
        <v>5</v>
      </c>
      <c r="AJ256" s="7" t="s">
        <v>526</v>
      </c>
      <c r="AK256">
        <v>5</v>
      </c>
      <c r="AL256" s="7" t="s">
        <v>526</v>
      </c>
      <c r="AM256">
        <v>5</v>
      </c>
      <c r="AN256" s="7" t="s">
        <v>526</v>
      </c>
      <c r="AO256">
        <v>5</v>
      </c>
      <c r="AP256" s="7" t="s">
        <v>526</v>
      </c>
      <c r="AQ256">
        <v>5</v>
      </c>
      <c r="AR256" s="7" t="s">
        <v>526</v>
      </c>
      <c r="AS256">
        <v>5</v>
      </c>
      <c r="AT256" s="7" t="s">
        <v>526</v>
      </c>
      <c r="AU256">
        <v>5</v>
      </c>
      <c r="AV256" s="7" t="s">
        <v>526</v>
      </c>
      <c r="AW256">
        <v>5</v>
      </c>
      <c r="AX256" s="7" t="s">
        <v>525</v>
      </c>
      <c r="AY256">
        <v>160</v>
      </c>
      <c r="AZ256" s="7" t="s">
        <v>525</v>
      </c>
      <c r="BA256">
        <v>5.1</v>
      </c>
      <c r="BB256" s="7" t="s">
        <v>526</v>
      </c>
      <c r="BC256">
        <v>5</v>
      </c>
      <c r="BD256" s="7" t="s">
        <v>526</v>
      </c>
      <c r="BE256">
        <v>5</v>
      </c>
      <c r="BF256" s="7" t="s">
        <v>525</v>
      </c>
      <c r="BG256">
        <v>6</v>
      </c>
      <c r="BH256" s="7" t="s">
        <v>526</v>
      </c>
      <c r="BI256">
        <v>5</v>
      </c>
      <c r="BJ256" s="7" t="s">
        <v>526</v>
      </c>
      <c r="BK256">
        <v>5</v>
      </c>
      <c r="BL256" s="7" t="s">
        <v>526</v>
      </c>
      <c r="BM256">
        <v>5</v>
      </c>
      <c r="BN256" s="7" t="s">
        <v>526</v>
      </c>
      <c r="BO256">
        <v>5</v>
      </c>
      <c r="BQ256" s="5">
        <f t="shared" si="12"/>
        <v>23</v>
      </c>
      <c r="BR256" s="5">
        <f t="shared" si="13"/>
        <v>0</v>
      </c>
      <c r="BS256" s="5">
        <f t="shared" si="14"/>
        <v>28</v>
      </c>
      <c r="BT256" s="6">
        <f t="shared" si="15"/>
        <v>5</v>
      </c>
    </row>
    <row r="257" spans="1:72" ht="12.75">
      <c r="A257" t="s">
        <v>2233</v>
      </c>
      <c r="B257" s="1" t="s">
        <v>2554</v>
      </c>
      <c r="C257" s="1" t="s">
        <v>2554</v>
      </c>
      <c r="D257" s="7">
        <v>1991</v>
      </c>
      <c r="E257" t="s">
        <v>2555</v>
      </c>
      <c r="F257" t="s">
        <v>2412</v>
      </c>
      <c r="G257" t="s">
        <v>2556</v>
      </c>
      <c r="H257" s="7" t="s">
        <v>523</v>
      </c>
      <c r="I257" t="s">
        <v>2255</v>
      </c>
      <c r="J257" s="7" t="s">
        <v>525</v>
      </c>
      <c r="K257">
        <v>5.9</v>
      </c>
      <c r="L257" s="7" t="s">
        <v>526</v>
      </c>
      <c r="M257">
        <v>5</v>
      </c>
      <c r="N257" s="32" t="s">
        <v>526</v>
      </c>
      <c r="O257" s="33">
        <v>50</v>
      </c>
      <c r="P257" s="7" t="s">
        <v>526</v>
      </c>
      <c r="Q257">
        <v>200</v>
      </c>
      <c r="R257" s="7" t="s">
        <v>526</v>
      </c>
      <c r="S257">
        <v>5</v>
      </c>
      <c r="T257" s="7" t="s">
        <v>526</v>
      </c>
      <c r="U257">
        <v>5</v>
      </c>
      <c r="V257" s="7" t="s">
        <v>526</v>
      </c>
      <c r="W257">
        <v>5</v>
      </c>
      <c r="X257" s="7" t="s">
        <v>526</v>
      </c>
      <c r="Y257">
        <v>5</v>
      </c>
      <c r="Z257" s="7" t="s">
        <v>526</v>
      </c>
      <c r="AA257">
        <v>5</v>
      </c>
      <c r="AB257" s="7" t="s">
        <v>526</v>
      </c>
      <c r="AC257">
        <v>5</v>
      </c>
      <c r="AD257" s="7" t="s">
        <v>526</v>
      </c>
      <c r="AE257">
        <v>5</v>
      </c>
      <c r="AF257" s="7" t="s">
        <v>526</v>
      </c>
      <c r="AG257">
        <v>5</v>
      </c>
      <c r="AH257" s="7" t="s">
        <v>526</v>
      </c>
      <c r="AI257">
        <v>5</v>
      </c>
      <c r="AJ257" s="7" t="s">
        <v>526</v>
      </c>
      <c r="AK257">
        <v>5</v>
      </c>
      <c r="AL257" s="7" t="s">
        <v>526</v>
      </c>
      <c r="AM257">
        <v>5</v>
      </c>
      <c r="AN257" s="7" t="s">
        <v>525</v>
      </c>
      <c r="AO257">
        <v>26</v>
      </c>
      <c r="AP257" s="7" t="s">
        <v>526</v>
      </c>
      <c r="AQ257">
        <v>5</v>
      </c>
      <c r="AR257" s="7" t="s">
        <v>526</v>
      </c>
      <c r="AS257">
        <v>5</v>
      </c>
      <c r="AT257" s="7" t="s">
        <v>526</v>
      </c>
      <c r="AU257">
        <v>5</v>
      </c>
      <c r="AV257" s="7" t="s">
        <v>525</v>
      </c>
      <c r="AW257">
        <v>32</v>
      </c>
      <c r="AX257" s="7" t="s">
        <v>525</v>
      </c>
      <c r="AY257">
        <v>160</v>
      </c>
      <c r="AZ257" s="7" t="s">
        <v>526</v>
      </c>
      <c r="BA257">
        <v>5</v>
      </c>
      <c r="BB257" s="7" t="s">
        <v>526</v>
      </c>
      <c r="BC257">
        <v>5</v>
      </c>
      <c r="BD257" s="7" t="s">
        <v>526</v>
      </c>
      <c r="BE257">
        <v>5</v>
      </c>
      <c r="BF257" s="7" t="s">
        <v>525</v>
      </c>
      <c r="BG257">
        <v>24</v>
      </c>
      <c r="BH257" s="7" t="s">
        <v>526</v>
      </c>
      <c r="BI257">
        <v>5</v>
      </c>
      <c r="BJ257" s="7" t="s">
        <v>526</v>
      </c>
      <c r="BK257">
        <v>5</v>
      </c>
      <c r="BL257" s="7" t="s">
        <v>526</v>
      </c>
      <c r="BM257">
        <v>5</v>
      </c>
      <c r="BN257" s="7" t="s">
        <v>526</v>
      </c>
      <c r="BO257">
        <v>5</v>
      </c>
      <c r="BQ257" s="5">
        <f t="shared" si="12"/>
        <v>24</v>
      </c>
      <c r="BR257" s="5">
        <f t="shared" si="13"/>
        <v>0</v>
      </c>
      <c r="BS257" s="5">
        <f t="shared" si="14"/>
        <v>28</v>
      </c>
      <c r="BT257" s="6">
        <f t="shared" si="15"/>
        <v>4</v>
      </c>
    </row>
    <row r="258" spans="1:72" ht="12.75">
      <c r="A258" t="s">
        <v>2557</v>
      </c>
      <c r="B258" s="1" t="s">
        <v>2558</v>
      </c>
      <c r="C258" s="1" t="s">
        <v>2558</v>
      </c>
      <c r="D258" s="7">
        <v>1997</v>
      </c>
      <c r="E258" t="s">
        <v>2559</v>
      </c>
      <c r="F258" t="s">
        <v>2412</v>
      </c>
      <c r="G258" t="s">
        <v>2560</v>
      </c>
      <c r="H258" s="7" t="s">
        <v>523</v>
      </c>
      <c r="I258" t="s">
        <v>2561</v>
      </c>
      <c r="J258" s="7" t="s">
        <v>525</v>
      </c>
      <c r="K258">
        <v>1.2</v>
      </c>
      <c r="L258" s="7" t="s">
        <v>526</v>
      </c>
      <c r="M258">
        <v>5</v>
      </c>
      <c r="N258" s="32" t="s">
        <v>526</v>
      </c>
      <c r="O258" s="33">
        <v>50</v>
      </c>
      <c r="P258" s="7" t="s">
        <v>526</v>
      </c>
      <c r="Q258">
        <v>200</v>
      </c>
      <c r="R258" s="7" t="s">
        <v>526</v>
      </c>
      <c r="S258">
        <v>5</v>
      </c>
      <c r="T258" s="7" t="s">
        <v>526</v>
      </c>
      <c r="U258">
        <v>5</v>
      </c>
      <c r="V258" s="7" t="s">
        <v>526</v>
      </c>
      <c r="W258">
        <v>5</v>
      </c>
      <c r="X258" s="7" t="s">
        <v>526</v>
      </c>
      <c r="Y258">
        <v>5</v>
      </c>
      <c r="Z258" s="7" t="s">
        <v>526</v>
      </c>
      <c r="AA258">
        <v>5</v>
      </c>
      <c r="AB258" s="7" t="s">
        <v>526</v>
      </c>
      <c r="AC258">
        <v>5</v>
      </c>
      <c r="AD258" s="7" t="s">
        <v>526</v>
      </c>
      <c r="AE258">
        <v>5</v>
      </c>
      <c r="AF258" s="7" t="s">
        <v>526</v>
      </c>
      <c r="AG258">
        <v>5</v>
      </c>
      <c r="AH258" s="7" t="s">
        <v>526</v>
      </c>
      <c r="AI258">
        <v>5</v>
      </c>
      <c r="AJ258" s="7" t="s">
        <v>526</v>
      </c>
      <c r="AK258">
        <v>5</v>
      </c>
      <c r="AL258" s="7" t="s">
        <v>526</v>
      </c>
      <c r="AM258">
        <v>5</v>
      </c>
      <c r="AN258" s="7" t="s">
        <v>526</v>
      </c>
      <c r="AO258">
        <v>5</v>
      </c>
      <c r="AP258" s="7" t="s">
        <v>526</v>
      </c>
      <c r="AQ258">
        <v>5</v>
      </c>
      <c r="AR258" s="7" t="s">
        <v>526</v>
      </c>
      <c r="AS258">
        <v>5</v>
      </c>
      <c r="AT258" s="7" t="s">
        <v>526</v>
      </c>
      <c r="AU258">
        <v>5</v>
      </c>
      <c r="AV258" s="7" t="s">
        <v>526</v>
      </c>
      <c r="AW258">
        <v>5</v>
      </c>
      <c r="AX258" s="7" t="s">
        <v>525</v>
      </c>
      <c r="AY258">
        <v>28</v>
      </c>
      <c r="AZ258" s="7" t="s">
        <v>526</v>
      </c>
      <c r="BA258">
        <v>5</v>
      </c>
      <c r="BB258" s="7" t="s">
        <v>526</v>
      </c>
      <c r="BC258">
        <v>5</v>
      </c>
      <c r="BD258" s="7" t="s">
        <v>526</v>
      </c>
      <c r="BE258">
        <v>5</v>
      </c>
      <c r="BF258" s="7" t="s">
        <v>526</v>
      </c>
      <c r="BG258">
        <v>5</v>
      </c>
      <c r="BH258" s="7" t="s">
        <v>526</v>
      </c>
      <c r="BI258">
        <v>5</v>
      </c>
      <c r="BJ258" s="7" t="s">
        <v>526</v>
      </c>
      <c r="BK258">
        <v>5</v>
      </c>
      <c r="BL258" s="7" t="s">
        <v>526</v>
      </c>
      <c r="BM258">
        <v>5</v>
      </c>
      <c r="BN258" s="7" t="s">
        <v>526</v>
      </c>
      <c r="BO258">
        <v>5</v>
      </c>
      <c r="BQ258" s="5">
        <f t="shared" si="12"/>
        <v>27</v>
      </c>
      <c r="BR258" s="5">
        <f t="shared" si="13"/>
        <v>0</v>
      </c>
      <c r="BS258" s="5">
        <f t="shared" si="14"/>
        <v>28</v>
      </c>
      <c r="BT258" s="6">
        <f t="shared" si="15"/>
        <v>1</v>
      </c>
    </row>
    <row r="259" spans="1:72" ht="12.75">
      <c r="A259" t="s">
        <v>2557</v>
      </c>
      <c r="B259" s="1" t="s">
        <v>2562</v>
      </c>
      <c r="C259" s="1" t="s">
        <v>2562</v>
      </c>
      <c r="D259" s="7">
        <v>1997</v>
      </c>
      <c r="E259" t="s">
        <v>2563</v>
      </c>
      <c r="F259" t="s">
        <v>2412</v>
      </c>
      <c r="G259" t="s">
        <v>2564</v>
      </c>
      <c r="H259" s="7" t="s">
        <v>523</v>
      </c>
      <c r="I259" t="s">
        <v>2561</v>
      </c>
      <c r="J259" s="7" t="s">
        <v>525</v>
      </c>
      <c r="K259">
        <v>2.6</v>
      </c>
      <c r="L259" s="7" t="s">
        <v>526</v>
      </c>
      <c r="M259">
        <v>5</v>
      </c>
      <c r="N259" s="32" t="s">
        <v>526</v>
      </c>
      <c r="O259" s="33">
        <v>50</v>
      </c>
      <c r="P259" s="7" t="s">
        <v>526</v>
      </c>
      <c r="Q259">
        <v>200</v>
      </c>
      <c r="R259" s="7" t="s">
        <v>526</v>
      </c>
      <c r="S259">
        <v>5</v>
      </c>
      <c r="T259" s="7" t="s">
        <v>526</v>
      </c>
      <c r="U259">
        <v>5</v>
      </c>
      <c r="V259" s="7" t="s">
        <v>526</v>
      </c>
      <c r="W259">
        <v>5</v>
      </c>
      <c r="X259" s="7" t="s">
        <v>526</v>
      </c>
      <c r="Y259">
        <v>5</v>
      </c>
      <c r="Z259" s="7" t="s">
        <v>526</v>
      </c>
      <c r="AA259">
        <v>5</v>
      </c>
      <c r="AB259" s="7" t="s">
        <v>526</v>
      </c>
      <c r="AC259">
        <v>5</v>
      </c>
      <c r="AD259" s="7" t="s">
        <v>526</v>
      </c>
      <c r="AE259">
        <v>5</v>
      </c>
      <c r="AF259" s="7" t="s">
        <v>526</v>
      </c>
      <c r="AG259">
        <v>5</v>
      </c>
      <c r="AH259" s="7" t="s">
        <v>526</v>
      </c>
      <c r="AI259">
        <v>5</v>
      </c>
      <c r="AJ259" s="7" t="s">
        <v>526</v>
      </c>
      <c r="AK259">
        <v>5</v>
      </c>
      <c r="AL259" s="7" t="s">
        <v>526</v>
      </c>
      <c r="AM259">
        <v>5</v>
      </c>
      <c r="AN259" s="7" t="s">
        <v>526</v>
      </c>
      <c r="AO259">
        <v>5</v>
      </c>
      <c r="AP259" s="7" t="s">
        <v>526</v>
      </c>
      <c r="AQ259">
        <v>5</v>
      </c>
      <c r="AR259" s="7" t="s">
        <v>526</v>
      </c>
      <c r="AS259">
        <v>5</v>
      </c>
      <c r="AT259" s="7" t="s">
        <v>526</v>
      </c>
      <c r="AU259">
        <v>5</v>
      </c>
      <c r="AV259" s="7" t="s">
        <v>526</v>
      </c>
      <c r="AW259">
        <v>5</v>
      </c>
      <c r="AX259" s="7" t="s">
        <v>525</v>
      </c>
      <c r="AY259">
        <v>180</v>
      </c>
      <c r="AZ259" s="7" t="s">
        <v>526</v>
      </c>
      <c r="BA259">
        <v>5</v>
      </c>
      <c r="BB259" s="7" t="s">
        <v>526</v>
      </c>
      <c r="BC259">
        <v>5</v>
      </c>
      <c r="BD259" s="7" t="s">
        <v>525</v>
      </c>
      <c r="BE259">
        <v>23</v>
      </c>
      <c r="BF259" s="7" t="s">
        <v>525</v>
      </c>
      <c r="BG259">
        <v>11</v>
      </c>
      <c r="BH259" s="7" t="s">
        <v>526</v>
      </c>
      <c r="BI259">
        <v>5</v>
      </c>
      <c r="BJ259" s="7" t="s">
        <v>526</v>
      </c>
      <c r="BK259">
        <v>5</v>
      </c>
      <c r="BL259" s="7" t="s">
        <v>526</v>
      </c>
      <c r="BM259">
        <v>5</v>
      </c>
      <c r="BN259" s="7" t="s">
        <v>526</v>
      </c>
      <c r="BO259">
        <v>5</v>
      </c>
      <c r="BQ259" s="5">
        <f t="shared" si="12"/>
        <v>25</v>
      </c>
      <c r="BR259" s="5">
        <f t="shared" si="13"/>
        <v>0</v>
      </c>
      <c r="BS259" s="5">
        <f t="shared" si="14"/>
        <v>28</v>
      </c>
      <c r="BT259" s="6">
        <f t="shared" si="15"/>
        <v>3</v>
      </c>
    </row>
    <row r="260" spans="1:72" ht="12.75">
      <c r="A260" t="s">
        <v>2557</v>
      </c>
      <c r="B260" s="1" t="s">
        <v>2565</v>
      </c>
      <c r="C260" s="1" t="s">
        <v>2565</v>
      </c>
      <c r="D260" s="7">
        <v>1997</v>
      </c>
      <c r="E260" t="s">
        <v>2566</v>
      </c>
      <c r="F260" t="s">
        <v>2412</v>
      </c>
      <c r="G260" t="s">
        <v>2567</v>
      </c>
      <c r="H260" s="7" t="s">
        <v>523</v>
      </c>
      <c r="I260" t="s">
        <v>2568</v>
      </c>
      <c r="J260" s="7" t="s">
        <v>525</v>
      </c>
      <c r="K260">
        <v>1.7</v>
      </c>
      <c r="L260" s="7" t="s">
        <v>526</v>
      </c>
      <c r="M260">
        <v>5</v>
      </c>
      <c r="N260" s="32" t="s">
        <v>526</v>
      </c>
      <c r="O260" s="33">
        <v>50</v>
      </c>
      <c r="P260" s="7" t="s">
        <v>526</v>
      </c>
      <c r="Q260">
        <v>200</v>
      </c>
      <c r="R260" s="7" t="s">
        <v>526</v>
      </c>
      <c r="S260">
        <v>5</v>
      </c>
      <c r="T260" s="7" t="s">
        <v>526</v>
      </c>
      <c r="U260">
        <v>5</v>
      </c>
      <c r="V260" s="7" t="s">
        <v>526</v>
      </c>
      <c r="W260">
        <v>5</v>
      </c>
      <c r="X260" s="7" t="s">
        <v>526</v>
      </c>
      <c r="Y260">
        <v>5</v>
      </c>
      <c r="Z260" s="7" t="s">
        <v>526</v>
      </c>
      <c r="AA260">
        <v>5</v>
      </c>
      <c r="AB260" s="7" t="s">
        <v>526</v>
      </c>
      <c r="AC260">
        <v>5</v>
      </c>
      <c r="AD260" s="7" t="s">
        <v>526</v>
      </c>
      <c r="AE260">
        <v>5</v>
      </c>
      <c r="AF260" s="7" t="s">
        <v>526</v>
      </c>
      <c r="AG260">
        <v>5</v>
      </c>
      <c r="AH260" s="7" t="s">
        <v>526</v>
      </c>
      <c r="AI260">
        <v>5</v>
      </c>
      <c r="AJ260" s="7" t="s">
        <v>526</v>
      </c>
      <c r="AK260">
        <v>5</v>
      </c>
      <c r="AL260" s="7" t="s">
        <v>526</v>
      </c>
      <c r="AM260">
        <v>5</v>
      </c>
      <c r="AN260" s="7" t="s">
        <v>526</v>
      </c>
      <c r="AO260">
        <v>5</v>
      </c>
      <c r="AP260" s="7" t="s">
        <v>526</v>
      </c>
      <c r="AQ260">
        <v>5</v>
      </c>
      <c r="AR260" s="7" t="s">
        <v>526</v>
      </c>
      <c r="AS260">
        <v>5</v>
      </c>
      <c r="AT260" s="7" t="s">
        <v>526</v>
      </c>
      <c r="AU260">
        <v>5</v>
      </c>
      <c r="AV260" s="7" t="s">
        <v>526</v>
      </c>
      <c r="AW260">
        <v>5</v>
      </c>
      <c r="AX260" s="7" t="s">
        <v>525</v>
      </c>
      <c r="AY260">
        <v>9.2</v>
      </c>
      <c r="AZ260" s="7" t="s">
        <v>526</v>
      </c>
      <c r="BA260">
        <v>5</v>
      </c>
      <c r="BB260" s="7" t="s">
        <v>526</v>
      </c>
      <c r="BC260">
        <v>5</v>
      </c>
      <c r="BD260" s="7" t="s">
        <v>526</v>
      </c>
      <c r="BE260">
        <v>5</v>
      </c>
      <c r="BF260" s="7" t="s">
        <v>526</v>
      </c>
      <c r="BG260">
        <v>5</v>
      </c>
      <c r="BH260" s="7" t="s">
        <v>526</v>
      </c>
      <c r="BI260">
        <v>5</v>
      </c>
      <c r="BJ260" s="7" t="s">
        <v>526</v>
      </c>
      <c r="BK260">
        <v>5</v>
      </c>
      <c r="BL260" s="7" t="s">
        <v>526</v>
      </c>
      <c r="BM260">
        <v>5</v>
      </c>
      <c r="BN260" s="7" t="s">
        <v>526</v>
      </c>
      <c r="BO260">
        <v>5</v>
      </c>
      <c r="BQ260" s="5">
        <f t="shared" si="12"/>
        <v>27</v>
      </c>
      <c r="BR260" s="5">
        <f t="shared" si="13"/>
        <v>0</v>
      </c>
      <c r="BS260" s="5">
        <f t="shared" si="14"/>
        <v>28</v>
      </c>
      <c r="BT260" s="6">
        <f t="shared" si="15"/>
        <v>1</v>
      </c>
    </row>
    <row r="261" spans="1:72" ht="12.75">
      <c r="A261" t="s">
        <v>574</v>
      </c>
      <c r="B261" s="1" t="s">
        <v>2569</v>
      </c>
      <c r="C261" s="1" t="s">
        <v>2569</v>
      </c>
      <c r="D261" s="7">
        <v>1994</v>
      </c>
      <c r="E261" t="s">
        <v>2570</v>
      </c>
      <c r="F261" t="s">
        <v>2412</v>
      </c>
      <c r="G261" t="s">
        <v>2571</v>
      </c>
      <c r="H261" s="7" t="s">
        <v>523</v>
      </c>
      <c r="I261" t="s">
        <v>578</v>
      </c>
      <c r="J261" s="7" t="s">
        <v>525</v>
      </c>
      <c r="K261">
        <v>3.3</v>
      </c>
      <c r="L261" s="7" t="s">
        <v>526</v>
      </c>
      <c r="M261">
        <v>5</v>
      </c>
      <c r="N261" s="32" t="s">
        <v>526</v>
      </c>
      <c r="O261" s="33">
        <v>50</v>
      </c>
      <c r="P261" s="7" t="s">
        <v>526</v>
      </c>
      <c r="Q261">
        <v>200</v>
      </c>
      <c r="R261" s="7" t="s">
        <v>526</v>
      </c>
      <c r="S261">
        <v>5</v>
      </c>
      <c r="T261" s="7" t="s">
        <v>526</v>
      </c>
      <c r="U261">
        <v>5</v>
      </c>
      <c r="V261" s="7" t="s">
        <v>526</v>
      </c>
      <c r="W261">
        <v>5</v>
      </c>
      <c r="X261" s="7" t="s">
        <v>526</v>
      </c>
      <c r="Y261">
        <v>5</v>
      </c>
      <c r="Z261" s="7" t="s">
        <v>526</v>
      </c>
      <c r="AA261">
        <v>5</v>
      </c>
      <c r="AB261" s="7" t="s">
        <v>526</v>
      </c>
      <c r="AC261">
        <v>5</v>
      </c>
      <c r="AD261" s="7" t="s">
        <v>526</v>
      </c>
      <c r="AE261">
        <v>5</v>
      </c>
      <c r="AF261" s="7" t="s">
        <v>526</v>
      </c>
      <c r="AG261">
        <v>5</v>
      </c>
      <c r="AH261" s="7" t="s">
        <v>526</v>
      </c>
      <c r="AI261">
        <v>6.5</v>
      </c>
      <c r="AJ261" s="7" t="s">
        <v>526</v>
      </c>
      <c r="AK261">
        <v>8</v>
      </c>
      <c r="AL261" s="7" t="s">
        <v>526</v>
      </c>
      <c r="AM261">
        <v>5</v>
      </c>
      <c r="AN261" s="7" t="s">
        <v>526</v>
      </c>
      <c r="AO261">
        <v>5</v>
      </c>
      <c r="AP261" s="7" t="s">
        <v>526</v>
      </c>
      <c r="AQ261">
        <v>5</v>
      </c>
      <c r="AR261" s="7" t="s">
        <v>526</v>
      </c>
      <c r="AS261">
        <v>5</v>
      </c>
      <c r="AT261" s="7" t="s">
        <v>526</v>
      </c>
      <c r="AU261">
        <v>5</v>
      </c>
      <c r="AV261" s="7" t="s">
        <v>526</v>
      </c>
      <c r="AW261">
        <v>5</v>
      </c>
      <c r="AX261" s="7" t="s">
        <v>525</v>
      </c>
      <c r="AY261">
        <v>6.8</v>
      </c>
      <c r="AZ261" s="7" t="s">
        <v>526</v>
      </c>
      <c r="BA261">
        <v>5</v>
      </c>
      <c r="BB261" s="7" t="s">
        <v>526</v>
      </c>
      <c r="BC261">
        <v>5</v>
      </c>
      <c r="BD261" s="7" t="s">
        <v>526</v>
      </c>
      <c r="BE261">
        <v>5</v>
      </c>
      <c r="BF261" s="7" t="s">
        <v>526</v>
      </c>
      <c r="BG261">
        <v>5</v>
      </c>
      <c r="BH261" s="7" t="s">
        <v>526</v>
      </c>
      <c r="BI261">
        <v>5</v>
      </c>
      <c r="BJ261" s="7" t="s">
        <v>526</v>
      </c>
      <c r="BK261">
        <v>5</v>
      </c>
      <c r="BL261" s="7" t="s">
        <v>526</v>
      </c>
      <c r="BM261">
        <v>5</v>
      </c>
      <c r="BN261" s="7" t="s">
        <v>526</v>
      </c>
      <c r="BO261">
        <v>5</v>
      </c>
      <c r="BQ261" s="5">
        <f aca="true" t="shared" si="16" ref="BQ261:BQ324">COUNTIF(L261:BN261,"=&lt;")</f>
        <v>27</v>
      </c>
      <c r="BR261" s="5">
        <f aca="true" t="shared" si="17" ref="BR261:BR324">COUNTIF(L261:BO261,".")</f>
        <v>0</v>
      </c>
      <c r="BS261" s="5">
        <f aca="true" t="shared" si="18" ref="BS261:BS324">28-(BR261/2)</f>
        <v>28</v>
      </c>
      <c r="BT261" s="6">
        <f aca="true" t="shared" si="19" ref="BT261:BT324">BS261-BQ261</f>
        <v>1</v>
      </c>
    </row>
    <row r="262" spans="1:72" ht="12.75">
      <c r="A262" t="s">
        <v>574</v>
      </c>
      <c r="B262" s="1" t="s">
        <v>2572</v>
      </c>
      <c r="C262" s="1" t="s">
        <v>2572</v>
      </c>
      <c r="D262" s="7">
        <v>1994</v>
      </c>
      <c r="E262" t="s">
        <v>2573</v>
      </c>
      <c r="F262" t="s">
        <v>2412</v>
      </c>
      <c r="G262" t="s">
        <v>2574</v>
      </c>
      <c r="H262" s="7" t="s">
        <v>523</v>
      </c>
      <c r="I262" t="s">
        <v>2136</v>
      </c>
      <c r="J262" s="7" t="s">
        <v>525</v>
      </c>
      <c r="K262">
        <v>7.5</v>
      </c>
      <c r="L262" s="7" t="s">
        <v>526</v>
      </c>
      <c r="M262">
        <v>5</v>
      </c>
      <c r="N262" s="32" t="s">
        <v>526</v>
      </c>
      <c r="O262" s="33">
        <v>50</v>
      </c>
      <c r="P262" s="7" t="s">
        <v>526</v>
      </c>
      <c r="Q262">
        <v>200</v>
      </c>
      <c r="R262" s="7" t="s">
        <v>526</v>
      </c>
      <c r="S262">
        <v>5</v>
      </c>
      <c r="T262" s="7" t="s">
        <v>526</v>
      </c>
      <c r="U262">
        <v>5</v>
      </c>
      <c r="V262" s="7" t="s">
        <v>526</v>
      </c>
      <c r="W262">
        <v>5</v>
      </c>
      <c r="X262" s="7" t="s">
        <v>526</v>
      </c>
      <c r="Y262">
        <v>5</v>
      </c>
      <c r="Z262" s="7" t="s">
        <v>526</v>
      </c>
      <c r="AA262">
        <v>5</v>
      </c>
      <c r="AB262" s="7" t="s">
        <v>526</v>
      </c>
      <c r="AC262">
        <v>5</v>
      </c>
      <c r="AD262" s="7" t="s">
        <v>526</v>
      </c>
      <c r="AE262">
        <v>5</v>
      </c>
      <c r="AF262" s="7" t="s">
        <v>526</v>
      </c>
      <c r="AG262">
        <v>5</v>
      </c>
      <c r="AH262" s="7" t="s">
        <v>526</v>
      </c>
      <c r="AI262">
        <v>5</v>
      </c>
      <c r="AJ262" s="7" t="s">
        <v>526</v>
      </c>
      <c r="AK262">
        <v>5</v>
      </c>
      <c r="AL262" s="7" t="s">
        <v>526</v>
      </c>
      <c r="AM262">
        <v>5</v>
      </c>
      <c r="AN262" s="7" t="s">
        <v>526</v>
      </c>
      <c r="AO262">
        <v>5</v>
      </c>
      <c r="AP262" s="7" t="s">
        <v>526</v>
      </c>
      <c r="AQ262">
        <v>5</v>
      </c>
      <c r="AR262" s="7" t="s">
        <v>526</v>
      </c>
      <c r="AS262">
        <v>5</v>
      </c>
      <c r="AT262" s="7" t="s">
        <v>526</v>
      </c>
      <c r="AU262">
        <v>5</v>
      </c>
      <c r="AV262" s="7" t="s">
        <v>526</v>
      </c>
      <c r="AW262">
        <v>5</v>
      </c>
      <c r="AX262" s="7" t="s">
        <v>525</v>
      </c>
      <c r="AY262">
        <v>11</v>
      </c>
      <c r="AZ262" s="7" t="s">
        <v>526</v>
      </c>
      <c r="BA262">
        <v>5</v>
      </c>
      <c r="BB262" s="7" t="s">
        <v>526</v>
      </c>
      <c r="BC262">
        <v>5</v>
      </c>
      <c r="BD262" s="7" t="s">
        <v>526</v>
      </c>
      <c r="BE262">
        <v>5</v>
      </c>
      <c r="BF262" s="7" t="s">
        <v>526</v>
      </c>
      <c r="BG262">
        <v>5</v>
      </c>
      <c r="BH262" s="7" t="s">
        <v>526</v>
      </c>
      <c r="BI262">
        <v>5</v>
      </c>
      <c r="BJ262" s="7" t="s">
        <v>526</v>
      </c>
      <c r="BK262">
        <v>5</v>
      </c>
      <c r="BL262" s="7" t="s">
        <v>526</v>
      </c>
      <c r="BM262">
        <v>5</v>
      </c>
      <c r="BN262" s="7" t="s">
        <v>526</v>
      </c>
      <c r="BO262">
        <v>5</v>
      </c>
      <c r="BQ262" s="5">
        <f t="shared" si="16"/>
        <v>27</v>
      </c>
      <c r="BR262" s="5">
        <f t="shared" si="17"/>
        <v>0</v>
      </c>
      <c r="BS262" s="5">
        <f t="shared" si="18"/>
        <v>28</v>
      </c>
      <c r="BT262" s="6">
        <f t="shared" si="19"/>
        <v>1</v>
      </c>
    </row>
    <row r="263" spans="1:72" ht="12.75">
      <c r="A263" t="s">
        <v>574</v>
      </c>
      <c r="B263" s="1" t="s">
        <v>2575</v>
      </c>
      <c r="C263" s="1" t="s">
        <v>2575</v>
      </c>
      <c r="D263" s="7">
        <v>1994</v>
      </c>
      <c r="E263" t="s">
        <v>2576</v>
      </c>
      <c r="F263" t="s">
        <v>2412</v>
      </c>
      <c r="G263" t="s">
        <v>2577</v>
      </c>
      <c r="H263" s="7" t="s">
        <v>523</v>
      </c>
      <c r="I263" t="s">
        <v>578</v>
      </c>
      <c r="J263" s="7" t="s">
        <v>525</v>
      </c>
      <c r="K263">
        <v>4.1</v>
      </c>
      <c r="L263" s="7" t="s">
        <v>526</v>
      </c>
      <c r="M263">
        <v>5</v>
      </c>
      <c r="N263" s="32" t="s">
        <v>526</v>
      </c>
      <c r="O263" s="33">
        <v>50</v>
      </c>
      <c r="P263" s="7" t="s">
        <v>526</v>
      </c>
      <c r="Q263">
        <v>200</v>
      </c>
      <c r="R263" s="7" t="s">
        <v>526</v>
      </c>
      <c r="S263">
        <v>5</v>
      </c>
      <c r="T263" s="7" t="s">
        <v>526</v>
      </c>
      <c r="U263">
        <v>5</v>
      </c>
      <c r="V263" s="7" t="s">
        <v>526</v>
      </c>
      <c r="W263">
        <v>5</v>
      </c>
      <c r="X263" s="7" t="s">
        <v>526</v>
      </c>
      <c r="Y263">
        <v>5</v>
      </c>
      <c r="Z263" s="7" t="s">
        <v>526</v>
      </c>
      <c r="AA263">
        <v>5</v>
      </c>
      <c r="AB263" s="7" t="s">
        <v>526</v>
      </c>
      <c r="AC263">
        <v>5</v>
      </c>
      <c r="AD263" s="7" t="s">
        <v>526</v>
      </c>
      <c r="AE263">
        <v>5</v>
      </c>
      <c r="AF263" s="7" t="s">
        <v>526</v>
      </c>
      <c r="AG263">
        <v>5</v>
      </c>
      <c r="AH263" s="7" t="s">
        <v>526</v>
      </c>
      <c r="AI263">
        <v>5</v>
      </c>
      <c r="AJ263" s="7" t="s">
        <v>526</v>
      </c>
      <c r="AK263">
        <v>5</v>
      </c>
      <c r="AL263" s="7" t="s">
        <v>526</v>
      </c>
      <c r="AM263">
        <v>5</v>
      </c>
      <c r="AN263" s="7" t="s">
        <v>526</v>
      </c>
      <c r="AO263">
        <v>5</v>
      </c>
      <c r="AP263" s="7" t="s">
        <v>526</v>
      </c>
      <c r="AQ263">
        <v>5</v>
      </c>
      <c r="AR263" s="7" t="s">
        <v>526</v>
      </c>
      <c r="AS263">
        <v>5</v>
      </c>
      <c r="AT263" s="7" t="s">
        <v>526</v>
      </c>
      <c r="AU263">
        <v>5</v>
      </c>
      <c r="AV263" s="7" t="s">
        <v>526</v>
      </c>
      <c r="AW263">
        <v>5</v>
      </c>
      <c r="AX263" s="7" t="s">
        <v>525</v>
      </c>
      <c r="AY263">
        <v>11</v>
      </c>
      <c r="AZ263" s="7" t="s">
        <v>526</v>
      </c>
      <c r="BA263">
        <v>5</v>
      </c>
      <c r="BB263" s="7" t="s">
        <v>526</v>
      </c>
      <c r="BC263">
        <v>5</v>
      </c>
      <c r="BD263" s="7" t="s">
        <v>526</v>
      </c>
      <c r="BE263">
        <v>5</v>
      </c>
      <c r="BF263" s="7" t="s">
        <v>526</v>
      </c>
      <c r="BG263">
        <v>5</v>
      </c>
      <c r="BH263" s="7" t="s">
        <v>526</v>
      </c>
      <c r="BI263">
        <v>5</v>
      </c>
      <c r="BJ263" s="7" t="s">
        <v>526</v>
      </c>
      <c r="BK263">
        <v>5</v>
      </c>
      <c r="BL263" s="7" t="s">
        <v>526</v>
      </c>
      <c r="BM263">
        <v>5</v>
      </c>
      <c r="BN263" s="7" t="s">
        <v>526</v>
      </c>
      <c r="BO263">
        <v>5</v>
      </c>
      <c r="BQ263" s="5">
        <f t="shared" si="16"/>
        <v>27</v>
      </c>
      <c r="BR263" s="5">
        <f t="shared" si="17"/>
        <v>0</v>
      </c>
      <c r="BS263" s="5">
        <f t="shared" si="18"/>
        <v>28</v>
      </c>
      <c r="BT263" s="6">
        <f t="shared" si="19"/>
        <v>1</v>
      </c>
    </row>
    <row r="264" spans="1:72" ht="12.75">
      <c r="A264" t="s">
        <v>2526</v>
      </c>
      <c r="B264" s="1" t="s">
        <v>2578</v>
      </c>
      <c r="C264" s="1" t="s">
        <v>2578</v>
      </c>
      <c r="D264" s="7">
        <v>1991</v>
      </c>
      <c r="E264" t="s">
        <v>2579</v>
      </c>
      <c r="F264" t="s">
        <v>2412</v>
      </c>
      <c r="G264" t="s">
        <v>2580</v>
      </c>
      <c r="H264" s="7" t="s">
        <v>523</v>
      </c>
      <c r="I264" t="s">
        <v>524</v>
      </c>
      <c r="J264" s="7" t="s">
        <v>525</v>
      </c>
      <c r="K264">
        <v>7.9</v>
      </c>
      <c r="L264" s="7" t="s">
        <v>526</v>
      </c>
      <c r="M264">
        <v>5</v>
      </c>
      <c r="N264" s="32" t="s">
        <v>526</v>
      </c>
      <c r="O264" s="33">
        <v>50</v>
      </c>
      <c r="P264" s="7" t="s">
        <v>526</v>
      </c>
      <c r="Q264">
        <v>200</v>
      </c>
      <c r="R264" s="7" t="s">
        <v>526</v>
      </c>
      <c r="S264">
        <v>5</v>
      </c>
      <c r="T264" s="7" t="s">
        <v>526</v>
      </c>
      <c r="U264">
        <v>5</v>
      </c>
      <c r="V264" s="7" t="s">
        <v>526</v>
      </c>
      <c r="W264">
        <v>5</v>
      </c>
      <c r="X264" s="7" t="s">
        <v>526</v>
      </c>
      <c r="Y264">
        <v>5</v>
      </c>
      <c r="Z264" s="7" t="s">
        <v>526</v>
      </c>
      <c r="AA264">
        <v>5</v>
      </c>
      <c r="AB264" s="7" t="s">
        <v>526</v>
      </c>
      <c r="AC264">
        <v>5</v>
      </c>
      <c r="AD264" s="7" t="s">
        <v>526</v>
      </c>
      <c r="AE264">
        <v>5</v>
      </c>
      <c r="AF264" s="7" t="s">
        <v>526</v>
      </c>
      <c r="AG264">
        <v>5</v>
      </c>
      <c r="AH264" s="7" t="s">
        <v>526</v>
      </c>
      <c r="AI264">
        <v>5</v>
      </c>
      <c r="AJ264" s="7" t="s">
        <v>526</v>
      </c>
      <c r="AK264">
        <v>5</v>
      </c>
      <c r="AL264" s="7" t="s">
        <v>526</v>
      </c>
      <c r="AM264">
        <v>5</v>
      </c>
      <c r="AN264" s="7" t="s">
        <v>526</v>
      </c>
      <c r="AO264">
        <v>5</v>
      </c>
      <c r="AP264" s="7" t="s">
        <v>526</v>
      </c>
      <c r="AQ264">
        <v>5</v>
      </c>
      <c r="AR264" s="7" t="s">
        <v>526</v>
      </c>
      <c r="AS264">
        <v>5</v>
      </c>
      <c r="AT264" s="7" t="s">
        <v>526</v>
      </c>
      <c r="AU264">
        <v>5</v>
      </c>
      <c r="AV264" s="7" t="s">
        <v>526</v>
      </c>
      <c r="AW264">
        <v>5</v>
      </c>
      <c r="AX264" s="7" t="s">
        <v>525</v>
      </c>
      <c r="AY264">
        <v>48</v>
      </c>
      <c r="AZ264" s="7" t="s">
        <v>526</v>
      </c>
      <c r="BA264">
        <v>5</v>
      </c>
      <c r="BB264" s="7" t="s">
        <v>526</v>
      </c>
      <c r="BC264">
        <v>5</v>
      </c>
      <c r="BD264" s="7" t="s">
        <v>525</v>
      </c>
      <c r="BE264">
        <v>20</v>
      </c>
      <c r="BF264" s="7" t="s">
        <v>526</v>
      </c>
      <c r="BG264">
        <v>5</v>
      </c>
      <c r="BH264" s="7" t="s">
        <v>526</v>
      </c>
      <c r="BI264">
        <v>5</v>
      </c>
      <c r="BJ264" s="7" t="s">
        <v>526</v>
      </c>
      <c r="BK264">
        <v>5</v>
      </c>
      <c r="BL264" s="7" t="s">
        <v>526</v>
      </c>
      <c r="BM264">
        <v>5</v>
      </c>
      <c r="BN264" s="7" t="s">
        <v>526</v>
      </c>
      <c r="BO264">
        <v>5</v>
      </c>
      <c r="BQ264" s="5">
        <f t="shared" si="16"/>
        <v>26</v>
      </c>
      <c r="BR264" s="5">
        <f t="shared" si="17"/>
        <v>0</v>
      </c>
      <c r="BS264" s="5">
        <f t="shared" si="18"/>
        <v>28</v>
      </c>
      <c r="BT264" s="6">
        <f t="shared" si="19"/>
        <v>2</v>
      </c>
    </row>
    <row r="265" spans="1:72" ht="12.75">
      <c r="A265" t="s">
        <v>539</v>
      </c>
      <c r="B265" s="1" t="s">
        <v>2581</v>
      </c>
      <c r="C265" s="1" t="s">
        <v>2581</v>
      </c>
      <c r="D265" s="7">
        <v>1991</v>
      </c>
      <c r="E265" t="s">
        <v>2582</v>
      </c>
      <c r="F265" t="s">
        <v>2412</v>
      </c>
      <c r="G265" t="s">
        <v>2583</v>
      </c>
      <c r="H265" s="7" t="s">
        <v>523</v>
      </c>
      <c r="I265" t="s">
        <v>2584</v>
      </c>
      <c r="J265" s="7" t="s">
        <v>525</v>
      </c>
      <c r="K265">
        <v>3.2</v>
      </c>
      <c r="L265" s="7" t="s">
        <v>526</v>
      </c>
      <c r="M265">
        <v>5</v>
      </c>
      <c r="N265" s="32" t="s">
        <v>525</v>
      </c>
      <c r="O265" s="33">
        <v>650</v>
      </c>
      <c r="P265" s="7" t="s">
        <v>526</v>
      </c>
      <c r="Q265">
        <v>200</v>
      </c>
      <c r="R265" s="7" t="s">
        <v>526</v>
      </c>
      <c r="S265">
        <v>5</v>
      </c>
      <c r="T265" s="7" t="s">
        <v>526</v>
      </c>
      <c r="U265">
        <v>5</v>
      </c>
      <c r="V265" s="7" t="s">
        <v>525</v>
      </c>
      <c r="W265">
        <v>14</v>
      </c>
      <c r="X265" s="7" t="s">
        <v>525</v>
      </c>
      <c r="Y265">
        <v>6.1</v>
      </c>
      <c r="Z265" s="7" t="s">
        <v>526</v>
      </c>
      <c r="AA265">
        <v>5</v>
      </c>
      <c r="AB265" s="7" t="s">
        <v>526</v>
      </c>
      <c r="AC265">
        <v>5</v>
      </c>
      <c r="AD265" s="7" t="s">
        <v>526</v>
      </c>
      <c r="AE265">
        <v>5</v>
      </c>
      <c r="AF265" s="7" t="s">
        <v>526</v>
      </c>
      <c r="AG265">
        <v>5</v>
      </c>
      <c r="AH265" s="7" t="s">
        <v>526</v>
      </c>
      <c r="AI265">
        <v>5</v>
      </c>
      <c r="AJ265" s="7" t="s">
        <v>526</v>
      </c>
      <c r="AK265">
        <v>5</v>
      </c>
      <c r="AL265" s="7" t="s">
        <v>526</v>
      </c>
      <c r="AM265">
        <v>5</v>
      </c>
      <c r="AN265" s="7" t="s">
        <v>526</v>
      </c>
      <c r="AO265">
        <v>5</v>
      </c>
      <c r="AP265" s="7" t="s">
        <v>526</v>
      </c>
      <c r="AQ265">
        <v>5</v>
      </c>
      <c r="AR265" s="7" t="s">
        <v>526</v>
      </c>
      <c r="AS265">
        <v>5</v>
      </c>
      <c r="AT265" s="7" t="s">
        <v>526</v>
      </c>
      <c r="AU265">
        <v>5</v>
      </c>
      <c r="AV265" s="7" t="s">
        <v>526</v>
      </c>
      <c r="AW265">
        <v>5</v>
      </c>
      <c r="AX265" s="7" t="s">
        <v>525</v>
      </c>
      <c r="AY265">
        <v>61</v>
      </c>
      <c r="AZ265" s="7" t="s">
        <v>526</v>
      </c>
      <c r="BA265">
        <v>5</v>
      </c>
      <c r="BB265" s="7" t="s">
        <v>526</v>
      </c>
      <c r="BC265">
        <v>5</v>
      </c>
      <c r="BD265" s="7" t="s">
        <v>526</v>
      </c>
      <c r="BE265">
        <v>5</v>
      </c>
      <c r="BF265" s="7" t="s">
        <v>525</v>
      </c>
      <c r="BG265">
        <v>6.1</v>
      </c>
      <c r="BH265" s="7" t="s">
        <v>526</v>
      </c>
      <c r="BI265">
        <v>5</v>
      </c>
      <c r="BJ265" s="7" t="s">
        <v>526</v>
      </c>
      <c r="BK265">
        <v>5</v>
      </c>
      <c r="BL265" s="7" t="s">
        <v>526</v>
      </c>
      <c r="BM265">
        <v>5</v>
      </c>
      <c r="BN265" s="7" t="s">
        <v>526</v>
      </c>
      <c r="BO265">
        <v>5</v>
      </c>
      <c r="BQ265" s="5">
        <f t="shared" si="16"/>
        <v>23</v>
      </c>
      <c r="BR265" s="5">
        <f t="shared" si="17"/>
        <v>0</v>
      </c>
      <c r="BS265" s="5">
        <f t="shared" si="18"/>
        <v>28</v>
      </c>
      <c r="BT265" s="6">
        <f t="shared" si="19"/>
        <v>5</v>
      </c>
    </row>
    <row r="266" spans="1:72" ht="12.75">
      <c r="A266" t="s">
        <v>539</v>
      </c>
      <c r="B266" s="1" t="s">
        <v>2585</v>
      </c>
      <c r="C266" s="1" t="s">
        <v>2585</v>
      </c>
      <c r="D266" s="7">
        <v>1991</v>
      </c>
      <c r="E266" t="s">
        <v>2586</v>
      </c>
      <c r="F266" t="s">
        <v>2412</v>
      </c>
      <c r="G266" t="s">
        <v>2587</v>
      </c>
      <c r="H266" s="7" t="s">
        <v>523</v>
      </c>
      <c r="I266" t="s">
        <v>524</v>
      </c>
      <c r="J266" s="7" t="s">
        <v>525</v>
      </c>
      <c r="K266">
        <v>4.4</v>
      </c>
      <c r="L266" s="7" t="s">
        <v>526</v>
      </c>
      <c r="M266">
        <v>5</v>
      </c>
      <c r="N266" s="32" t="s">
        <v>525</v>
      </c>
      <c r="O266" s="33">
        <v>120</v>
      </c>
      <c r="P266" s="7" t="s">
        <v>526</v>
      </c>
      <c r="Q266">
        <v>200</v>
      </c>
      <c r="R266" s="7" t="s">
        <v>525</v>
      </c>
      <c r="S266">
        <v>8.6</v>
      </c>
      <c r="T266" s="7" t="s">
        <v>526</v>
      </c>
      <c r="U266">
        <v>5</v>
      </c>
      <c r="V266" s="7" t="s">
        <v>526</v>
      </c>
      <c r="W266">
        <v>5</v>
      </c>
      <c r="X266" s="7" t="s">
        <v>526</v>
      </c>
      <c r="Y266">
        <v>5</v>
      </c>
      <c r="Z266" s="7" t="s">
        <v>526</v>
      </c>
      <c r="AA266">
        <v>5</v>
      </c>
      <c r="AB266" s="7" t="s">
        <v>526</v>
      </c>
      <c r="AC266">
        <v>5</v>
      </c>
      <c r="AD266" s="7" t="s">
        <v>526</v>
      </c>
      <c r="AE266">
        <v>5</v>
      </c>
      <c r="AF266" s="7" t="s">
        <v>526</v>
      </c>
      <c r="AG266">
        <v>5</v>
      </c>
      <c r="AH266" s="7" t="s">
        <v>526</v>
      </c>
      <c r="AI266">
        <v>5</v>
      </c>
      <c r="AJ266" s="7" t="s">
        <v>526</v>
      </c>
      <c r="AK266">
        <v>5</v>
      </c>
      <c r="AL266" s="7" t="s">
        <v>526</v>
      </c>
      <c r="AM266">
        <v>5</v>
      </c>
      <c r="AN266" s="7" t="s">
        <v>526</v>
      </c>
      <c r="AO266">
        <v>5</v>
      </c>
      <c r="AP266" s="7" t="s">
        <v>526</v>
      </c>
      <c r="AQ266">
        <v>5</v>
      </c>
      <c r="AR266" s="7" t="s">
        <v>526</v>
      </c>
      <c r="AS266">
        <v>5</v>
      </c>
      <c r="AT266" s="7" t="s">
        <v>526</v>
      </c>
      <c r="AU266">
        <v>5</v>
      </c>
      <c r="AV266" s="7" t="s">
        <v>526</v>
      </c>
      <c r="AW266">
        <v>5</v>
      </c>
      <c r="AX266" s="7" t="s">
        <v>525</v>
      </c>
      <c r="AY266">
        <v>31</v>
      </c>
      <c r="AZ266" s="7" t="s">
        <v>526</v>
      </c>
      <c r="BA266">
        <v>5</v>
      </c>
      <c r="BB266" s="7" t="s">
        <v>526</v>
      </c>
      <c r="BC266">
        <v>5</v>
      </c>
      <c r="BD266" s="7" t="s">
        <v>526</v>
      </c>
      <c r="BE266">
        <v>5</v>
      </c>
      <c r="BF266" s="7" t="s">
        <v>526</v>
      </c>
      <c r="BG266">
        <v>5</v>
      </c>
      <c r="BH266" s="7" t="s">
        <v>526</v>
      </c>
      <c r="BI266">
        <v>5</v>
      </c>
      <c r="BJ266" s="7" t="s">
        <v>526</v>
      </c>
      <c r="BK266">
        <v>5</v>
      </c>
      <c r="BL266" s="7" t="s">
        <v>526</v>
      </c>
      <c r="BM266">
        <v>5</v>
      </c>
      <c r="BN266" s="7" t="s">
        <v>526</v>
      </c>
      <c r="BO266">
        <v>5</v>
      </c>
      <c r="BQ266" s="5">
        <f t="shared" si="16"/>
        <v>25</v>
      </c>
      <c r="BR266" s="5">
        <f t="shared" si="17"/>
        <v>0</v>
      </c>
      <c r="BS266" s="5">
        <f t="shared" si="18"/>
        <v>28</v>
      </c>
      <c r="BT266" s="6">
        <f t="shared" si="19"/>
        <v>3</v>
      </c>
    </row>
    <row r="267" spans="1:72" ht="12.75">
      <c r="A267" t="s">
        <v>539</v>
      </c>
      <c r="B267" s="1" t="s">
        <v>2588</v>
      </c>
      <c r="C267" s="1" t="s">
        <v>2588</v>
      </c>
      <c r="D267" s="7">
        <v>1991</v>
      </c>
      <c r="E267" t="s">
        <v>250</v>
      </c>
      <c r="F267" t="s">
        <v>2412</v>
      </c>
      <c r="G267" t="s">
        <v>251</v>
      </c>
      <c r="H267" s="7" t="s">
        <v>523</v>
      </c>
      <c r="I267" t="s">
        <v>524</v>
      </c>
      <c r="J267" s="7" t="s">
        <v>525</v>
      </c>
      <c r="K267">
        <v>5.8</v>
      </c>
      <c r="L267" s="7" t="s">
        <v>526</v>
      </c>
      <c r="M267">
        <v>5</v>
      </c>
      <c r="N267" s="32" t="s">
        <v>525</v>
      </c>
      <c r="O267" s="33">
        <v>360</v>
      </c>
      <c r="P267" s="7" t="s">
        <v>526</v>
      </c>
      <c r="Q267">
        <v>200</v>
      </c>
      <c r="R267" s="7" t="s">
        <v>526</v>
      </c>
      <c r="S267">
        <v>5</v>
      </c>
      <c r="T267" s="7" t="s">
        <v>526</v>
      </c>
      <c r="U267">
        <v>5</v>
      </c>
      <c r="V267" s="7" t="s">
        <v>525</v>
      </c>
      <c r="W267">
        <v>7.6</v>
      </c>
      <c r="X267" s="7" t="s">
        <v>526</v>
      </c>
      <c r="Y267">
        <v>5</v>
      </c>
      <c r="Z267" s="7" t="s">
        <v>526</v>
      </c>
      <c r="AA267">
        <v>5</v>
      </c>
      <c r="AB267" s="7" t="s">
        <v>526</v>
      </c>
      <c r="AC267">
        <v>5</v>
      </c>
      <c r="AD267" s="7" t="s">
        <v>526</v>
      </c>
      <c r="AE267">
        <v>5</v>
      </c>
      <c r="AF267" s="7" t="s">
        <v>526</v>
      </c>
      <c r="AG267">
        <v>5</v>
      </c>
      <c r="AH267" s="7" t="s">
        <v>526</v>
      </c>
      <c r="AI267">
        <v>5</v>
      </c>
      <c r="AJ267" s="7" t="s">
        <v>526</v>
      </c>
      <c r="AK267">
        <v>5</v>
      </c>
      <c r="AL267" s="7" t="s">
        <v>526</v>
      </c>
      <c r="AM267">
        <v>5</v>
      </c>
      <c r="AN267" s="7" t="s">
        <v>526</v>
      </c>
      <c r="AO267">
        <v>5</v>
      </c>
      <c r="AP267" s="7" t="s">
        <v>526</v>
      </c>
      <c r="AQ267">
        <v>5</v>
      </c>
      <c r="AR267" s="7" t="s">
        <v>526</v>
      </c>
      <c r="AS267">
        <v>5</v>
      </c>
      <c r="AT267" s="7" t="s">
        <v>526</v>
      </c>
      <c r="AU267">
        <v>5</v>
      </c>
      <c r="AV267" s="7" t="s">
        <v>526</v>
      </c>
      <c r="AW267">
        <v>5</v>
      </c>
      <c r="AX267" s="7" t="s">
        <v>525</v>
      </c>
      <c r="AY267">
        <v>7.9</v>
      </c>
      <c r="AZ267" s="7" t="s">
        <v>526</v>
      </c>
      <c r="BA267">
        <v>5</v>
      </c>
      <c r="BB267" s="7" t="s">
        <v>525</v>
      </c>
      <c r="BC267">
        <v>6.9</v>
      </c>
      <c r="BD267" s="7" t="s">
        <v>525</v>
      </c>
      <c r="BE267">
        <v>6.6</v>
      </c>
      <c r="BF267" s="7" t="s">
        <v>526</v>
      </c>
      <c r="BG267">
        <v>5</v>
      </c>
      <c r="BH267" s="7" t="s">
        <v>526</v>
      </c>
      <c r="BI267">
        <v>5</v>
      </c>
      <c r="BJ267" s="7" t="s">
        <v>526</v>
      </c>
      <c r="BK267">
        <v>5</v>
      </c>
      <c r="BL267" s="7" t="s">
        <v>526</v>
      </c>
      <c r="BM267">
        <v>5</v>
      </c>
      <c r="BN267" s="7" t="s">
        <v>525</v>
      </c>
      <c r="BO267">
        <v>5.1</v>
      </c>
      <c r="BQ267" s="5">
        <f t="shared" si="16"/>
        <v>22</v>
      </c>
      <c r="BR267" s="5">
        <f t="shared" si="17"/>
        <v>0</v>
      </c>
      <c r="BS267" s="5">
        <f t="shared" si="18"/>
        <v>28</v>
      </c>
      <c r="BT267" s="6">
        <f t="shared" si="19"/>
        <v>6</v>
      </c>
    </row>
    <row r="268" spans="1:72" ht="12.75">
      <c r="A268" t="s">
        <v>539</v>
      </c>
      <c r="B268" s="1" t="s">
        <v>252</v>
      </c>
      <c r="C268" s="1" t="s">
        <v>252</v>
      </c>
      <c r="D268" s="7">
        <v>1991</v>
      </c>
      <c r="E268" t="s">
        <v>253</v>
      </c>
      <c r="F268" t="s">
        <v>2412</v>
      </c>
      <c r="G268" t="s">
        <v>254</v>
      </c>
      <c r="H268" s="7" t="s">
        <v>523</v>
      </c>
      <c r="I268" t="s">
        <v>524</v>
      </c>
      <c r="J268" s="7" t="s">
        <v>525</v>
      </c>
      <c r="K268">
        <v>2.9</v>
      </c>
      <c r="L268" s="7" t="s">
        <v>526</v>
      </c>
      <c r="M268">
        <v>5</v>
      </c>
      <c r="N268" s="32" t="s">
        <v>526</v>
      </c>
      <c r="O268" s="33">
        <v>50</v>
      </c>
      <c r="P268" s="7" t="s">
        <v>526</v>
      </c>
      <c r="Q268">
        <v>200</v>
      </c>
      <c r="R268" s="7" t="s">
        <v>526</v>
      </c>
      <c r="S268">
        <v>5</v>
      </c>
      <c r="T268" s="7" t="s">
        <v>526</v>
      </c>
      <c r="U268">
        <v>5</v>
      </c>
      <c r="V268" s="7" t="s">
        <v>526</v>
      </c>
      <c r="W268">
        <v>5</v>
      </c>
      <c r="X268" s="7" t="s">
        <v>526</v>
      </c>
      <c r="Y268">
        <v>5</v>
      </c>
      <c r="Z268" s="7" t="s">
        <v>526</v>
      </c>
      <c r="AA268">
        <v>5</v>
      </c>
      <c r="AB268" s="7" t="s">
        <v>526</v>
      </c>
      <c r="AC268">
        <v>5</v>
      </c>
      <c r="AD268" s="7" t="s">
        <v>526</v>
      </c>
      <c r="AE268">
        <v>5</v>
      </c>
      <c r="AF268" s="7" t="s">
        <v>526</v>
      </c>
      <c r="AG268">
        <v>5</v>
      </c>
      <c r="AH268" s="7" t="s">
        <v>526</v>
      </c>
      <c r="AI268">
        <v>5</v>
      </c>
      <c r="AJ268" s="7" t="s">
        <v>526</v>
      </c>
      <c r="AK268">
        <v>5</v>
      </c>
      <c r="AL268" s="7" t="s">
        <v>526</v>
      </c>
      <c r="AM268">
        <v>5</v>
      </c>
      <c r="AN268" s="7" t="s">
        <v>526</v>
      </c>
      <c r="AO268">
        <v>5</v>
      </c>
      <c r="AP268" s="7" t="s">
        <v>526</v>
      </c>
      <c r="AQ268">
        <v>5</v>
      </c>
      <c r="AR268" s="7" t="s">
        <v>526</v>
      </c>
      <c r="AS268">
        <v>5</v>
      </c>
      <c r="AT268" s="7" t="s">
        <v>526</v>
      </c>
      <c r="AU268">
        <v>5</v>
      </c>
      <c r="AV268" s="7" t="s">
        <v>526</v>
      </c>
      <c r="AW268">
        <v>5</v>
      </c>
      <c r="AX268" s="7" t="s">
        <v>525</v>
      </c>
      <c r="AY268">
        <v>37</v>
      </c>
      <c r="AZ268" s="7" t="s">
        <v>526</v>
      </c>
      <c r="BA268">
        <v>5</v>
      </c>
      <c r="BB268" s="7" t="s">
        <v>526</v>
      </c>
      <c r="BC268">
        <v>5</v>
      </c>
      <c r="BD268" s="7" t="s">
        <v>558</v>
      </c>
      <c r="BE268" t="s">
        <v>558</v>
      </c>
      <c r="BF268" s="7" t="s">
        <v>525</v>
      </c>
      <c r="BG268">
        <v>5.2</v>
      </c>
      <c r="BH268" s="7" t="s">
        <v>526</v>
      </c>
      <c r="BI268">
        <v>5</v>
      </c>
      <c r="BJ268" s="7" t="s">
        <v>526</v>
      </c>
      <c r="BK268">
        <v>5</v>
      </c>
      <c r="BL268" s="7" t="s">
        <v>526</v>
      </c>
      <c r="BM268">
        <v>5</v>
      </c>
      <c r="BN268" s="7" t="s">
        <v>526</v>
      </c>
      <c r="BO268">
        <v>5</v>
      </c>
      <c r="BQ268" s="5">
        <f t="shared" si="16"/>
        <v>25</v>
      </c>
      <c r="BR268" s="5">
        <f t="shared" si="17"/>
        <v>2</v>
      </c>
      <c r="BS268" s="5">
        <f t="shared" si="18"/>
        <v>27</v>
      </c>
      <c r="BT268" s="6">
        <f t="shared" si="19"/>
        <v>2</v>
      </c>
    </row>
    <row r="269" spans="1:72" ht="12.75">
      <c r="A269" t="s">
        <v>539</v>
      </c>
      <c r="B269" s="1" t="s">
        <v>255</v>
      </c>
      <c r="C269" s="1" t="s">
        <v>255</v>
      </c>
      <c r="D269" s="7">
        <v>1991</v>
      </c>
      <c r="E269" t="s">
        <v>256</v>
      </c>
      <c r="F269" t="s">
        <v>2412</v>
      </c>
      <c r="G269" t="s">
        <v>257</v>
      </c>
      <c r="H269" s="7" t="s">
        <v>523</v>
      </c>
      <c r="I269" t="s">
        <v>524</v>
      </c>
      <c r="J269" s="7" t="s">
        <v>525</v>
      </c>
      <c r="K269">
        <v>5.3</v>
      </c>
      <c r="L269" s="7" t="s">
        <v>526</v>
      </c>
      <c r="M269">
        <v>5</v>
      </c>
      <c r="N269" s="32" t="s">
        <v>526</v>
      </c>
      <c r="O269" s="33">
        <v>50</v>
      </c>
      <c r="P269" s="7" t="s">
        <v>526</v>
      </c>
      <c r="Q269">
        <v>200</v>
      </c>
      <c r="R269" s="7" t="s">
        <v>526</v>
      </c>
      <c r="S269">
        <v>5</v>
      </c>
      <c r="T269" s="7" t="s">
        <v>526</v>
      </c>
      <c r="U269">
        <v>5</v>
      </c>
      <c r="V269" s="7" t="s">
        <v>526</v>
      </c>
      <c r="W269">
        <v>5</v>
      </c>
      <c r="X269" s="7" t="s">
        <v>526</v>
      </c>
      <c r="Y269">
        <v>5</v>
      </c>
      <c r="Z269" s="7" t="s">
        <v>526</v>
      </c>
      <c r="AA269">
        <v>5</v>
      </c>
      <c r="AB269" s="7" t="s">
        <v>526</v>
      </c>
      <c r="AC269">
        <v>5</v>
      </c>
      <c r="AD269" s="7" t="s">
        <v>526</v>
      </c>
      <c r="AE269">
        <v>5</v>
      </c>
      <c r="AF269" s="7" t="s">
        <v>526</v>
      </c>
      <c r="AG269">
        <v>5</v>
      </c>
      <c r="AH269" s="7" t="s">
        <v>526</v>
      </c>
      <c r="AI269">
        <v>5</v>
      </c>
      <c r="AJ269" s="7" t="s">
        <v>526</v>
      </c>
      <c r="AK269">
        <v>5</v>
      </c>
      <c r="AL269" s="7" t="s">
        <v>526</v>
      </c>
      <c r="AM269">
        <v>5</v>
      </c>
      <c r="AN269" s="7" t="s">
        <v>526</v>
      </c>
      <c r="AO269">
        <v>5</v>
      </c>
      <c r="AP269" s="7" t="s">
        <v>526</v>
      </c>
      <c r="AQ269">
        <v>5</v>
      </c>
      <c r="AR269" s="7" t="s">
        <v>526</v>
      </c>
      <c r="AS269">
        <v>5</v>
      </c>
      <c r="AT269" s="7" t="s">
        <v>526</v>
      </c>
      <c r="AU269">
        <v>5</v>
      </c>
      <c r="AV269" s="7" t="s">
        <v>526</v>
      </c>
      <c r="AW269">
        <v>5</v>
      </c>
      <c r="AX269" s="7" t="s">
        <v>525</v>
      </c>
      <c r="AY269">
        <v>13</v>
      </c>
      <c r="AZ269" s="7" t="s">
        <v>526</v>
      </c>
      <c r="BA269">
        <v>5</v>
      </c>
      <c r="BB269" s="7" t="s">
        <v>526</v>
      </c>
      <c r="BC269">
        <v>5</v>
      </c>
      <c r="BD269" s="7" t="s">
        <v>526</v>
      </c>
      <c r="BE269">
        <v>5</v>
      </c>
      <c r="BF269" s="7" t="s">
        <v>526</v>
      </c>
      <c r="BG269">
        <v>5</v>
      </c>
      <c r="BH269" s="7" t="s">
        <v>526</v>
      </c>
      <c r="BI269">
        <v>5</v>
      </c>
      <c r="BJ269" s="7" t="s">
        <v>526</v>
      </c>
      <c r="BK269">
        <v>5</v>
      </c>
      <c r="BL269" s="7" t="s">
        <v>526</v>
      </c>
      <c r="BM269">
        <v>5</v>
      </c>
      <c r="BN269" s="7" t="s">
        <v>526</v>
      </c>
      <c r="BO269">
        <v>5</v>
      </c>
      <c r="BQ269" s="5">
        <f t="shared" si="16"/>
        <v>27</v>
      </c>
      <c r="BR269" s="5">
        <f t="shared" si="17"/>
        <v>0</v>
      </c>
      <c r="BS269" s="5">
        <f t="shared" si="18"/>
        <v>28</v>
      </c>
      <c r="BT269" s="6">
        <f t="shared" si="19"/>
        <v>1</v>
      </c>
    </row>
    <row r="270" spans="1:72" ht="12.75">
      <c r="A270" t="s">
        <v>2208</v>
      </c>
      <c r="B270" s="1" t="s">
        <v>258</v>
      </c>
      <c r="C270" s="1" t="s">
        <v>258</v>
      </c>
      <c r="D270" s="7">
        <v>1997</v>
      </c>
      <c r="E270" t="s">
        <v>259</v>
      </c>
      <c r="F270" t="s">
        <v>2412</v>
      </c>
      <c r="G270" t="s">
        <v>260</v>
      </c>
      <c r="H270" s="7" t="s">
        <v>523</v>
      </c>
      <c r="I270" t="s">
        <v>531</v>
      </c>
      <c r="J270" s="7" t="s">
        <v>525</v>
      </c>
      <c r="K270">
        <v>6.3</v>
      </c>
      <c r="L270" s="7" t="s">
        <v>526</v>
      </c>
      <c r="M270">
        <v>5</v>
      </c>
      <c r="N270" s="32" t="s">
        <v>526</v>
      </c>
      <c r="O270" s="33">
        <v>50</v>
      </c>
      <c r="P270" s="7" t="s">
        <v>526</v>
      </c>
      <c r="Q270">
        <v>200</v>
      </c>
      <c r="R270" s="7" t="s">
        <v>526</v>
      </c>
      <c r="S270">
        <v>5</v>
      </c>
      <c r="T270" s="7" t="s">
        <v>526</v>
      </c>
      <c r="U270">
        <v>5</v>
      </c>
      <c r="V270" s="7" t="s">
        <v>526</v>
      </c>
      <c r="W270">
        <v>5</v>
      </c>
      <c r="X270" s="7" t="s">
        <v>526</v>
      </c>
      <c r="Y270">
        <v>5</v>
      </c>
      <c r="Z270" s="7" t="s">
        <v>526</v>
      </c>
      <c r="AA270">
        <v>5</v>
      </c>
      <c r="AB270" s="7" t="s">
        <v>526</v>
      </c>
      <c r="AC270">
        <v>5</v>
      </c>
      <c r="AD270" s="7" t="s">
        <v>526</v>
      </c>
      <c r="AE270">
        <v>5</v>
      </c>
      <c r="AF270" s="7" t="s">
        <v>526</v>
      </c>
      <c r="AG270">
        <v>5</v>
      </c>
      <c r="AH270" s="7" t="s">
        <v>526</v>
      </c>
      <c r="AI270">
        <v>5</v>
      </c>
      <c r="AJ270" s="7" t="s">
        <v>526</v>
      </c>
      <c r="AK270">
        <v>5</v>
      </c>
      <c r="AL270" s="7" t="s">
        <v>526</v>
      </c>
      <c r="AM270">
        <v>5</v>
      </c>
      <c r="AN270" s="7" t="s">
        <v>526</v>
      </c>
      <c r="AO270">
        <v>5</v>
      </c>
      <c r="AP270" s="7" t="s">
        <v>526</v>
      </c>
      <c r="AQ270">
        <v>5</v>
      </c>
      <c r="AR270" s="7" t="s">
        <v>526</v>
      </c>
      <c r="AS270">
        <v>5</v>
      </c>
      <c r="AT270" s="7" t="s">
        <v>526</v>
      </c>
      <c r="AU270">
        <v>5</v>
      </c>
      <c r="AV270" s="7" t="s">
        <v>526</v>
      </c>
      <c r="AW270">
        <v>5</v>
      </c>
      <c r="AX270" s="7" t="s">
        <v>525</v>
      </c>
      <c r="AY270">
        <v>15</v>
      </c>
      <c r="AZ270" s="7" t="s">
        <v>526</v>
      </c>
      <c r="BA270">
        <v>5</v>
      </c>
      <c r="BB270" s="7" t="s">
        <v>526</v>
      </c>
      <c r="BC270">
        <v>5</v>
      </c>
      <c r="BD270" s="7" t="s">
        <v>526</v>
      </c>
      <c r="BE270">
        <v>5</v>
      </c>
      <c r="BF270" s="7" t="s">
        <v>526</v>
      </c>
      <c r="BG270">
        <v>5</v>
      </c>
      <c r="BH270" s="7" t="s">
        <v>526</v>
      </c>
      <c r="BI270">
        <v>5</v>
      </c>
      <c r="BJ270" s="7" t="s">
        <v>526</v>
      </c>
      <c r="BK270">
        <v>5</v>
      </c>
      <c r="BL270" s="7" t="s">
        <v>526</v>
      </c>
      <c r="BM270">
        <v>5</v>
      </c>
      <c r="BN270" s="7" t="s">
        <v>526</v>
      </c>
      <c r="BO270">
        <v>5</v>
      </c>
      <c r="BQ270" s="5">
        <f t="shared" si="16"/>
        <v>27</v>
      </c>
      <c r="BR270" s="5">
        <f t="shared" si="17"/>
        <v>0</v>
      </c>
      <c r="BS270" s="5">
        <f t="shared" si="18"/>
        <v>28</v>
      </c>
      <c r="BT270" s="6">
        <f t="shared" si="19"/>
        <v>1</v>
      </c>
    </row>
    <row r="271" spans="1:72" ht="12.75">
      <c r="A271" t="s">
        <v>2508</v>
      </c>
      <c r="B271" s="1" t="s">
        <v>261</v>
      </c>
      <c r="C271" s="1" t="s">
        <v>261</v>
      </c>
      <c r="D271" s="7">
        <v>1997</v>
      </c>
      <c r="E271" t="s">
        <v>262</v>
      </c>
      <c r="F271" t="s">
        <v>2412</v>
      </c>
      <c r="G271" t="s">
        <v>263</v>
      </c>
      <c r="H271" s="7" t="s">
        <v>523</v>
      </c>
      <c r="I271" t="s">
        <v>531</v>
      </c>
      <c r="J271" s="7" t="s">
        <v>525</v>
      </c>
      <c r="K271">
        <v>5.9</v>
      </c>
      <c r="L271" s="7" t="s">
        <v>526</v>
      </c>
      <c r="M271">
        <v>5</v>
      </c>
      <c r="N271" s="32" t="s">
        <v>526</v>
      </c>
      <c r="O271" s="33">
        <v>50</v>
      </c>
      <c r="P271" s="7" t="s">
        <v>526</v>
      </c>
      <c r="Q271">
        <v>200</v>
      </c>
      <c r="R271" s="7" t="s">
        <v>526</v>
      </c>
      <c r="S271">
        <v>5</v>
      </c>
      <c r="T271" s="7" t="s">
        <v>525</v>
      </c>
      <c r="U271">
        <v>5.3</v>
      </c>
      <c r="V271" s="7" t="s">
        <v>525</v>
      </c>
      <c r="W271">
        <v>6.4</v>
      </c>
      <c r="X271" s="7" t="s">
        <v>526</v>
      </c>
      <c r="Y271">
        <v>5</v>
      </c>
      <c r="Z271" s="7" t="s">
        <v>526</v>
      </c>
      <c r="AA271">
        <v>5</v>
      </c>
      <c r="AB271" s="7" t="s">
        <v>526</v>
      </c>
      <c r="AC271">
        <v>5</v>
      </c>
      <c r="AD271" s="7" t="s">
        <v>526</v>
      </c>
      <c r="AE271">
        <v>5</v>
      </c>
      <c r="AF271" s="7" t="s">
        <v>526</v>
      </c>
      <c r="AG271">
        <v>5</v>
      </c>
      <c r="AH271" s="7" t="s">
        <v>526</v>
      </c>
      <c r="AI271">
        <v>23</v>
      </c>
      <c r="AJ271" s="7" t="s">
        <v>526</v>
      </c>
      <c r="AK271">
        <v>5</v>
      </c>
      <c r="AL271" s="7" t="s">
        <v>526</v>
      </c>
      <c r="AM271">
        <v>5</v>
      </c>
      <c r="AN271" s="7" t="s">
        <v>526</v>
      </c>
      <c r="AO271">
        <v>5</v>
      </c>
      <c r="AP271" s="7" t="s">
        <v>526</v>
      </c>
      <c r="AQ271">
        <v>5</v>
      </c>
      <c r="AR271" s="7" t="s">
        <v>526</v>
      </c>
      <c r="AS271">
        <v>5</v>
      </c>
      <c r="AT271" s="7" t="s">
        <v>526</v>
      </c>
      <c r="AU271">
        <v>5</v>
      </c>
      <c r="AV271" s="7" t="s">
        <v>525</v>
      </c>
      <c r="AW271">
        <v>7.6</v>
      </c>
      <c r="AX271" s="7" t="s">
        <v>525</v>
      </c>
      <c r="AY271">
        <v>43</v>
      </c>
      <c r="AZ271" s="7" t="s">
        <v>526</v>
      </c>
      <c r="BA271">
        <v>7.7</v>
      </c>
      <c r="BB271" s="7" t="s">
        <v>526</v>
      </c>
      <c r="BC271">
        <v>5</v>
      </c>
      <c r="BD271" s="7" t="s">
        <v>525</v>
      </c>
      <c r="BE271">
        <v>7.2</v>
      </c>
      <c r="BF271" s="7" t="s">
        <v>526</v>
      </c>
      <c r="BG271">
        <v>5</v>
      </c>
      <c r="BH271" s="7" t="s">
        <v>526</v>
      </c>
      <c r="BI271">
        <v>5</v>
      </c>
      <c r="BJ271" s="7" t="s">
        <v>526</v>
      </c>
      <c r="BK271">
        <v>5</v>
      </c>
      <c r="BL271" s="7" t="s">
        <v>526</v>
      </c>
      <c r="BM271">
        <v>5</v>
      </c>
      <c r="BN271" s="7" t="s">
        <v>526</v>
      </c>
      <c r="BO271">
        <v>5</v>
      </c>
      <c r="BQ271" s="5">
        <f t="shared" si="16"/>
        <v>23</v>
      </c>
      <c r="BR271" s="5">
        <f t="shared" si="17"/>
        <v>0</v>
      </c>
      <c r="BS271" s="5">
        <f t="shared" si="18"/>
        <v>28</v>
      </c>
      <c r="BT271" s="6">
        <f t="shared" si="19"/>
        <v>5</v>
      </c>
    </row>
    <row r="272" spans="1:72" ht="12.75">
      <c r="A272" t="s">
        <v>2508</v>
      </c>
      <c r="B272" s="1" t="s">
        <v>264</v>
      </c>
      <c r="C272" s="1" t="s">
        <v>264</v>
      </c>
      <c r="D272" s="7">
        <v>1997</v>
      </c>
      <c r="E272" t="s">
        <v>265</v>
      </c>
      <c r="F272" t="s">
        <v>2412</v>
      </c>
      <c r="G272" t="s">
        <v>266</v>
      </c>
      <c r="H272" s="7" t="s">
        <v>523</v>
      </c>
      <c r="I272" t="s">
        <v>531</v>
      </c>
      <c r="J272" s="7" t="s">
        <v>525</v>
      </c>
      <c r="K272">
        <v>4.95</v>
      </c>
      <c r="L272" s="7" t="s">
        <v>526</v>
      </c>
      <c r="M272">
        <v>5</v>
      </c>
      <c r="N272" s="32" t="s">
        <v>526</v>
      </c>
      <c r="O272" s="33">
        <v>50</v>
      </c>
      <c r="P272" s="7" t="s">
        <v>526</v>
      </c>
      <c r="Q272">
        <v>200</v>
      </c>
      <c r="R272" s="7" t="s">
        <v>526</v>
      </c>
      <c r="S272">
        <v>5</v>
      </c>
      <c r="T272" s="7" t="s">
        <v>526</v>
      </c>
      <c r="U272">
        <v>47</v>
      </c>
      <c r="V272" s="7" t="s">
        <v>525</v>
      </c>
      <c r="W272">
        <v>6.7</v>
      </c>
      <c r="X272" s="7" t="s">
        <v>526</v>
      </c>
      <c r="Y272">
        <v>5</v>
      </c>
      <c r="Z272" s="7" t="s">
        <v>526</v>
      </c>
      <c r="AA272">
        <v>5</v>
      </c>
      <c r="AB272" s="7" t="s">
        <v>525</v>
      </c>
      <c r="AC272">
        <v>6.2</v>
      </c>
      <c r="AD272" s="7" t="s">
        <v>526</v>
      </c>
      <c r="AE272">
        <v>5</v>
      </c>
      <c r="AF272" s="7" t="s">
        <v>526</v>
      </c>
      <c r="AG272">
        <v>5</v>
      </c>
      <c r="AH272" s="7" t="s">
        <v>526</v>
      </c>
      <c r="AI272">
        <v>49</v>
      </c>
      <c r="AJ272" s="7" t="s">
        <v>526</v>
      </c>
      <c r="AK272">
        <v>5</v>
      </c>
      <c r="AL272" s="7" t="s">
        <v>526</v>
      </c>
      <c r="AM272">
        <v>5</v>
      </c>
      <c r="AN272" s="7" t="s">
        <v>526</v>
      </c>
      <c r="AO272">
        <v>5</v>
      </c>
      <c r="AP272" s="7" t="s">
        <v>526</v>
      </c>
      <c r="AQ272">
        <v>7</v>
      </c>
      <c r="AR272" s="7" t="s">
        <v>526</v>
      </c>
      <c r="AS272">
        <v>8.2</v>
      </c>
      <c r="AT272" s="7" t="s">
        <v>526</v>
      </c>
      <c r="AU272">
        <v>5</v>
      </c>
      <c r="AV272" s="7" t="s">
        <v>525</v>
      </c>
      <c r="AW272">
        <v>16.7</v>
      </c>
      <c r="AX272" s="7" t="s">
        <v>525</v>
      </c>
      <c r="AY272">
        <v>50.7</v>
      </c>
      <c r="AZ272" s="7" t="s">
        <v>526</v>
      </c>
      <c r="BA272">
        <v>5</v>
      </c>
      <c r="BB272" s="7" t="s">
        <v>526</v>
      </c>
      <c r="BC272">
        <v>5</v>
      </c>
      <c r="BD272" s="7" t="s">
        <v>525</v>
      </c>
      <c r="BE272">
        <v>5.8</v>
      </c>
      <c r="BF272" s="7" t="s">
        <v>526</v>
      </c>
      <c r="BG272">
        <v>5</v>
      </c>
      <c r="BH272" s="7" t="s">
        <v>526</v>
      </c>
      <c r="BI272">
        <v>5</v>
      </c>
      <c r="BJ272" s="7" t="s">
        <v>526</v>
      </c>
      <c r="BK272">
        <v>5</v>
      </c>
      <c r="BL272" s="7" t="s">
        <v>526</v>
      </c>
      <c r="BM272">
        <v>5</v>
      </c>
      <c r="BN272" s="7" t="s">
        <v>525</v>
      </c>
      <c r="BO272">
        <v>5.2</v>
      </c>
      <c r="BQ272" s="5">
        <f t="shared" si="16"/>
        <v>22</v>
      </c>
      <c r="BR272" s="5">
        <f t="shared" si="17"/>
        <v>0</v>
      </c>
      <c r="BS272" s="5">
        <f t="shared" si="18"/>
        <v>28</v>
      </c>
      <c r="BT272" s="6">
        <f t="shared" si="19"/>
        <v>6</v>
      </c>
    </row>
    <row r="273" spans="1:72" ht="12.75">
      <c r="A273" t="s">
        <v>2508</v>
      </c>
      <c r="B273" s="1" t="s">
        <v>267</v>
      </c>
      <c r="C273" s="1" t="s">
        <v>267</v>
      </c>
      <c r="D273" s="7">
        <v>1997</v>
      </c>
      <c r="E273" t="s">
        <v>268</v>
      </c>
      <c r="F273" t="s">
        <v>2412</v>
      </c>
      <c r="G273" t="s">
        <v>269</v>
      </c>
      <c r="H273" s="7" t="s">
        <v>523</v>
      </c>
      <c r="I273" t="s">
        <v>524</v>
      </c>
      <c r="J273" s="7" t="s">
        <v>525</v>
      </c>
      <c r="K273">
        <v>5.5</v>
      </c>
      <c r="L273" s="7" t="s">
        <v>526</v>
      </c>
      <c r="M273">
        <v>5</v>
      </c>
      <c r="N273" s="32" t="s">
        <v>526</v>
      </c>
      <c r="O273" s="33">
        <v>50</v>
      </c>
      <c r="P273" s="7" t="s">
        <v>526</v>
      </c>
      <c r="Q273">
        <v>200</v>
      </c>
      <c r="R273" s="7" t="s">
        <v>526</v>
      </c>
      <c r="S273">
        <v>5</v>
      </c>
      <c r="T273" s="7" t="s">
        <v>526</v>
      </c>
      <c r="U273">
        <v>5</v>
      </c>
      <c r="V273" s="7" t="s">
        <v>526</v>
      </c>
      <c r="W273">
        <v>5</v>
      </c>
      <c r="X273" s="7" t="s">
        <v>526</v>
      </c>
      <c r="Y273">
        <v>5</v>
      </c>
      <c r="Z273" s="7" t="s">
        <v>526</v>
      </c>
      <c r="AA273">
        <v>5</v>
      </c>
      <c r="AB273" s="7" t="s">
        <v>526</v>
      </c>
      <c r="AC273">
        <v>5</v>
      </c>
      <c r="AD273" s="7" t="s">
        <v>526</v>
      </c>
      <c r="AE273">
        <v>5</v>
      </c>
      <c r="AF273" s="7" t="s">
        <v>526</v>
      </c>
      <c r="AG273">
        <v>5</v>
      </c>
      <c r="AH273" s="7" t="s">
        <v>526</v>
      </c>
      <c r="AI273">
        <v>5</v>
      </c>
      <c r="AJ273" s="7" t="s">
        <v>526</v>
      </c>
      <c r="AK273">
        <v>5</v>
      </c>
      <c r="AL273" s="7" t="s">
        <v>526</v>
      </c>
      <c r="AM273">
        <v>5</v>
      </c>
      <c r="AN273" s="7" t="s">
        <v>526</v>
      </c>
      <c r="AO273">
        <v>5</v>
      </c>
      <c r="AP273" s="7" t="s">
        <v>526</v>
      </c>
      <c r="AQ273">
        <v>5</v>
      </c>
      <c r="AR273" s="7" t="s">
        <v>526</v>
      </c>
      <c r="AS273">
        <v>5</v>
      </c>
      <c r="AT273" s="7" t="s">
        <v>526</v>
      </c>
      <c r="AU273">
        <v>5</v>
      </c>
      <c r="AV273" s="7" t="s">
        <v>525</v>
      </c>
      <c r="AW273">
        <v>11</v>
      </c>
      <c r="AX273" s="7" t="s">
        <v>525</v>
      </c>
      <c r="AY273">
        <v>7.8</v>
      </c>
      <c r="AZ273" s="7" t="s">
        <v>526</v>
      </c>
      <c r="BA273">
        <v>5</v>
      </c>
      <c r="BB273" s="7" t="s">
        <v>526</v>
      </c>
      <c r="BC273">
        <v>5</v>
      </c>
      <c r="BD273" s="7" t="s">
        <v>525</v>
      </c>
      <c r="BE273">
        <v>5.7</v>
      </c>
      <c r="BF273" s="7" t="s">
        <v>526</v>
      </c>
      <c r="BG273">
        <v>5</v>
      </c>
      <c r="BH273" s="7" t="s">
        <v>526</v>
      </c>
      <c r="BI273">
        <v>5</v>
      </c>
      <c r="BJ273" s="7" t="s">
        <v>526</v>
      </c>
      <c r="BK273">
        <v>5</v>
      </c>
      <c r="BL273" s="7" t="s">
        <v>526</v>
      </c>
      <c r="BM273">
        <v>5</v>
      </c>
      <c r="BN273" s="7" t="s">
        <v>526</v>
      </c>
      <c r="BO273">
        <v>5</v>
      </c>
      <c r="BQ273" s="5">
        <f t="shared" si="16"/>
        <v>25</v>
      </c>
      <c r="BR273" s="5">
        <f t="shared" si="17"/>
        <v>0</v>
      </c>
      <c r="BS273" s="5">
        <f t="shared" si="18"/>
        <v>28</v>
      </c>
      <c r="BT273" s="6">
        <f t="shared" si="19"/>
        <v>3</v>
      </c>
    </row>
    <row r="274" spans="1:72" ht="12.75">
      <c r="A274" t="s">
        <v>270</v>
      </c>
      <c r="B274" s="1" t="s">
        <v>271</v>
      </c>
      <c r="C274" s="1" t="s">
        <v>271</v>
      </c>
      <c r="D274" s="7">
        <v>1994</v>
      </c>
      <c r="E274" t="s">
        <v>272</v>
      </c>
      <c r="F274" t="s">
        <v>2412</v>
      </c>
      <c r="G274" t="s">
        <v>273</v>
      </c>
      <c r="H274" s="7" t="s">
        <v>523</v>
      </c>
      <c r="I274" t="s">
        <v>524</v>
      </c>
      <c r="J274" s="7" t="s">
        <v>525</v>
      </c>
      <c r="K274">
        <v>2.65</v>
      </c>
      <c r="L274" s="7" t="s">
        <v>526</v>
      </c>
      <c r="M274">
        <v>5</v>
      </c>
      <c r="N274" s="32" t="s">
        <v>525</v>
      </c>
      <c r="O274" s="33">
        <v>100</v>
      </c>
      <c r="P274" s="7" t="s">
        <v>526</v>
      </c>
      <c r="Q274">
        <v>200</v>
      </c>
      <c r="R274" s="7" t="s">
        <v>526</v>
      </c>
      <c r="S274">
        <v>5</v>
      </c>
      <c r="T274" s="7" t="s">
        <v>526</v>
      </c>
      <c r="U274">
        <v>5</v>
      </c>
      <c r="V274" s="7" t="s">
        <v>525</v>
      </c>
      <c r="W274">
        <v>8.7</v>
      </c>
      <c r="X274" s="7" t="s">
        <v>543</v>
      </c>
      <c r="Y274">
        <v>2.6</v>
      </c>
      <c r="Z274" s="7" t="s">
        <v>526</v>
      </c>
      <c r="AA274">
        <v>5</v>
      </c>
      <c r="AB274" s="7" t="s">
        <v>526</v>
      </c>
      <c r="AC274">
        <v>5</v>
      </c>
      <c r="AD274" s="7" t="s">
        <v>526</v>
      </c>
      <c r="AE274">
        <v>5</v>
      </c>
      <c r="AF274" s="7" t="s">
        <v>526</v>
      </c>
      <c r="AG274">
        <v>5</v>
      </c>
      <c r="AH274" s="7" t="s">
        <v>526</v>
      </c>
      <c r="AI274">
        <v>5</v>
      </c>
      <c r="AJ274" s="7" t="s">
        <v>526</v>
      </c>
      <c r="AK274">
        <v>5</v>
      </c>
      <c r="AL274" s="7" t="s">
        <v>526</v>
      </c>
      <c r="AM274">
        <v>5</v>
      </c>
      <c r="AN274" s="7" t="s">
        <v>526</v>
      </c>
      <c r="AO274">
        <v>5</v>
      </c>
      <c r="AP274" s="7" t="s">
        <v>526</v>
      </c>
      <c r="AQ274">
        <v>5</v>
      </c>
      <c r="AR274" s="7" t="s">
        <v>526</v>
      </c>
      <c r="AS274">
        <v>5</v>
      </c>
      <c r="AT274" s="7" t="s">
        <v>526</v>
      </c>
      <c r="AU274">
        <v>5</v>
      </c>
      <c r="AV274" s="7" t="s">
        <v>543</v>
      </c>
      <c r="AW274">
        <v>4.7</v>
      </c>
      <c r="AX274" s="7" t="s">
        <v>525</v>
      </c>
      <c r="AY274">
        <v>10</v>
      </c>
      <c r="AZ274" s="7" t="s">
        <v>526</v>
      </c>
      <c r="BA274">
        <v>5</v>
      </c>
      <c r="BB274" s="7" t="s">
        <v>526</v>
      </c>
      <c r="BC274">
        <v>5</v>
      </c>
      <c r="BD274" s="7" t="s">
        <v>526</v>
      </c>
      <c r="BE274">
        <v>5</v>
      </c>
      <c r="BF274" s="7" t="s">
        <v>526</v>
      </c>
      <c r="BG274">
        <v>5</v>
      </c>
      <c r="BH274" s="7" t="s">
        <v>526</v>
      </c>
      <c r="BI274">
        <v>5</v>
      </c>
      <c r="BJ274" s="7" t="s">
        <v>526</v>
      </c>
      <c r="BK274">
        <v>5</v>
      </c>
      <c r="BL274" s="7" t="s">
        <v>543</v>
      </c>
      <c r="BM274">
        <v>2.2</v>
      </c>
      <c r="BN274" s="7" t="s">
        <v>525</v>
      </c>
      <c r="BO274">
        <v>7</v>
      </c>
      <c r="BQ274" s="5">
        <f t="shared" si="16"/>
        <v>21</v>
      </c>
      <c r="BR274" s="5">
        <f t="shared" si="17"/>
        <v>0</v>
      </c>
      <c r="BS274" s="5">
        <f t="shared" si="18"/>
        <v>28</v>
      </c>
      <c r="BT274" s="6">
        <f t="shared" si="19"/>
        <v>7</v>
      </c>
    </row>
    <row r="275" spans="1:72" ht="12.75">
      <c r="A275" t="s">
        <v>532</v>
      </c>
      <c r="B275" s="1" t="s">
        <v>274</v>
      </c>
      <c r="C275" s="1" t="s">
        <v>275</v>
      </c>
      <c r="D275" s="7">
        <v>1997</v>
      </c>
      <c r="E275" t="s">
        <v>276</v>
      </c>
      <c r="F275" t="s">
        <v>2412</v>
      </c>
      <c r="G275" t="s">
        <v>277</v>
      </c>
      <c r="H275" s="7" t="s">
        <v>523</v>
      </c>
      <c r="I275" t="s">
        <v>524</v>
      </c>
      <c r="J275" s="7" t="s">
        <v>525</v>
      </c>
      <c r="K275">
        <v>8.3</v>
      </c>
      <c r="L275" s="7" t="s">
        <v>526</v>
      </c>
      <c r="M275">
        <v>5</v>
      </c>
      <c r="N275" s="32" t="s">
        <v>525</v>
      </c>
      <c r="O275" s="33">
        <v>150</v>
      </c>
      <c r="P275" s="7" t="s">
        <v>526</v>
      </c>
      <c r="Q275">
        <v>200</v>
      </c>
      <c r="R275" s="7" t="s">
        <v>526</v>
      </c>
      <c r="S275">
        <v>5</v>
      </c>
      <c r="T275" s="7" t="s">
        <v>525</v>
      </c>
      <c r="U275">
        <v>5.5</v>
      </c>
      <c r="V275" s="7" t="s">
        <v>525</v>
      </c>
      <c r="W275">
        <v>6.9</v>
      </c>
      <c r="X275" s="7" t="s">
        <v>526</v>
      </c>
      <c r="Y275">
        <v>5</v>
      </c>
      <c r="Z275" s="7" t="s">
        <v>526</v>
      </c>
      <c r="AA275">
        <v>5</v>
      </c>
      <c r="AB275" s="7" t="s">
        <v>526</v>
      </c>
      <c r="AC275">
        <v>5</v>
      </c>
      <c r="AD275" s="7" t="s">
        <v>526</v>
      </c>
      <c r="AE275">
        <v>5</v>
      </c>
      <c r="AF275" s="7" t="s">
        <v>526</v>
      </c>
      <c r="AG275">
        <v>5</v>
      </c>
      <c r="AH275" s="7" t="s">
        <v>526</v>
      </c>
      <c r="AI275">
        <v>5</v>
      </c>
      <c r="AJ275" s="7" t="s">
        <v>526</v>
      </c>
      <c r="AK275">
        <v>5</v>
      </c>
      <c r="AL275" s="7" t="s">
        <v>526</v>
      </c>
      <c r="AM275">
        <v>5</v>
      </c>
      <c r="AN275" s="7" t="s">
        <v>526</v>
      </c>
      <c r="AO275">
        <v>5</v>
      </c>
      <c r="AP275" s="7" t="s">
        <v>526</v>
      </c>
      <c r="AQ275">
        <v>5</v>
      </c>
      <c r="AR275" s="7" t="s">
        <v>526</v>
      </c>
      <c r="AS275">
        <v>5</v>
      </c>
      <c r="AT275" s="7" t="s">
        <v>526</v>
      </c>
      <c r="AU275">
        <v>5</v>
      </c>
      <c r="AV275" s="7" t="s">
        <v>525</v>
      </c>
      <c r="AW275">
        <v>5.8</v>
      </c>
      <c r="AX275" s="7" t="s">
        <v>525</v>
      </c>
      <c r="AY275">
        <v>98</v>
      </c>
      <c r="AZ275" s="7" t="s">
        <v>526</v>
      </c>
      <c r="BA275">
        <v>5</v>
      </c>
      <c r="BB275" s="7" t="s">
        <v>526</v>
      </c>
      <c r="BC275">
        <v>5</v>
      </c>
      <c r="BD275" s="7" t="s">
        <v>525</v>
      </c>
      <c r="BE275">
        <v>6.7</v>
      </c>
      <c r="BF275" s="7" t="s">
        <v>525</v>
      </c>
      <c r="BG275">
        <v>7.6</v>
      </c>
      <c r="BH275" s="7" t="s">
        <v>526</v>
      </c>
      <c r="BI275">
        <v>5</v>
      </c>
      <c r="BJ275" s="7" t="s">
        <v>526</v>
      </c>
      <c r="BK275">
        <v>5</v>
      </c>
      <c r="BL275" s="7" t="s">
        <v>526</v>
      </c>
      <c r="BM275">
        <v>5</v>
      </c>
      <c r="BN275" s="7" t="s">
        <v>526</v>
      </c>
      <c r="BO275">
        <v>5</v>
      </c>
      <c r="BQ275" s="5">
        <f t="shared" si="16"/>
        <v>21</v>
      </c>
      <c r="BR275" s="5">
        <f t="shared" si="17"/>
        <v>0</v>
      </c>
      <c r="BS275" s="5">
        <f t="shared" si="18"/>
        <v>28</v>
      </c>
      <c r="BT275" s="6">
        <f t="shared" si="19"/>
        <v>7</v>
      </c>
    </row>
    <row r="276" spans="1:72" ht="12.75">
      <c r="A276" t="s">
        <v>532</v>
      </c>
      <c r="B276" s="1" t="s">
        <v>278</v>
      </c>
      <c r="C276" s="1" t="s">
        <v>278</v>
      </c>
      <c r="D276" s="7">
        <v>1997</v>
      </c>
      <c r="E276" t="s">
        <v>279</v>
      </c>
      <c r="F276" t="s">
        <v>2412</v>
      </c>
      <c r="G276" t="s">
        <v>280</v>
      </c>
      <c r="H276" s="7" t="s">
        <v>523</v>
      </c>
      <c r="I276" t="s">
        <v>524</v>
      </c>
      <c r="J276" s="7" t="s">
        <v>525</v>
      </c>
      <c r="K276">
        <v>4.6</v>
      </c>
      <c r="L276" s="7" t="s">
        <v>526</v>
      </c>
      <c r="M276">
        <v>5</v>
      </c>
      <c r="N276" s="32" t="s">
        <v>525</v>
      </c>
      <c r="O276" s="33">
        <v>91</v>
      </c>
      <c r="P276" s="7" t="s">
        <v>526</v>
      </c>
      <c r="Q276">
        <v>200</v>
      </c>
      <c r="R276" s="7" t="s">
        <v>526</v>
      </c>
      <c r="S276">
        <v>5</v>
      </c>
      <c r="T276" s="7" t="s">
        <v>526</v>
      </c>
      <c r="U276">
        <v>5</v>
      </c>
      <c r="V276" s="7" t="s">
        <v>525</v>
      </c>
      <c r="W276">
        <v>5.4</v>
      </c>
      <c r="X276" s="7" t="s">
        <v>526</v>
      </c>
      <c r="Y276">
        <v>5</v>
      </c>
      <c r="Z276" s="7" t="s">
        <v>526</v>
      </c>
      <c r="AA276">
        <v>5</v>
      </c>
      <c r="AB276" s="7" t="s">
        <v>526</v>
      </c>
      <c r="AC276">
        <v>5</v>
      </c>
      <c r="AD276" s="7" t="s">
        <v>526</v>
      </c>
      <c r="AE276">
        <v>5</v>
      </c>
      <c r="AF276" s="7" t="s">
        <v>526</v>
      </c>
      <c r="AG276">
        <v>5</v>
      </c>
      <c r="AH276" s="7" t="s">
        <v>526</v>
      </c>
      <c r="AI276">
        <v>5</v>
      </c>
      <c r="AJ276" s="7" t="s">
        <v>526</v>
      </c>
      <c r="AK276">
        <v>5</v>
      </c>
      <c r="AL276" s="7" t="s">
        <v>526</v>
      </c>
      <c r="AM276">
        <v>5</v>
      </c>
      <c r="AN276" s="7" t="s">
        <v>526</v>
      </c>
      <c r="AO276">
        <v>5</v>
      </c>
      <c r="AP276" s="7" t="s">
        <v>526</v>
      </c>
      <c r="AQ276">
        <v>5</v>
      </c>
      <c r="AR276" s="7" t="s">
        <v>526</v>
      </c>
      <c r="AS276">
        <v>5</v>
      </c>
      <c r="AT276" s="7" t="s">
        <v>526</v>
      </c>
      <c r="AU276">
        <v>5</v>
      </c>
      <c r="AV276" s="7" t="s">
        <v>525</v>
      </c>
      <c r="AW276">
        <v>23</v>
      </c>
      <c r="AX276" s="7" t="s">
        <v>525</v>
      </c>
      <c r="AY276">
        <v>140</v>
      </c>
      <c r="AZ276" s="7" t="s">
        <v>526</v>
      </c>
      <c r="BA276">
        <v>5</v>
      </c>
      <c r="BB276" s="7" t="s">
        <v>525</v>
      </c>
      <c r="BC276">
        <v>15</v>
      </c>
      <c r="BD276" s="7" t="s">
        <v>525</v>
      </c>
      <c r="BE276">
        <v>66</v>
      </c>
      <c r="BF276" s="7" t="s">
        <v>525</v>
      </c>
      <c r="BG276">
        <v>11</v>
      </c>
      <c r="BH276" s="7" t="s">
        <v>526</v>
      </c>
      <c r="BI276">
        <v>5</v>
      </c>
      <c r="BJ276" s="7" t="s">
        <v>526</v>
      </c>
      <c r="BK276">
        <v>5</v>
      </c>
      <c r="BL276" s="7" t="s">
        <v>526</v>
      </c>
      <c r="BM276">
        <v>5</v>
      </c>
      <c r="BN276" s="7" t="s">
        <v>526</v>
      </c>
      <c r="BO276">
        <v>5</v>
      </c>
      <c r="BQ276" s="5">
        <f t="shared" si="16"/>
        <v>21</v>
      </c>
      <c r="BR276" s="5">
        <f t="shared" si="17"/>
        <v>0</v>
      </c>
      <c r="BS276" s="5">
        <f t="shared" si="18"/>
        <v>28</v>
      </c>
      <c r="BT276" s="6">
        <f t="shared" si="19"/>
        <v>7</v>
      </c>
    </row>
    <row r="277" spans="1:72" ht="12.75">
      <c r="A277" t="s">
        <v>539</v>
      </c>
      <c r="B277" s="1" t="s">
        <v>281</v>
      </c>
      <c r="C277" s="1" t="s">
        <v>281</v>
      </c>
      <c r="D277" s="7">
        <v>1991</v>
      </c>
      <c r="E277" t="s">
        <v>282</v>
      </c>
      <c r="F277" t="s">
        <v>2412</v>
      </c>
      <c r="G277" t="s">
        <v>283</v>
      </c>
      <c r="H277" s="7" t="s">
        <v>523</v>
      </c>
      <c r="I277" t="s">
        <v>524</v>
      </c>
      <c r="J277" s="7" t="s">
        <v>525</v>
      </c>
      <c r="K277">
        <v>3</v>
      </c>
      <c r="L277" s="7" t="s">
        <v>526</v>
      </c>
      <c r="M277">
        <v>5</v>
      </c>
      <c r="N277" s="32" t="s">
        <v>525</v>
      </c>
      <c r="O277" s="33">
        <v>130</v>
      </c>
      <c r="P277" s="7" t="s">
        <v>526</v>
      </c>
      <c r="Q277">
        <v>200</v>
      </c>
      <c r="R277" s="7" t="s">
        <v>526</v>
      </c>
      <c r="S277">
        <v>5</v>
      </c>
      <c r="T277" s="7" t="s">
        <v>526</v>
      </c>
      <c r="U277">
        <v>5</v>
      </c>
      <c r="V277" s="7" t="s">
        <v>525</v>
      </c>
      <c r="W277">
        <v>13</v>
      </c>
      <c r="X277" s="7" t="s">
        <v>525</v>
      </c>
      <c r="Y277">
        <v>6.5</v>
      </c>
      <c r="Z277" s="7" t="s">
        <v>526</v>
      </c>
      <c r="AA277">
        <v>5</v>
      </c>
      <c r="AB277" s="7" t="s">
        <v>526</v>
      </c>
      <c r="AC277">
        <v>5</v>
      </c>
      <c r="AD277" s="7" t="s">
        <v>526</v>
      </c>
      <c r="AE277">
        <v>5</v>
      </c>
      <c r="AF277" s="7" t="s">
        <v>526</v>
      </c>
      <c r="AG277">
        <v>5</v>
      </c>
      <c r="AH277" s="7" t="s">
        <v>526</v>
      </c>
      <c r="AI277">
        <v>5</v>
      </c>
      <c r="AJ277" s="7" t="s">
        <v>526</v>
      </c>
      <c r="AK277">
        <v>5</v>
      </c>
      <c r="AL277" s="7" t="s">
        <v>526</v>
      </c>
      <c r="AM277">
        <v>5</v>
      </c>
      <c r="AN277" s="7" t="s">
        <v>526</v>
      </c>
      <c r="AO277">
        <v>5</v>
      </c>
      <c r="AP277" s="7" t="s">
        <v>526</v>
      </c>
      <c r="AQ277">
        <v>5</v>
      </c>
      <c r="AR277" s="7" t="s">
        <v>526</v>
      </c>
      <c r="AS277">
        <v>5</v>
      </c>
      <c r="AT277" s="7" t="s">
        <v>526</v>
      </c>
      <c r="AU277">
        <v>5</v>
      </c>
      <c r="AV277" s="7" t="s">
        <v>525</v>
      </c>
      <c r="AW277">
        <v>6</v>
      </c>
      <c r="AX277" s="7" t="s">
        <v>525</v>
      </c>
      <c r="AY277">
        <v>100</v>
      </c>
      <c r="AZ277" s="7" t="s">
        <v>526</v>
      </c>
      <c r="BA277">
        <v>5</v>
      </c>
      <c r="BB277" s="7" t="s">
        <v>526</v>
      </c>
      <c r="BC277">
        <v>5</v>
      </c>
      <c r="BD277" s="7" t="s">
        <v>525</v>
      </c>
      <c r="BE277">
        <v>16</v>
      </c>
      <c r="BF277" s="7" t="s">
        <v>525</v>
      </c>
      <c r="BG277">
        <v>6</v>
      </c>
      <c r="BH277" s="7" t="s">
        <v>526</v>
      </c>
      <c r="BI277">
        <v>5</v>
      </c>
      <c r="BJ277" s="7" t="s">
        <v>526</v>
      </c>
      <c r="BK277">
        <v>5</v>
      </c>
      <c r="BL277" s="7" t="s">
        <v>526</v>
      </c>
      <c r="BM277">
        <v>5</v>
      </c>
      <c r="BN277" s="7" t="s">
        <v>525</v>
      </c>
      <c r="BO277">
        <v>9.9</v>
      </c>
      <c r="BQ277" s="5">
        <f t="shared" si="16"/>
        <v>20</v>
      </c>
      <c r="BR277" s="5">
        <f t="shared" si="17"/>
        <v>0</v>
      </c>
      <c r="BS277" s="5">
        <f t="shared" si="18"/>
        <v>28</v>
      </c>
      <c r="BT277" s="6">
        <f t="shared" si="19"/>
        <v>8</v>
      </c>
    </row>
    <row r="278" spans="1:72" ht="12.75">
      <c r="A278" t="s">
        <v>553</v>
      </c>
      <c r="B278" s="1" t="s">
        <v>284</v>
      </c>
      <c r="C278" s="1" t="s">
        <v>284</v>
      </c>
      <c r="D278" s="7">
        <v>1991</v>
      </c>
      <c r="E278" t="s">
        <v>285</v>
      </c>
      <c r="F278" t="s">
        <v>2412</v>
      </c>
      <c r="G278" t="s">
        <v>286</v>
      </c>
      <c r="H278" s="7" t="s">
        <v>523</v>
      </c>
      <c r="I278" t="s">
        <v>557</v>
      </c>
      <c r="J278" s="7" t="s">
        <v>525</v>
      </c>
      <c r="K278">
        <v>3.56</v>
      </c>
      <c r="L278" s="7" t="s">
        <v>526</v>
      </c>
      <c r="M278">
        <v>5</v>
      </c>
      <c r="N278" s="32" t="s">
        <v>525</v>
      </c>
      <c r="O278" s="33">
        <v>120</v>
      </c>
      <c r="P278" s="7" t="s">
        <v>558</v>
      </c>
      <c r="Q278" t="s">
        <v>558</v>
      </c>
      <c r="R278" s="7" t="s">
        <v>526</v>
      </c>
      <c r="S278">
        <v>5</v>
      </c>
      <c r="T278" s="7" t="s">
        <v>526</v>
      </c>
      <c r="U278">
        <v>5</v>
      </c>
      <c r="V278" s="7" t="s">
        <v>525</v>
      </c>
      <c r="W278">
        <v>33.7</v>
      </c>
      <c r="X278" s="7" t="s">
        <v>526</v>
      </c>
      <c r="Y278">
        <v>5</v>
      </c>
      <c r="Z278" s="7" t="s">
        <v>526</v>
      </c>
      <c r="AA278">
        <v>5</v>
      </c>
      <c r="AB278" s="7" t="s">
        <v>526</v>
      </c>
      <c r="AC278">
        <v>5</v>
      </c>
      <c r="AD278" s="7" t="s">
        <v>526</v>
      </c>
      <c r="AE278">
        <v>5</v>
      </c>
      <c r="AF278" s="7" t="s">
        <v>526</v>
      </c>
      <c r="AG278">
        <v>5</v>
      </c>
      <c r="AH278" s="7" t="s">
        <v>526</v>
      </c>
      <c r="AI278">
        <v>5</v>
      </c>
      <c r="AJ278" s="7" t="s">
        <v>526</v>
      </c>
      <c r="AK278">
        <v>5</v>
      </c>
      <c r="AL278" s="7" t="s">
        <v>526</v>
      </c>
      <c r="AM278">
        <v>5</v>
      </c>
      <c r="AN278" s="7" t="s">
        <v>526</v>
      </c>
      <c r="AO278">
        <v>5</v>
      </c>
      <c r="AP278" s="7" t="s">
        <v>525</v>
      </c>
      <c r="AQ278">
        <v>7.89</v>
      </c>
      <c r="AR278" s="7" t="s">
        <v>526</v>
      </c>
      <c r="AS278">
        <v>5</v>
      </c>
      <c r="AT278" s="7" t="s">
        <v>526</v>
      </c>
      <c r="AU278">
        <v>5</v>
      </c>
      <c r="AV278" s="7" t="s">
        <v>526</v>
      </c>
      <c r="AW278">
        <v>5</v>
      </c>
      <c r="AX278" s="7" t="s">
        <v>526</v>
      </c>
      <c r="AY278">
        <v>5</v>
      </c>
      <c r="AZ278" s="7" t="s">
        <v>526</v>
      </c>
      <c r="BA278">
        <v>5</v>
      </c>
      <c r="BB278" s="7" t="s">
        <v>526</v>
      </c>
      <c r="BC278">
        <v>5</v>
      </c>
      <c r="BD278" s="7" t="s">
        <v>526</v>
      </c>
      <c r="BE278">
        <v>5</v>
      </c>
      <c r="BF278" s="7" t="s">
        <v>526</v>
      </c>
      <c r="BG278">
        <v>5</v>
      </c>
      <c r="BH278" s="7" t="s">
        <v>526</v>
      </c>
      <c r="BI278">
        <v>5</v>
      </c>
      <c r="BJ278" s="7" t="s">
        <v>526</v>
      </c>
      <c r="BK278">
        <v>5</v>
      </c>
      <c r="BL278" s="7" t="s">
        <v>525</v>
      </c>
      <c r="BM278">
        <v>6.35</v>
      </c>
      <c r="BN278" s="7" t="s">
        <v>525</v>
      </c>
      <c r="BO278">
        <v>13.1</v>
      </c>
      <c r="BQ278" s="5">
        <f t="shared" si="16"/>
        <v>22</v>
      </c>
      <c r="BR278" s="5">
        <f t="shared" si="17"/>
        <v>2</v>
      </c>
      <c r="BS278" s="5">
        <f t="shared" si="18"/>
        <v>27</v>
      </c>
      <c r="BT278" s="6">
        <f t="shared" si="19"/>
        <v>5</v>
      </c>
    </row>
    <row r="279" spans="1:72" ht="12.75">
      <c r="A279" t="s">
        <v>569</v>
      </c>
      <c r="B279" s="1" t="s">
        <v>287</v>
      </c>
      <c r="C279" s="1" t="s">
        <v>287</v>
      </c>
      <c r="D279" s="7">
        <v>1991</v>
      </c>
      <c r="E279" t="s">
        <v>288</v>
      </c>
      <c r="F279" t="s">
        <v>2412</v>
      </c>
      <c r="G279" t="s">
        <v>289</v>
      </c>
      <c r="H279" s="7" t="s">
        <v>523</v>
      </c>
      <c r="I279" t="s">
        <v>573</v>
      </c>
      <c r="J279" s="7" t="s">
        <v>525</v>
      </c>
      <c r="K279">
        <v>3.4</v>
      </c>
      <c r="L279" s="7" t="s">
        <v>526</v>
      </c>
      <c r="M279">
        <v>5</v>
      </c>
      <c r="N279" s="32" t="s">
        <v>526</v>
      </c>
      <c r="O279" s="33">
        <v>50</v>
      </c>
      <c r="P279" s="7" t="s">
        <v>526</v>
      </c>
      <c r="Q279">
        <v>200</v>
      </c>
      <c r="R279" s="7" t="s">
        <v>526</v>
      </c>
      <c r="S279">
        <v>5</v>
      </c>
      <c r="T279" s="7" t="s">
        <v>526</v>
      </c>
      <c r="U279">
        <v>5</v>
      </c>
      <c r="V279" s="7" t="s">
        <v>526</v>
      </c>
      <c r="W279">
        <v>5</v>
      </c>
      <c r="X279" s="7" t="s">
        <v>526</v>
      </c>
      <c r="Y279">
        <v>5</v>
      </c>
      <c r="Z279" s="7" t="s">
        <v>526</v>
      </c>
      <c r="AA279">
        <v>5</v>
      </c>
      <c r="AB279" s="7" t="s">
        <v>526</v>
      </c>
      <c r="AC279">
        <v>5</v>
      </c>
      <c r="AD279" s="7" t="s">
        <v>526</v>
      </c>
      <c r="AE279">
        <v>5</v>
      </c>
      <c r="AF279" s="7" t="s">
        <v>526</v>
      </c>
      <c r="AG279">
        <v>5</v>
      </c>
      <c r="AH279" s="7" t="s">
        <v>526</v>
      </c>
      <c r="AI279">
        <v>5</v>
      </c>
      <c r="AJ279" s="7" t="s">
        <v>526</v>
      </c>
      <c r="AK279">
        <v>5</v>
      </c>
      <c r="AL279" s="7" t="s">
        <v>526</v>
      </c>
      <c r="AM279">
        <v>5</v>
      </c>
      <c r="AN279" s="7" t="s">
        <v>526</v>
      </c>
      <c r="AO279">
        <v>5</v>
      </c>
      <c r="AP279" s="7" t="s">
        <v>526</v>
      </c>
      <c r="AQ279">
        <v>5</v>
      </c>
      <c r="AR279" s="7" t="s">
        <v>526</v>
      </c>
      <c r="AS279">
        <v>5</v>
      </c>
      <c r="AT279" s="7" t="s">
        <v>526</v>
      </c>
      <c r="AU279">
        <v>5</v>
      </c>
      <c r="AV279" s="7" t="s">
        <v>526</v>
      </c>
      <c r="AW279">
        <v>5</v>
      </c>
      <c r="AX279" s="7" t="s">
        <v>525</v>
      </c>
      <c r="AY279">
        <v>14</v>
      </c>
      <c r="AZ279" s="7" t="s">
        <v>526</v>
      </c>
      <c r="BA279">
        <v>5</v>
      </c>
      <c r="BB279" s="7" t="s">
        <v>526</v>
      </c>
      <c r="BC279">
        <v>5</v>
      </c>
      <c r="BD279" s="7" t="s">
        <v>526</v>
      </c>
      <c r="BE279">
        <v>5</v>
      </c>
      <c r="BF279" s="7" t="s">
        <v>526</v>
      </c>
      <c r="BG279">
        <v>5</v>
      </c>
      <c r="BH279" s="7" t="s">
        <v>526</v>
      </c>
      <c r="BI279">
        <v>5</v>
      </c>
      <c r="BJ279" s="7" t="s">
        <v>526</v>
      </c>
      <c r="BK279">
        <v>5</v>
      </c>
      <c r="BL279" s="7" t="s">
        <v>526</v>
      </c>
      <c r="BM279">
        <v>5</v>
      </c>
      <c r="BN279" s="7" t="s">
        <v>526</v>
      </c>
      <c r="BO279">
        <v>5</v>
      </c>
      <c r="BQ279" s="5">
        <f t="shared" si="16"/>
        <v>27</v>
      </c>
      <c r="BR279" s="5">
        <f t="shared" si="17"/>
        <v>0</v>
      </c>
      <c r="BS279" s="5">
        <f t="shared" si="18"/>
        <v>28</v>
      </c>
      <c r="BT279" s="6">
        <f t="shared" si="19"/>
        <v>1</v>
      </c>
    </row>
    <row r="280" spans="1:72" ht="12.75">
      <c r="A280" t="s">
        <v>574</v>
      </c>
      <c r="B280" s="1" t="s">
        <v>290</v>
      </c>
      <c r="C280" s="1" t="s">
        <v>290</v>
      </c>
      <c r="D280" s="7">
        <v>1994</v>
      </c>
      <c r="E280" t="s">
        <v>291</v>
      </c>
      <c r="F280" t="s">
        <v>2412</v>
      </c>
      <c r="G280" t="s">
        <v>292</v>
      </c>
      <c r="H280" s="7" t="s">
        <v>523</v>
      </c>
      <c r="I280" t="s">
        <v>578</v>
      </c>
      <c r="J280" s="7" t="s">
        <v>525</v>
      </c>
      <c r="K280">
        <v>5.3</v>
      </c>
      <c r="L280" s="7" t="s">
        <v>526</v>
      </c>
      <c r="M280">
        <v>5</v>
      </c>
      <c r="N280" s="32" t="s">
        <v>526</v>
      </c>
      <c r="O280" s="33">
        <v>50</v>
      </c>
      <c r="P280" s="7" t="s">
        <v>526</v>
      </c>
      <c r="Q280">
        <v>200</v>
      </c>
      <c r="R280" s="7" t="s">
        <v>526</v>
      </c>
      <c r="S280">
        <v>5</v>
      </c>
      <c r="T280" s="7" t="s">
        <v>526</v>
      </c>
      <c r="U280">
        <v>5</v>
      </c>
      <c r="V280" s="7" t="s">
        <v>526</v>
      </c>
      <c r="W280">
        <v>5</v>
      </c>
      <c r="X280" s="7" t="s">
        <v>526</v>
      </c>
      <c r="Y280">
        <v>5</v>
      </c>
      <c r="Z280" s="7" t="s">
        <v>526</v>
      </c>
      <c r="AA280">
        <v>5</v>
      </c>
      <c r="AB280" s="7" t="s">
        <v>526</v>
      </c>
      <c r="AC280">
        <v>5</v>
      </c>
      <c r="AD280" s="7" t="s">
        <v>526</v>
      </c>
      <c r="AE280">
        <v>5</v>
      </c>
      <c r="AF280" s="7" t="s">
        <v>526</v>
      </c>
      <c r="AG280">
        <v>5</v>
      </c>
      <c r="AH280" s="7" t="s">
        <v>526</v>
      </c>
      <c r="AI280">
        <v>9.2</v>
      </c>
      <c r="AJ280" s="7" t="s">
        <v>526</v>
      </c>
      <c r="AK280">
        <v>5</v>
      </c>
      <c r="AL280" s="7" t="s">
        <v>526</v>
      </c>
      <c r="AM280">
        <v>5</v>
      </c>
      <c r="AN280" s="7" t="s">
        <v>526</v>
      </c>
      <c r="AO280">
        <v>5</v>
      </c>
      <c r="AP280" s="7" t="s">
        <v>526</v>
      </c>
      <c r="AQ280">
        <v>5</v>
      </c>
      <c r="AR280" s="7" t="s">
        <v>526</v>
      </c>
      <c r="AS280">
        <v>5</v>
      </c>
      <c r="AT280" s="7" t="s">
        <v>526</v>
      </c>
      <c r="AU280">
        <v>5</v>
      </c>
      <c r="AV280" s="7" t="s">
        <v>526</v>
      </c>
      <c r="AW280">
        <v>5</v>
      </c>
      <c r="AX280" s="7" t="s">
        <v>525</v>
      </c>
      <c r="AY280">
        <v>5.4</v>
      </c>
      <c r="AZ280" s="7" t="s">
        <v>526</v>
      </c>
      <c r="BA280">
        <v>5.3</v>
      </c>
      <c r="BB280" s="7" t="s">
        <v>526</v>
      </c>
      <c r="BC280">
        <v>5</v>
      </c>
      <c r="BD280" s="7" t="s">
        <v>526</v>
      </c>
      <c r="BE280">
        <v>5</v>
      </c>
      <c r="BF280" s="7" t="s">
        <v>526</v>
      </c>
      <c r="BG280">
        <v>5</v>
      </c>
      <c r="BH280" s="7" t="s">
        <v>526</v>
      </c>
      <c r="BI280">
        <v>5</v>
      </c>
      <c r="BJ280" s="7" t="s">
        <v>526</v>
      </c>
      <c r="BK280">
        <v>5</v>
      </c>
      <c r="BL280" s="7" t="s">
        <v>526</v>
      </c>
      <c r="BM280">
        <v>5</v>
      </c>
      <c r="BN280" s="7" t="s">
        <v>526</v>
      </c>
      <c r="BO280">
        <v>5</v>
      </c>
      <c r="BQ280" s="5">
        <f t="shared" si="16"/>
        <v>27</v>
      </c>
      <c r="BR280" s="5">
        <f t="shared" si="17"/>
        <v>0</v>
      </c>
      <c r="BS280" s="5">
        <f t="shared" si="18"/>
        <v>28</v>
      </c>
      <c r="BT280" s="6">
        <f t="shared" si="19"/>
        <v>1</v>
      </c>
    </row>
    <row r="281" spans="1:72" ht="12.75">
      <c r="A281" t="s">
        <v>584</v>
      </c>
      <c r="B281" s="1" t="s">
        <v>293</v>
      </c>
      <c r="C281" s="1" t="s">
        <v>293</v>
      </c>
      <c r="D281" s="7">
        <v>1997</v>
      </c>
      <c r="E281" t="s">
        <v>294</v>
      </c>
      <c r="F281" t="s">
        <v>2412</v>
      </c>
      <c r="G281" t="s">
        <v>295</v>
      </c>
      <c r="H281" s="7" t="s">
        <v>523</v>
      </c>
      <c r="I281" t="s">
        <v>531</v>
      </c>
      <c r="J281" s="7" t="s">
        <v>525</v>
      </c>
      <c r="K281">
        <v>7.8</v>
      </c>
      <c r="L281" s="7" t="s">
        <v>526</v>
      </c>
      <c r="M281">
        <v>5</v>
      </c>
      <c r="N281" s="32" t="s">
        <v>525</v>
      </c>
      <c r="O281" s="33">
        <v>300</v>
      </c>
      <c r="P281" s="7" t="s">
        <v>526</v>
      </c>
      <c r="Q281">
        <v>200</v>
      </c>
      <c r="R281" s="7" t="s">
        <v>526</v>
      </c>
      <c r="S281">
        <v>5</v>
      </c>
      <c r="T281" s="7" t="s">
        <v>525</v>
      </c>
      <c r="U281">
        <v>11</v>
      </c>
      <c r="V281" s="7" t="s">
        <v>525</v>
      </c>
      <c r="W281">
        <v>110</v>
      </c>
      <c r="X281" s="7" t="s">
        <v>525</v>
      </c>
      <c r="Y281">
        <v>27</v>
      </c>
      <c r="Z281" s="7" t="s">
        <v>526</v>
      </c>
      <c r="AA281">
        <v>5</v>
      </c>
      <c r="AB281" s="7" t="s">
        <v>526</v>
      </c>
      <c r="AC281">
        <v>5</v>
      </c>
      <c r="AD281" s="7" t="s">
        <v>526</v>
      </c>
      <c r="AE281">
        <v>5</v>
      </c>
      <c r="AF281" s="7" t="s">
        <v>526</v>
      </c>
      <c r="AG281">
        <v>5</v>
      </c>
      <c r="AH281" s="7" t="s">
        <v>526</v>
      </c>
      <c r="AI281">
        <v>5</v>
      </c>
      <c r="AJ281" s="7" t="s">
        <v>526</v>
      </c>
      <c r="AK281">
        <v>5</v>
      </c>
      <c r="AL281" s="7" t="s">
        <v>526</v>
      </c>
      <c r="AM281">
        <v>5</v>
      </c>
      <c r="AN281" s="7" t="s">
        <v>526</v>
      </c>
      <c r="AO281">
        <v>5</v>
      </c>
      <c r="AP281" s="7" t="s">
        <v>525</v>
      </c>
      <c r="AQ281">
        <v>8.4</v>
      </c>
      <c r="AR281" s="7" t="s">
        <v>526</v>
      </c>
      <c r="AS281">
        <v>5</v>
      </c>
      <c r="AT281" s="7" t="s">
        <v>526</v>
      </c>
      <c r="AU281">
        <v>5</v>
      </c>
      <c r="AV281" s="7" t="s">
        <v>525</v>
      </c>
      <c r="AW281">
        <v>88</v>
      </c>
      <c r="AX281" s="7" t="s">
        <v>525</v>
      </c>
      <c r="AY281">
        <v>53</v>
      </c>
      <c r="AZ281" s="7" t="s">
        <v>526</v>
      </c>
      <c r="BA281">
        <v>5</v>
      </c>
      <c r="BB281" s="7" t="s">
        <v>526</v>
      </c>
      <c r="BC281">
        <v>5</v>
      </c>
      <c r="BD281" s="7" t="s">
        <v>525</v>
      </c>
      <c r="BE281">
        <v>12</v>
      </c>
      <c r="BF281" s="7" t="s">
        <v>526</v>
      </c>
      <c r="BG281">
        <v>5</v>
      </c>
      <c r="BH281" s="7" t="s">
        <v>526</v>
      </c>
      <c r="BI281">
        <v>5</v>
      </c>
      <c r="BJ281" s="7" t="s">
        <v>526</v>
      </c>
      <c r="BK281">
        <v>5</v>
      </c>
      <c r="BL281" s="7" t="s">
        <v>525</v>
      </c>
      <c r="BM281">
        <v>28</v>
      </c>
      <c r="BN281" s="7" t="s">
        <v>525</v>
      </c>
      <c r="BO281">
        <v>77</v>
      </c>
      <c r="BQ281" s="5">
        <f t="shared" si="16"/>
        <v>18</v>
      </c>
      <c r="BR281" s="5">
        <f t="shared" si="17"/>
        <v>0</v>
      </c>
      <c r="BS281" s="5">
        <f t="shared" si="18"/>
        <v>28</v>
      </c>
      <c r="BT281" s="6">
        <f t="shared" si="19"/>
        <v>10</v>
      </c>
    </row>
    <row r="282" spans="1:72" ht="12.75">
      <c r="A282" t="s">
        <v>2302</v>
      </c>
      <c r="B282" s="1" t="s">
        <v>296</v>
      </c>
      <c r="C282" s="1" t="s">
        <v>296</v>
      </c>
      <c r="D282" s="7">
        <v>1991</v>
      </c>
      <c r="E282" t="s">
        <v>297</v>
      </c>
      <c r="F282" t="s">
        <v>2412</v>
      </c>
      <c r="G282" t="s">
        <v>298</v>
      </c>
      <c r="H282" s="7" t="s">
        <v>523</v>
      </c>
      <c r="I282" t="s">
        <v>531</v>
      </c>
      <c r="J282" s="7" t="s">
        <v>525</v>
      </c>
      <c r="K282">
        <v>12.59</v>
      </c>
      <c r="L282" s="7" t="s">
        <v>526</v>
      </c>
      <c r="M282">
        <v>5</v>
      </c>
      <c r="N282" s="32" t="s">
        <v>525</v>
      </c>
      <c r="O282" s="33">
        <v>380</v>
      </c>
      <c r="P282" s="7" t="s">
        <v>526</v>
      </c>
      <c r="Q282">
        <v>200</v>
      </c>
      <c r="R282" s="7" t="s">
        <v>526</v>
      </c>
      <c r="S282">
        <v>5</v>
      </c>
      <c r="T282" s="7" t="s">
        <v>525</v>
      </c>
      <c r="U282">
        <v>6.9</v>
      </c>
      <c r="V282" s="7" t="s">
        <v>525</v>
      </c>
      <c r="W282">
        <v>36</v>
      </c>
      <c r="X282" s="7" t="s">
        <v>525</v>
      </c>
      <c r="Y282">
        <v>14</v>
      </c>
      <c r="Z282" s="7" t="s">
        <v>526</v>
      </c>
      <c r="AA282">
        <v>5</v>
      </c>
      <c r="AB282" s="7" t="s">
        <v>526</v>
      </c>
      <c r="AC282">
        <v>5</v>
      </c>
      <c r="AD282" s="7" t="s">
        <v>526</v>
      </c>
      <c r="AE282">
        <v>5</v>
      </c>
      <c r="AF282" s="7" t="s">
        <v>526</v>
      </c>
      <c r="AG282">
        <v>5</v>
      </c>
      <c r="AH282" s="7" t="s">
        <v>526</v>
      </c>
      <c r="AI282">
        <v>5</v>
      </c>
      <c r="AJ282" s="7" t="s">
        <v>526</v>
      </c>
      <c r="AK282">
        <v>5</v>
      </c>
      <c r="AL282" s="7" t="s">
        <v>526</v>
      </c>
      <c r="AM282">
        <v>5</v>
      </c>
      <c r="AN282" s="7" t="s">
        <v>526</v>
      </c>
      <c r="AO282">
        <v>5</v>
      </c>
      <c r="AP282" s="7" t="s">
        <v>525</v>
      </c>
      <c r="AQ282">
        <v>10</v>
      </c>
      <c r="AR282" s="7" t="s">
        <v>526</v>
      </c>
      <c r="AS282">
        <v>5</v>
      </c>
      <c r="AT282" s="7" t="s">
        <v>526</v>
      </c>
      <c r="AU282">
        <v>5</v>
      </c>
      <c r="AV282" s="7" t="s">
        <v>525</v>
      </c>
      <c r="AW282">
        <v>66</v>
      </c>
      <c r="AX282" s="7" t="s">
        <v>525</v>
      </c>
      <c r="AY282">
        <v>17</v>
      </c>
      <c r="AZ282" s="7" t="s">
        <v>526</v>
      </c>
      <c r="BA282">
        <v>5</v>
      </c>
      <c r="BB282" s="7" t="s">
        <v>526</v>
      </c>
      <c r="BC282">
        <v>5</v>
      </c>
      <c r="BD282" s="7" t="s">
        <v>526</v>
      </c>
      <c r="BE282">
        <v>5</v>
      </c>
      <c r="BF282" s="7" t="s">
        <v>526</v>
      </c>
      <c r="BG282">
        <v>5</v>
      </c>
      <c r="BH282" s="7" t="s">
        <v>526</v>
      </c>
      <c r="BI282">
        <v>5</v>
      </c>
      <c r="BJ282" s="7" t="s">
        <v>526</v>
      </c>
      <c r="BK282">
        <v>5</v>
      </c>
      <c r="BL282" s="7" t="s">
        <v>525</v>
      </c>
      <c r="BM282">
        <v>8.1</v>
      </c>
      <c r="BN282" s="7" t="s">
        <v>525</v>
      </c>
      <c r="BO282">
        <v>15</v>
      </c>
      <c r="BQ282" s="5">
        <f t="shared" si="16"/>
        <v>19</v>
      </c>
      <c r="BR282" s="5">
        <f t="shared" si="17"/>
        <v>0</v>
      </c>
      <c r="BS282" s="5">
        <f t="shared" si="18"/>
        <v>28</v>
      </c>
      <c r="BT282" s="6">
        <f t="shared" si="19"/>
        <v>9</v>
      </c>
    </row>
    <row r="283" spans="1:72" ht="12.75">
      <c r="A283" t="s">
        <v>1897</v>
      </c>
      <c r="B283" s="1" t="s">
        <v>299</v>
      </c>
      <c r="C283" s="1" t="s">
        <v>299</v>
      </c>
      <c r="D283" s="7">
        <v>1991</v>
      </c>
      <c r="E283" t="s">
        <v>300</v>
      </c>
      <c r="F283" t="s">
        <v>2412</v>
      </c>
      <c r="G283" t="s">
        <v>301</v>
      </c>
      <c r="H283" s="7" t="s">
        <v>523</v>
      </c>
      <c r="I283" t="s">
        <v>524</v>
      </c>
      <c r="J283" s="7" t="s">
        <v>525</v>
      </c>
      <c r="K283">
        <v>4.8</v>
      </c>
      <c r="L283" s="7" t="s">
        <v>526</v>
      </c>
      <c r="M283">
        <v>5</v>
      </c>
      <c r="N283" s="32" t="s">
        <v>525</v>
      </c>
      <c r="O283" s="33">
        <v>1600</v>
      </c>
      <c r="P283" s="7" t="s">
        <v>526</v>
      </c>
      <c r="Q283">
        <v>200</v>
      </c>
      <c r="R283" s="7" t="s">
        <v>526</v>
      </c>
      <c r="S283">
        <v>5</v>
      </c>
      <c r="T283" s="7" t="s">
        <v>525</v>
      </c>
      <c r="U283">
        <v>11</v>
      </c>
      <c r="V283" s="7" t="s">
        <v>526</v>
      </c>
      <c r="W283">
        <v>5</v>
      </c>
      <c r="X283" s="7" t="s">
        <v>526</v>
      </c>
      <c r="Y283">
        <v>5</v>
      </c>
      <c r="Z283" s="7" t="s">
        <v>526</v>
      </c>
      <c r="AA283">
        <v>5</v>
      </c>
      <c r="AB283" s="7" t="s">
        <v>526</v>
      </c>
      <c r="AC283">
        <v>5</v>
      </c>
      <c r="AD283" s="7" t="s">
        <v>526</v>
      </c>
      <c r="AE283">
        <v>5</v>
      </c>
      <c r="AF283" s="7" t="s">
        <v>526</v>
      </c>
      <c r="AG283">
        <v>5</v>
      </c>
      <c r="AH283" s="7" t="s">
        <v>526</v>
      </c>
      <c r="AI283">
        <v>5</v>
      </c>
      <c r="AJ283" s="7" t="s">
        <v>526</v>
      </c>
      <c r="AK283">
        <v>5</v>
      </c>
      <c r="AL283" s="7" t="s">
        <v>526</v>
      </c>
      <c r="AM283">
        <v>5</v>
      </c>
      <c r="AN283" s="7" t="s">
        <v>526</v>
      </c>
      <c r="AO283">
        <v>5</v>
      </c>
      <c r="AP283" s="7" t="s">
        <v>526</v>
      </c>
      <c r="AQ283">
        <v>5</v>
      </c>
      <c r="AR283" s="7" t="s">
        <v>526</v>
      </c>
      <c r="AS283">
        <v>5</v>
      </c>
      <c r="AT283" s="7" t="s">
        <v>526</v>
      </c>
      <c r="AU283">
        <v>5</v>
      </c>
      <c r="AV283" s="7" t="s">
        <v>526</v>
      </c>
      <c r="AW283">
        <v>5</v>
      </c>
      <c r="AX283" s="7" t="s">
        <v>525</v>
      </c>
      <c r="AY283">
        <v>46</v>
      </c>
      <c r="AZ283" s="7" t="s">
        <v>526</v>
      </c>
      <c r="BA283">
        <v>5</v>
      </c>
      <c r="BB283" s="7" t="s">
        <v>525</v>
      </c>
      <c r="BC283">
        <v>5.5</v>
      </c>
      <c r="BD283" s="7" t="s">
        <v>543</v>
      </c>
      <c r="BE283">
        <v>31</v>
      </c>
      <c r="BF283" s="7" t="s">
        <v>525</v>
      </c>
      <c r="BG283">
        <v>5.8</v>
      </c>
      <c r="BH283" s="7" t="s">
        <v>526</v>
      </c>
      <c r="BI283">
        <v>5</v>
      </c>
      <c r="BJ283" s="7" t="s">
        <v>526</v>
      </c>
      <c r="BK283">
        <v>5</v>
      </c>
      <c r="BL283" s="7" t="s">
        <v>526</v>
      </c>
      <c r="BM283">
        <v>5</v>
      </c>
      <c r="BN283" s="7" t="s">
        <v>525</v>
      </c>
      <c r="BO283">
        <v>7.4</v>
      </c>
      <c r="BQ283" s="5">
        <f t="shared" si="16"/>
        <v>21</v>
      </c>
      <c r="BR283" s="5">
        <f t="shared" si="17"/>
        <v>0</v>
      </c>
      <c r="BS283" s="5">
        <f t="shared" si="18"/>
        <v>28</v>
      </c>
      <c r="BT283" s="6">
        <f t="shared" si="19"/>
        <v>7</v>
      </c>
    </row>
    <row r="284" spans="1:72" ht="12.75">
      <c r="A284" t="s">
        <v>1961</v>
      </c>
      <c r="B284" s="1" t="s">
        <v>302</v>
      </c>
      <c r="C284" s="1" t="s">
        <v>302</v>
      </c>
      <c r="D284" s="7">
        <v>1994</v>
      </c>
      <c r="E284" t="s">
        <v>303</v>
      </c>
      <c r="F284" t="s">
        <v>2412</v>
      </c>
      <c r="G284" t="s">
        <v>304</v>
      </c>
      <c r="H284" s="7" t="s">
        <v>523</v>
      </c>
      <c r="I284" t="s">
        <v>524</v>
      </c>
      <c r="J284" s="7" t="s">
        <v>525</v>
      </c>
      <c r="K284">
        <v>5</v>
      </c>
      <c r="L284" s="7" t="s">
        <v>526</v>
      </c>
      <c r="M284">
        <v>5</v>
      </c>
      <c r="N284" s="32" t="s">
        <v>525</v>
      </c>
      <c r="O284" s="33">
        <v>70</v>
      </c>
      <c r="P284" s="7" t="s">
        <v>526</v>
      </c>
      <c r="Q284">
        <v>200</v>
      </c>
      <c r="R284" s="7" t="s">
        <v>526</v>
      </c>
      <c r="S284">
        <v>5</v>
      </c>
      <c r="T284" s="7" t="s">
        <v>526</v>
      </c>
      <c r="U284">
        <v>5</v>
      </c>
      <c r="V284" s="7" t="s">
        <v>525</v>
      </c>
      <c r="W284">
        <v>7.7</v>
      </c>
      <c r="X284" s="7" t="s">
        <v>526</v>
      </c>
      <c r="Y284">
        <v>5</v>
      </c>
      <c r="Z284" s="7" t="s">
        <v>526</v>
      </c>
      <c r="AA284">
        <v>5</v>
      </c>
      <c r="AB284" s="7" t="s">
        <v>526</v>
      </c>
      <c r="AC284">
        <v>5</v>
      </c>
      <c r="AD284" s="7" t="s">
        <v>526</v>
      </c>
      <c r="AE284">
        <v>5</v>
      </c>
      <c r="AF284" s="7" t="s">
        <v>526</v>
      </c>
      <c r="AG284">
        <v>5</v>
      </c>
      <c r="AH284" s="7" t="s">
        <v>526</v>
      </c>
      <c r="AI284">
        <v>5</v>
      </c>
      <c r="AJ284" s="7" t="s">
        <v>526</v>
      </c>
      <c r="AK284">
        <v>5</v>
      </c>
      <c r="AL284" s="7" t="s">
        <v>526</v>
      </c>
      <c r="AM284">
        <v>5</v>
      </c>
      <c r="AN284" s="7" t="s">
        <v>526</v>
      </c>
      <c r="AO284">
        <v>5</v>
      </c>
      <c r="AP284" s="7" t="s">
        <v>526</v>
      </c>
      <c r="AQ284">
        <v>5</v>
      </c>
      <c r="AR284" s="7" t="s">
        <v>526</v>
      </c>
      <c r="AS284">
        <v>5</v>
      </c>
      <c r="AT284" s="7" t="s">
        <v>526</v>
      </c>
      <c r="AU284">
        <v>8</v>
      </c>
      <c r="AV284" s="7" t="s">
        <v>526</v>
      </c>
      <c r="AW284">
        <v>5</v>
      </c>
      <c r="AX284" s="7" t="s">
        <v>525</v>
      </c>
      <c r="AY284">
        <v>42</v>
      </c>
      <c r="AZ284" s="7" t="s">
        <v>526</v>
      </c>
      <c r="BA284">
        <v>5</v>
      </c>
      <c r="BB284" s="7" t="s">
        <v>526</v>
      </c>
      <c r="BC284">
        <v>5</v>
      </c>
      <c r="BD284" s="7" t="s">
        <v>526</v>
      </c>
      <c r="BE284">
        <v>5</v>
      </c>
      <c r="BF284" s="7" t="s">
        <v>526</v>
      </c>
      <c r="BG284">
        <v>5</v>
      </c>
      <c r="BH284" s="7" t="s">
        <v>526</v>
      </c>
      <c r="BI284">
        <v>5</v>
      </c>
      <c r="BJ284" s="7" t="s">
        <v>526</v>
      </c>
      <c r="BK284">
        <v>5</v>
      </c>
      <c r="BL284" s="7" t="s">
        <v>526</v>
      </c>
      <c r="BM284">
        <v>5</v>
      </c>
      <c r="BN284" s="7" t="s">
        <v>525</v>
      </c>
      <c r="BO284">
        <v>7.3</v>
      </c>
      <c r="BQ284" s="5">
        <f t="shared" si="16"/>
        <v>24</v>
      </c>
      <c r="BR284" s="5">
        <f t="shared" si="17"/>
        <v>0</v>
      </c>
      <c r="BS284" s="5">
        <f t="shared" si="18"/>
        <v>28</v>
      </c>
      <c r="BT284" s="6">
        <f t="shared" si="19"/>
        <v>4</v>
      </c>
    </row>
    <row r="285" spans="1:72" ht="12.75">
      <c r="A285" t="s">
        <v>2019</v>
      </c>
      <c r="B285" s="1" t="s">
        <v>305</v>
      </c>
      <c r="C285" s="1" t="s">
        <v>305</v>
      </c>
      <c r="D285" s="7">
        <v>1997</v>
      </c>
      <c r="E285" t="s">
        <v>306</v>
      </c>
      <c r="F285" t="s">
        <v>2412</v>
      </c>
      <c r="G285" t="s">
        <v>307</v>
      </c>
      <c r="H285" s="7" t="s">
        <v>523</v>
      </c>
      <c r="I285" t="s">
        <v>531</v>
      </c>
      <c r="J285" s="7" t="s">
        <v>525</v>
      </c>
      <c r="K285">
        <v>4.5</v>
      </c>
      <c r="L285" s="7" t="s">
        <v>526</v>
      </c>
      <c r="M285">
        <v>5</v>
      </c>
      <c r="N285" s="32" t="s">
        <v>526</v>
      </c>
      <c r="O285" s="33">
        <v>50</v>
      </c>
      <c r="P285" s="7" t="s">
        <v>526</v>
      </c>
      <c r="Q285">
        <v>200</v>
      </c>
      <c r="R285" s="7" t="s">
        <v>526</v>
      </c>
      <c r="S285">
        <v>5</v>
      </c>
      <c r="T285" s="7" t="s">
        <v>526</v>
      </c>
      <c r="U285">
        <v>5</v>
      </c>
      <c r="V285" s="7" t="s">
        <v>526</v>
      </c>
      <c r="W285">
        <v>5</v>
      </c>
      <c r="X285" s="7" t="s">
        <v>526</v>
      </c>
      <c r="Y285">
        <v>5</v>
      </c>
      <c r="Z285" s="7" t="s">
        <v>526</v>
      </c>
      <c r="AA285">
        <v>5</v>
      </c>
      <c r="AB285" s="7" t="s">
        <v>526</v>
      </c>
      <c r="AC285">
        <v>5</v>
      </c>
      <c r="AD285" s="7" t="s">
        <v>526</v>
      </c>
      <c r="AE285">
        <v>5</v>
      </c>
      <c r="AF285" s="7" t="s">
        <v>526</v>
      </c>
      <c r="AG285">
        <v>5</v>
      </c>
      <c r="AH285" s="7" t="s">
        <v>526</v>
      </c>
      <c r="AI285">
        <v>5</v>
      </c>
      <c r="AJ285" s="7" t="s">
        <v>526</v>
      </c>
      <c r="AK285">
        <v>5</v>
      </c>
      <c r="AL285" s="7" t="s">
        <v>526</v>
      </c>
      <c r="AM285">
        <v>5</v>
      </c>
      <c r="AN285" s="7" t="s">
        <v>526</v>
      </c>
      <c r="AO285">
        <v>5</v>
      </c>
      <c r="AP285" s="7" t="s">
        <v>526</v>
      </c>
      <c r="AQ285">
        <v>5</v>
      </c>
      <c r="AR285" s="7" t="s">
        <v>526</v>
      </c>
      <c r="AS285">
        <v>5</v>
      </c>
      <c r="AT285" s="7" t="s">
        <v>526</v>
      </c>
      <c r="AU285">
        <v>5</v>
      </c>
      <c r="AV285" s="7" t="s">
        <v>526</v>
      </c>
      <c r="AW285">
        <v>5</v>
      </c>
      <c r="AX285" s="7" t="s">
        <v>525</v>
      </c>
      <c r="AY285">
        <v>26</v>
      </c>
      <c r="AZ285" s="7" t="s">
        <v>526</v>
      </c>
      <c r="BA285">
        <v>5</v>
      </c>
      <c r="BB285" s="7" t="s">
        <v>526</v>
      </c>
      <c r="BC285">
        <v>5</v>
      </c>
      <c r="BD285" s="7" t="s">
        <v>526</v>
      </c>
      <c r="BE285">
        <v>5</v>
      </c>
      <c r="BF285" s="7" t="s">
        <v>526</v>
      </c>
      <c r="BG285">
        <v>5</v>
      </c>
      <c r="BH285" s="7" t="s">
        <v>526</v>
      </c>
      <c r="BI285">
        <v>5</v>
      </c>
      <c r="BJ285" s="7" t="s">
        <v>526</v>
      </c>
      <c r="BK285">
        <v>5</v>
      </c>
      <c r="BL285" s="7" t="s">
        <v>526</v>
      </c>
      <c r="BM285">
        <v>5</v>
      </c>
      <c r="BN285" s="7" t="s">
        <v>526</v>
      </c>
      <c r="BO285">
        <v>5</v>
      </c>
      <c r="BQ285" s="5">
        <f t="shared" si="16"/>
        <v>27</v>
      </c>
      <c r="BR285" s="5">
        <f t="shared" si="17"/>
        <v>0</v>
      </c>
      <c r="BS285" s="5">
        <f t="shared" si="18"/>
        <v>28</v>
      </c>
      <c r="BT285" s="6">
        <f t="shared" si="19"/>
        <v>1</v>
      </c>
    </row>
    <row r="286" spans="1:72" ht="12.75">
      <c r="A286" t="s">
        <v>2032</v>
      </c>
      <c r="B286" s="1" t="s">
        <v>308</v>
      </c>
      <c r="C286" s="1" t="s">
        <v>309</v>
      </c>
      <c r="D286" s="7">
        <v>1994</v>
      </c>
      <c r="E286" t="s">
        <v>310</v>
      </c>
      <c r="F286" t="s">
        <v>2412</v>
      </c>
      <c r="G286" t="s">
        <v>311</v>
      </c>
      <c r="H286" s="7" t="s">
        <v>523</v>
      </c>
      <c r="I286" t="s">
        <v>531</v>
      </c>
      <c r="J286" s="7" t="s">
        <v>525</v>
      </c>
      <c r="K286">
        <v>7</v>
      </c>
      <c r="L286" s="7" t="s">
        <v>526</v>
      </c>
      <c r="M286">
        <v>5</v>
      </c>
      <c r="N286" s="32" t="s">
        <v>525</v>
      </c>
      <c r="O286" s="33">
        <v>4400</v>
      </c>
      <c r="P286" s="7" t="s">
        <v>526</v>
      </c>
      <c r="Q286">
        <v>200</v>
      </c>
      <c r="R286" s="7" t="s">
        <v>526</v>
      </c>
      <c r="S286">
        <v>5</v>
      </c>
      <c r="T286" s="7" t="s">
        <v>543</v>
      </c>
      <c r="U286">
        <v>6.3</v>
      </c>
      <c r="V286" s="7" t="s">
        <v>543</v>
      </c>
      <c r="W286">
        <v>28</v>
      </c>
      <c r="X286" s="7" t="s">
        <v>526</v>
      </c>
      <c r="Y286">
        <v>5</v>
      </c>
      <c r="Z286" s="7" t="s">
        <v>526</v>
      </c>
      <c r="AA286">
        <v>5</v>
      </c>
      <c r="AB286" s="7" t="s">
        <v>526</v>
      </c>
      <c r="AC286">
        <v>10</v>
      </c>
      <c r="AD286" s="7" t="s">
        <v>526</v>
      </c>
      <c r="AE286">
        <v>10</v>
      </c>
      <c r="AF286" s="7" t="s">
        <v>526</v>
      </c>
      <c r="AG286">
        <v>5</v>
      </c>
      <c r="AH286" s="7" t="s">
        <v>526</v>
      </c>
      <c r="AI286">
        <v>5</v>
      </c>
      <c r="AJ286" s="7" t="s">
        <v>526</v>
      </c>
      <c r="AK286">
        <v>5</v>
      </c>
      <c r="AL286" s="7" t="s">
        <v>526</v>
      </c>
      <c r="AM286">
        <v>5</v>
      </c>
      <c r="AN286" s="7" t="s">
        <v>526</v>
      </c>
      <c r="AO286">
        <v>5</v>
      </c>
      <c r="AP286" s="7" t="s">
        <v>526</v>
      </c>
      <c r="AQ286">
        <v>5</v>
      </c>
      <c r="AR286" s="7" t="s">
        <v>526</v>
      </c>
      <c r="AS286">
        <v>5</v>
      </c>
      <c r="AT286" s="7" t="s">
        <v>526</v>
      </c>
      <c r="AU286">
        <v>5</v>
      </c>
      <c r="AV286" s="7" t="s">
        <v>543</v>
      </c>
      <c r="AW286">
        <v>29</v>
      </c>
      <c r="AX286" s="7" t="s">
        <v>525</v>
      </c>
      <c r="AY286">
        <v>390</v>
      </c>
      <c r="AZ286" s="7" t="s">
        <v>526</v>
      </c>
      <c r="BA286">
        <v>6</v>
      </c>
      <c r="BB286" s="7" t="s">
        <v>543</v>
      </c>
      <c r="BC286">
        <v>13</v>
      </c>
      <c r="BD286" s="7" t="s">
        <v>543</v>
      </c>
      <c r="BE286">
        <v>150</v>
      </c>
      <c r="BF286" s="7" t="s">
        <v>526</v>
      </c>
      <c r="BG286">
        <v>10</v>
      </c>
      <c r="BH286" s="7" t="s">
        <v>526</v>
      </c>
      <c r="BI286">
        <v>5</v>
      </c>
      <c r="BJ286" s="7" t="s">
        <v>543</v>
      </c>
      <c r="BK286">
        <v>5.8</v>
      </c>
      <c r="BL286" s="7" t="s">
        <v>543</v>
      </c>
      <c r="BM286">
        <v>17</v>
      </c>
      <c r="BN286" s="7" t="s">
        <v>543</v>
      </c>
      <c r="BO286">
        <v>36</v>
      </c>
      <c r="BQ286" s="5">
        <f t="shared" si="16"/>
        <v>18</v>
      </c>
      <c r="BR286" s="5">
        <f t="shared" si="17"/>
        <v>0</v>
      </c>
      <c r="BS286" s="5">
        <f t="shared" si="18"/>
        <v>28</v>
      </c>
      <c r="BT286" s="6">
        <f t="shared" si="19"/>
        <v>10</v>
      </c>
    </row>
    <row r="287" spans="1:72" ht="12.75">
      <c r="A287" t="s">
        <v>2019</v>
      </c>
      <c r="B287" s="1" t="s">
        <v>312</v>
      </c>
      <c r="C287" s="1" t="s">
        <v>312</v>
      </c>
      <c r="D287" s="7">
        <v>1997</v>
      </c>
      <c r="E287" t="s">
        <v>313</v>
      </c>
      <c r="F287" t="s">
        <v>2412</v>
      </c>
      <c r="G287" t="s">
        <v>314</v>
      </c>
      <c r="H287" s="7" t="s">
        <v>523</v>
      </c>
      <c r="I287" t="s">
        <v>524</v>
      </c>
      <c r="J287" s="7" t="s">
        <v>525</v>
      </c>
      <c r="K287">
        <v>7.8</v>
      </c>
      <c r="L287" s="7" t="s">
        <v>526</v>
      </c>
      <c r="M287">
        <v>5</v>
      </c>
      <c r="N287" s="32" t="s">
        <v>526</v>
      </c>
      <c r="O287" s="33">
        <v>50</v>
      </c>
      <c r="P287" s="7" t="s">
        <v>526</v>
      </c>
      <c r="Q287">
        <v>200</v>
      </c>
      <c r="R287" s="7" t="s">
        <v>526</v>
      </c>
      <c r="S287">
        <v>5</v>
      </c>
      <c r="T287" s="7" t="s">
        <v>526</v>
      </c>
      <c r="U287">
        <v>5</v>
      </c>
      <c r="V287" s="7" t="s">
        <v>526</v>
      </c>
      <c r="W287">
        <v>5</v>
      </c>
      <c r="X287" s="7" t="s">
        <v>526</v>
      </c>
      <c r="Y287">
        <v>5</v>
      </c>
      <c r="Z287" s="7" t="s">
        <v>526</v>
      </c>
      <c r="AA287">
        <v>5</v>
      </c>
      <c r="AB287" s="7" t="s">
        <v>526</v>
      </c>
      <c r="AC287">
        <v>5</v>
      </c>
      <c r="AD287" s="7" t="s">
        <v>526</v>
      </c>
      <c r="AE287">
        <v>5</v>
      </c>
      <c r="AF287" s="7" t="s">
        <v>526</v>
      </c>
      <c r="AG287">
        <v>5</v>
      </c>
      <c r="AH287" s="7" t="s">
        <v>526</v>
      </c>
      <c r="AI287">
        <v>5</v>
      </c>
      <c r="AJ287" s="7" t="s">
        <v>526</v>
      </c>
      <c r="AK287">
        <v>5</v>
      </c>
      <c r="AL287" s="7" t="s">
        <v>526</v>
      </c>
      <c r="AM287">
        <v>5</v>
      </c>
      <c r="AN287" s="7" t="s">
        <v>526</v>
      </c>
      <c r="AO287">
        <v>5</v>
      </c>
      <c r="AP287" s="7" t="s">
        <v>526</v>
      </c>
      <c r="AQ287">
        <v>5</v>
      </c>
      <c r="AR287" s="7" t="s">
        <v>526</v>
      </c>
      <c r="AS287">
        <v>5</v>
      </c>
      <c r="AT287" s="7" t="s">
        <v>526</v>
      </c>
      <c r="AU287">
        <v>5</v>
      </c>
      <c r="AV287" s="7" t="s">
        <v>526</v>
      </c>
      <c r="AW287">
        <v>5</v>
      </c>
      <c r="AX287" s="7" t="s">
        <v>526</v>
      </c>
      <c r="AY287">
        <v>5</v>
      </c>
      <c r="AZ287" s="7" t="s">
        <v>526</v>
      </c>
      <c r="BA287">
        <v>5</v>
      </c>
      <c r="BB287" s="7" t="s">
        <v>526</v>
      </c>
      <c r="BC287">
        <v>5</v>
      </c>
      <c r="BD287" s="7" t="s">
        <v>526</v>
      </c>
      <c r="BE287">
        <v>5</v>
      </c>
      <c r="BF287" s="7" t="s">
        <v>526</v>
      </c>
      <c r="BG287">
        <v>5</v>
      </c>
      <c r="BH287" s="7" t="s">
        <v>526</v>
      </c>
      <c r="BI287">
        <v>5</v>
      </c>
      <c r="BJ287" s="7" t="s">
        <v>526</v>
      </c>
      <c r="BK287">
        <v>5</v>
      </c>
      <c r="BL287" s="7" t="s">
        <v>526</v>
      </c>
      <c r="BM287">
        <v>5</v>
      </c>
      <c r="BN287" s="7" t="s">
        <v>526</v>
      </c>
      <c r="BO287">
        <v>5</v>
      </c>
      <c r="BQ287" s="5">
        <f t="shared" si="16"/>
        <v>28</v>
      </c>
      <c r="BR287" s="5">
        <f t="shared" si="17"/>
        <v>0</v>
      </c>
      <c r="BS287" s="5">
        <f t="shared" si="18"/>
        <v>28</v>
      </c>
      <c r="BT287" s="6">
        <f t="shared" si="19"/>
        <v>0</v>
      </c>
    </row>
    <row r="288" spans="1:72" ht="12.75">
      <c r="A288" t="s">
        <v>2019</v>
      </c>
      <c r="B288" s="1" t="s">
        <v>315</v>
      </c>
      <c r="C288" s="1" t="s">
        <v>315</v>
      </c>
      <c r="D288" s="7">
        <v>1997</v>
      </c>
      <c r="E288" t="s">
        <v>316</v>
      </c>
      <c r="F288" t="s">
        <v>2412</v>
      </c>
      <c r="G288" t="s">
        <v>317</v>
      </c>
      <c r="H288" s="7" t="s">
        <v>523</v>
      </c>
      <c r="I288" t="s">
        <v>531</v>
      </c>
      <c r="J288" s="7" t="s">
        <v>525</v>
      </c>
      <c r="K288">
        <v>8.1</v>
      </c>
      <c r="L288" s="7" t="s">
        <v>526</v>
      </c>
      <c r="M288">
        <v>5</v>
      </c>
      <c r="N288" s="32" t="s">
        <v>525</v>
      </c>
      <c r="O288" s="33">
        <v>3800</v>
      </c>
      <c r="P288" s="7" t="s">
        <v>526</v>
      </c>
      <c r="Q288">
        <v>200</v>
      </c>
      <c r="R288" s="7" t="s">
        <v>526</v>
      </c>
      <c r="S288">
        <v>5</v>
      </c>
      <c r="T288" s="7" t="s">
        <v>526</v>
      </c>
      <c r="U288">
        <v>5</v>
      </c>
      <c r="V288" s="7" t="s">
        <v>543</v>
      </c>
      <c r="W288">
        <v>13</v>
      </c>
      <c r="X288" s="7" t="s">
        <v>526</v>
      </c>
      <c r="Y288">
        <v>5</v>
      </c>
      <c r="Z288" s="7" t="s">
        <v>526</v>
      </c>
      <c r="AA288">
        <v>5</v>
      </c>
      <c r="AB288" s="7" t="s">
        <v>526</v>
      </c>
      <c r="AC288">
        <v>5</v>
      </c>
      <c r="AD288" s="7" t="s">
        <v>526</v>
      </c>
      <c r="AE288">
        <v>5</v>
      </c>
      <c r="AF288" s="7" t="s">
        <v>526</v>
      </c>
      <c r="AG288">
        <v>5</v>
      </c>
      <c r="AH288" s="7" t="s">
        <v>526</v>
      </c>
      <c r="AI288">
        <v>5</v>
      </c>
      <c r="AJ288" s="7" t="s">
        <v>526</v>
      </c>
      <c r="AK288">
        <v>5</v>
      </c>
      <c r="AL288" s="7" t="s">
        <v>526</v>
      </c>
      <c r="AM288">
        <v>5</v>
      </c>
      <c r="AN288" s="7" t="s">
        <v>526</v>
      </c>
      <c r="AO288">
        <v>5</v>
      </c>
      <c r="AP288" s="7" t="s">
        <v>526</v>
      </c>
      <c r="AQ288">
        <v>5</v>
      </c>
      <c r="AR288" s="7" t="s">
        <v>526</v>
      </c>
      <c r="AS288">
        <v>5</v>
      </c>
      <c r="AT288" s="7" t="s">
        <v>526</v>
      </c>
      <c r="AU288">
        <v>5</v>
      </c>
      <c r="AV288" s="7" t="s">
        <v>525</v>
      </c>
      <c r="AW288">
        <v>25</v>
      </c>
      <c r="AX288" s="7" t="s">
        <v>525</v>
      </c>
      <c r="AY288">
        <v>86</v>
      </c>
      <c r="AZ288" s="7" t="s">
        <v>543</v>
      </c>
      <c r="BA288">
        <v>13</v>
      </c>
      <c r="BB288" s="7" t="s">
        <v>525</v>
      </c>
      <c r="BC288">
        <v>8.5</v>
      </c>
      <c r="BD288" s="7" t="s">
        <v>525</v>
      </c>
      <c r="BE288">
        <v>40</v>
      </c>
      <c r="BF288" s="7" t="s">
        <v>526</v>
      </c>
      <c r="BG288">
        <v>5</v>
      </c>
      <c r="BH288" s="7" t="s">
        <v>526</v>
      </c>
      <c r="BI288">
        <v>5</v>
      </c>
      <c r="BJ288" s="7" t="s">
        <v>526</v>
      </c>
      <c r="BK288">
        <v>5</v>
      </c>
      <c r="BL288" s="7" t="s">
        <v>526</v>
      </c>
      <c r="BM288">
        <v>5</v>
      </c>
      <c r="BN288" s="7" t="s">
        <v>525</v>
      </c>
      <c r="BO288">
        <v>11</v>
      </c>
      <c r="BQ288" s="5">
        <f t="shared" si="16"/>
        <v>20</v>
      </c>
      <c r="BR288" s="5">
        <f t="shared" si="17"/>
        <v>0</v>
      </c>
      <c r="BS288" s="5">
        <f t="shared" si="18"/>
        <v>28</v>
      </c>
      <c r="BT288" s="6">
        <f t="shared" si="19"/>
        <v>8</v>
      </c>
    </row>
    <row r="289" spans="1:72" ht="12.75">
      <c r="A289" t="s">
        <v>2032</v>
      </c>
      <c r="B289" s="1" t="s">
        <v>309</v>
      </c>
      <c r="C289" s="1" t="s">
        <v>309</v>
      </c>
      <c r="D289" s="7">
        <v>1994</v>
      </c>
      <c r="E289" t="s">
        <v>318</v>
      </c>
      <c r="F289" t="s">
        <v>2412</v>
      </c>
      <c r="G289" t="s">
        <v>2190</v>
      </c>
      <c r="H289" s="7" t="s">
        <v>523</v>
      </c>
      <c r="I289" t="s">
        <v>531</v>
      </c>
      <c r="J289" s="7" t="s">
        <v>525</v>
      </c>
      <c r="K289">
        <v>6.5</v>
      </c>
      <c r="L289" s="7" t="s">
        <v>526</v>
      </c>
      <c r="M289">
        <v>5</v>
      </c>
      <c r="N289" s="32" t="s">
        <v>525</v>
      </c>
      <c r="O289" s="33">
        <v>1400</v>
      </c>
      <c r="P289" s="7" t="s">
        <v>526</v>
      </c>
      <c r="Q289">
        <v>200</v>
      </c>
      <c r="R289" s="7" t="s">
        <v>526</v>
      </c>
      <c r="S289">
        <v>5</v>
      </c>
      <c r="T289" s="7" t="s">
        <v>526</v>
      </c>
      <c r="U289">
        <v>5</v>
      </c>
      <c r="V289" s="7" t="s">
        <v>525</v>
      </c>
      <c r="W289">
        <v>16</v>
      </c>
      <c r="X289" s="7" t="s">
        <v>525</v>
      </c>
      <c r="Y289">
        <v>6.1</v>
      </c>
      <c r="Z289" s="7" t="s">
        <v>526</v>
      </c>
      <c r="AA289">
        <v>5</v>
      </c>
      <c r="AB289" s="7" t="s">
        <v>526</v>
      </c>
      <c r="AC289">
        <v>5</v>
      </c>
      <c r="AD289" s="7" t="s">
        <v>525</v>
      </c>
      <c r="AE289">
        <v>7.2</v>
      </c>
      <c r="AF289" s="7" t="s">
        <v>526</v>
      </c>
      <c r="AG289">
        <v>5</v>
      </c>
      <c r="AH289" s="7" t="s">
        <v>526</v>
      </c>
      <c r="AI289">
        <v>5</v>
      </c>
      <c r="AJ289" s="7" t="s">
        <v>526</v>
      </c>
      <c r="AK289">
        <v>5</v>
      </c>
      <c r="AL289" s="7" t="s">
        <v>526</v>
      </c>
      <c r="AM289">
        <v>5</v>
      </c>
      <c r="AN289" s="7" t="s">
        <v>526</v>
      </c>
      <c r="AO289">
        <v>5</v>
      </c>
      <c r="AP289" s="7" t="s">
        <v>526</v>
      </c>
      <c r="AQ289">
        <v>5</v>
      </c>
      <c r="AR289" s="7" t="s">
        <v>526</v>
      </c>
      <c r="AS289">
        <v>5</v>
      </c>
      <c r="AT289" s="7" t="s">
        <v>526</v>
      </c>
      <c r="AU289">
        <v>5</v>
      </c>
      <c r="AV289" s="7" t="s">
        <v>525</v>
      </c>
      <c r="AW289">
        <v>34</v>
      </c>
      <c r="AX289" s="7" t="s">
        <v>525</v>
      </c>
      <c r="AY289">
        <v>100</v>
      </c>
      <c r="AZ289" s="7" t="s">
        <v>526</v>
      </c>
      <c r="BA289">
        <v>5</v>
      </c>
      <c r="BB289" s="7" t="s">
        <v>525</v>
      </c>
      <c r="BC289">
        <v>7.7</v>
      </c>
      <c r="BD289" s="7" t="s">
        <v>525</v>
      </c>
      <c r="BE289">
        <v>49</v>
      </c>
      <c r="BF289" s="7" t="s">
        <v>526</v>
      </c>
      <c r="BG289">
        <v>5</v>
      </c>
      <c r="BH289" s="7" t="s">
        <v>526</v>
      </c>
      <c r="BI289">
        <v>5</v>
      </c>
      <c r="BJ289" s="7" t="s">
        <v>526</v>
      </c>
      <c r="BK289">
        <v>5</v>
      </c>
      <c r="BL289" s="7" t="s">
        <v>525</v>
      </c>
      <c r="BM289">
        <v>9.6</v>
      </c>
      <c r="BN289" s="7" t="s">
        <v>525</v>
      </c>
      <c r="BO289">
        <v>16</v>
      </c>
      <c r="BQ289" s="5">
        <f t="shared" si="16"/>
        <v>18</v>
      </c>
      <c r="BR289" s="5">
        <f t="shared" si="17"/>
        <v>0</v>
      </c>
      <c r="BS289" s="5">
        <f t="shared" si="18"/>
        <v>28</v>
      </c>
      <c r="BT289" s="6">
        <f t="shared" si="19"/>
        <v>10</v>
      </c>
    </row>
    <row r="290" spans="1:72" ht="12.75">
      <c r="A290" t="s">
        <v>2032</v>
      </c>
      <c r="B290" s="1" t="s">
        <v>319</v>
      </c>
      <c r="C290" s="1" t="s">
        <v>319</v>
      </c>
      <c r="D290" s="7">
        <v>1994</v>
      </c>
      <c r="E290" t="s">
        <v>320</v>
      </c>
      <c r="F290" t="s">
        <v>2412</v>
      </c>
      <c r="G290" t="s">
        <v>321</v>
      </c>
      <c r="H290" s="7" t="s">
        <v>523</v>
      </c>
      <c r="I290" t="s">
        <v>531</v>
      </c>
      <c r="J290" s="7" t="s">
        <v>525</v>
      </c>
      <c r="K290">
        <v>7.8</v>
      </c>
      <c r="L290" s="7" t="s">
        <v>526</v>
      </c>
      <c r="M290">
        <v>5</v>
      </c>
      <c r="N290" s="32" t="s">
        <v>525</v>
      </c>
      <c r="O290" s="33">
        <v>830</v>
      </c>
      <c r="P290" s="7" t="s">
        <v>526</v>
      </c>
      <c r="Q290">
        <v>200</v>
      </c>
      <c r="R290" s="7" t="s">
        <v>526</v>
      </c>
      <c r="S290">
        <v>5</v>
      </c>
      <c r="T290" s="7" t="s">
        <v>543</v>
      </c>
      <c r="U290">
        <v>7.3</v>
      </c>
      <c r="V290" s="7" t="s">
        <v>543</v>
      </c>
      <c r="W290">
        <v>24</v>
      </c>
      <c r="X290" s="7" t="s">
        <v>525</v>
      </c>
      <c r="Y290">
        <v>7.6</v>
      </c>
      <c r="Z290" s="7" t="s">
        <v>526</v>
      </c>
      <c r="AA290">
        <v>10</v>
      </c>
      <c r="AB290" s="7" t="s">
        <v>526</v>
      </c>
      <c r="AC290">
        <v>8</v>
      </c>
      <c r="AD290" s="7" t="s">
        <v>526</v>
      </c>
      <c r="AE290">
        <v>5</v>
      </c>
      <c r="AF290" s="7" t="s">
        <v>526</v>
      </c>
      <c r="AG290">
        <v>14</v>
      </c>
      <c r="AH290" s="7" t="s">
        <v>526</v>
      </c>
      <c r="AI290">
        <v>5</v>
      </c>
      <c r="AJ290" s="7" t="s">
        <v>558</v>
      </c>
      <c r="AK290" t="s">
        <v>558</v>
      </c>
      <c r="AL290" s="7" t="s">
        <v>526</v>
      </c>
      <c r="AM290">
        <v>5</v>
      </c>
      <c r="AN290" s="7" t="s">
        <v>558</v>
      </c>
      <c r="AO290" t="s">
        <v>558</v>
      </c>
      <c r="AP290" s="7" t="s">
        <v>526</v>
      </c>
      <c r="AQ290">
        <v>5</v>
      </c>
      <c r="AR290" s="7" t="s">
        <v>526</v>
      </c>
      <c r="AS290">
        <v>5</v>
      </c>
      <c r="AT290" s="7" t="s">
        <v>526</v>
      </c>
      <c r="AU290">
        <v>5</v>
      </c>
      <c r="AV290" s="7" t="s">
        <v>525</v>
      </c>
      <c r="AW290">
        <v>42</v>
      </c>
      <c r="AX290" s="7" t="s">
        <v>525</v>
      </c>
      <c r="AY290">
        <v>100</v>
      </c>
      <c r="AZ290" s="7" t="s">
        <v>526</v>
      </c>
      <c r="BA290">
        <v>5</v>
      </c>
      <c r="BB290" s="7" t="s">
        <v>526</v>
      </c>
      <c r="BC290">
        <v>5</v>
      </c>
      <c r="BD290" s="7" t="s">
        <v>543</v>
      </c>
      <c r="BE290">
        <v>44</v>
      </c>
      <c r="BF290" s="7" t="s">
        <v>526</v>
      </c>
      <c r="BG290">
        <v>5</v>
      </c>
      <c r="BH290" s="7" t="s">
        <v>526</v>
      </c>
      <c r="BI290">
        <v>5</v>
      </c>
      <c r="BJ290" s="7" t="s">
        <v>526</v>
      </c>
      <c r="BK290">
        <v>5</v>
      </c>
      <c r="BL290" s="7" t="s">
        <v>543</v>
      </c>
      <c r="BM290">
        <v>12</v>
      </c>
      <c r="BN290" s="7" t="s">
        <v>543</v>
      </c>
      <c r="BO290">
        <v>22</v>
      </c>
      <c r="BQ290" s="5">
        <f t="shared" si="16"/>
        <v>17</v>
      </c>
      <c r="BR290" s="5">
        <f t="shared" si="17"/>
        <v>4</v>
      </c>
      <c r="BS290" s="5">
        <f t="shared" si="18"/>
        <v>26</v>
      </c>
      <c r="BT290" s="6">
        <f t="shared" si="19"/>
        <v>9</v>
      </c>
    </row>
    <row r="291" spans="1:72" ht="12.75">
      <c r="A291" t="s">
        <v>2032</v>
      </c>
      <c r="B291" s="1" t="s">
        <v>322</v>
      </c>
      <c r="C291" s="1" t="s">
        <v>322</v>
      </c>
      <c r="D291" s="7">
        <v>1994</v>
      </c>
      <c r="E291" t="s">
        <v>323</v>
      </c>
      <c r="F291" t="s">
        <v>2412</v>
      </c>
      <c r="G291" t="s">
        <v>324</v>
      </c>
      <c r="H291" s="7" t="s">
        <v>523</v>
      </c>
      <c r="I291" t="s">
        <v>531</v>
      </c>
      <c r="J291" s="7" t="s">
        <v>525</v>
      </c>
      <c r="K291">
        <v>12</v>
      </c>
      <c r="L291" s="7" t="s">
        <v>526</v>
      </c>
      <c r="M291">
        <v>15</v>
      </c>
      <c r="N291" s="32" t="s">
        <v>525</v>
      </c>
      <c r="O291" s="33">
        <v>310</v>
      </c>
      <c r="P291" s="7" t="s">
        <v>526</v>
      </c>
      <c r="Q291">
        <v>200</v>
      </c>
      <c r="R291" s="7" t="s">
        <v>526</v>
      </c>
      <c r="S291">
        <v>5</v>
      </c>
      <c r="T291" s="7" t="s">
        <v>543</v>
      </c>
      <c r="U291">
        <v>7.4</v>
      </c>
      <c r="V291" s="7" t="s">
        <v>543</v>
      </c>
      <c r="W291">
        <v>27</v>
      </c>
      <c r="X291" s="7" t="s">
        <v>525</v>
      </c>
      <c r="Y291">
        <v>10</v>
      </c>
      <c r="Z291" s="7" t="s">
        <v>526</v>
      </c>
      <c r="AA291">
        <v>10</v>
      </c>
      <c r="AB291" s="7" t="s">
        <v>526</v>
      </c>
      <c r="AC291">
        <v>5</v>
      </c>
      <c r="AD291" s="7" t="s">
        <v>526</v>
      </c>
      <c r="AE291">
        <v>5</v>
      </c>
      <c r="AF291" s="7" t="s">
        <v>526</v>
      </c>
      <c r="AG291">
        <v>5</v>
      </c>
      <c r="AH291" s="7" t="s">
        <v>526</v>
      </c>
      <c r="AI291">
        <v>5</v>
      </c>
      <c r="AJ291" s="7" t="s">
        <v>558</v>
      </c>
      <c r="AK291" t="s">
        <v>558</v>
      </c>
      <c r="AL291" s="7" t="s">
        <v>526</v>
      </c>
      <c r="AM291">
        <v>5</v>
      </c>
      <c r="AN291" s="7" t="s">
        <v>558</v>
      </c>
      <c r="AO291" t="s">
        <v>558</v>
      </c>
      <c r="AP291" s="7" t="s">
        <v>526</v>
      </c>
      <c r="AQ291">
        <v>5</v>
      </c>
      <c r="AR291" s="7" t="s">
        <v>526</v>
      </c>
      <c r="AS291">
        <v>5</v>
      </c>
      <c r="AT291" s="7" t="s">
        <v>526</v>
      </c>
      <c r="AU291">
        <v>5</v>
      </c>
      <c r="AV291" s="7" t="s">
        <v>525</v>
      </c>
      <c r="AW291">
        <v>54</v>
      </c>
      <c r="AX291" s="7" t="s">
        <v>525</v>
      </c>
      <c r="AY291">
        <v>71</v>
      </c>
      <c r="AZ291" s="7" t="s">
        <v>526</v>
      </c>
      <c r="BA291">
        <v>5</v>
      </c>
      <c r="BB291" s="7" t="s">
        <v>526</v>
      </c>
      <c r="BC291">
        <v>5</v>
      </c>
      <c r="BD291" s="7" t="s">
        <v>543</v>
      </c>
      <c r="BE291">
        <v>27</v>
      </c>
      <c r="BF291" s="7" t="s">
        <v>526</v>
      </c>
      <c r="BG291">
        <v>5</v>
      </c>
      <c r="BH291" s="7" t="s">
        <v>526</v>
      </c>
      <c r="BI291">
        <v>5</v>
      </c>
      <c r="BJ291" s="7" t="s">
        <v>526</v>
      </c>
      <c r="BK291">
        <v>5</v>
      </c>
      <c r="BL291" s="7" t="s">
        <v>543</v>
      </c>
      <c r="BM291">
        <v>14</v>
      </c>
      <c r="BN291" s="7" t="s">
        <v>543</v>
      </c>
      <c r="BO291">
        <v>27</v>
      </c>
      <c r="BQ291" s="5">
        <f t="shared" si="16"/>
        <v>17</v>
      </c>
      <c r="BR291" s="5">
        <f t="shared" si="17"/>
        <v>4</v>
      </c>
      <c r="BS291" s="5">
        <f t="shared" si="18"/>
        <v>26</v>
      </c>
      <c r="BT291" s="6">
        <f t="shared" si="19"/>
        <v>9</v>
      </c>
    </row>
    <row r="292" spans="1:72" ht="12.75">
      <c r="A292" t="s">
        <v>2032</v>
      </c>
      <c r="B292" s="1" t="s">
        <v>325</v>
      </c>
      <c r="C292" s="1" t="s">
        <v>325</v>
      </c>
      <c r="D292" s="7">
        <v>1994</v>
      </c>
      <c r="E292" t="s">
        <v>326</v>
      </c>
      <c r="F292" t="s">
        <v>2412</v>
      </c>
      <c r="G292" t="s">
        <v>327</v>
      </c>
      <c r="H292" s="7" t="s">
        <v>523</v>
      </c>
      <c r="I292" t="s">
        <v>531</v>
      </c>
      <c r="J292" s="7" t="s">
        <v>525</v>
      </c>
      <c r="K292">
        <v>10</v>
      </c>
      <c r="L292" s="7" t="s">
        <v>526</v>
      </c>
      <c r="M292">
        <v>5</v>
      </c>
      <c r="N292" s="32" t="s">
        <v>525</v>
      </c>
      <c r="O292" s="33">
        <v>450</v>
      </c>
      <c r="P292" s="7" t="s">
        <v>526</v>
      </c>
      <c r="Q292">
        <v>200</v>
      </c>
      <c r="R292" s="7" t="s">
        <v>526</v>
      </c>
      <c r="S292">
        <v>6</v>
      </c>
      <c r="T292" s="7" t="s">
        <v>526</v>
      </c>
      <c r="U292">
        <v>5</v>
      </c>
      <c r="V292" s="7" t="s">
        <v>543</v>
      </c>
      <c r="W292">
        <v>35</v>
      </c>
      <c r="X292" s="7" t="s">
        <v>525</v>
      </c>
      <c r="Y292">
        <v>12</v>
      </c>
      <c r="Z292" s="7" t="s">
        <v>526</v>
      </c>
      <c r="AA292">
        <v>10</v>
      </c>
      <c r="AB292" s="7" t="s">
        <v>526</v>
      </c>
      <c r="AC292">
        <v>5</v>
      </c>
      <c r="AD292" s="7" t="s">
        <v>526</v>
      </c>
      <c r="AE292">
        <v>5</v>
      </c>
      <c r="AF292" s="7" t="s">
        <v>526</v>
      </c>
      <c r="AG292">
        <v>5</v>
      </c>
      <c r="AH292" s="7" t="s">
        <v>526</v>
      </c>
      <c r="AI292">
        <v>5</v>
      </c>
      <c r="AJ292" s="7" t="s">
        <v>558</v>
      </c>
      <c r="AK292" t="s">
        <v>558</v>
      </c>
      <c r="AL292" s="7" t="s">
        <v>526</v>
      </c>
      <c r="AM292">
        <v>7</v>
      </c>
      <c r="AN292" s="7" t="s">
        <v>558</v>
      </c>
      <c r="AO292" t="s">
        <v>558</v>
      </c>
      <c r="AP292" s="7" t="s">
        <v>526</v>
      </c>
      <c r="AQ292">
        <v>5</v>
      </c>
      <c r="AR292" s="7" t="s">
        <v>526</v>
      </c>
      <c r="AS292">
        <v>5</v>
      </c>
      <c r="AT292" s="7" t="s">
        <v>526</v>
      </c>
      <c r="AU292">
        <v>5</v>
      </c>
      <c r="AV292" s="7" t="s">
        <v>525</v>
      </c>
      <c r="AW292">
        <v>60</v>
      </c>
      <c r="AX292" s="7" t="s">
        <v>525</v>
      </c>
      <c r="AY292">
        <v>64</v>
      </c>
      <c r="AZ292" s="7" t="s">
        <v>526</v>
      </c>
      <c r="BA292">
        <v>5</v>
      </c>
      <c r="BB292" s="7" t="s">
        <v>526</v>
      </c>
      <c r="BC292">
        <v>5</v>
      </c>
      <c r="BD292" s="7" t="s">
        <v>543</v>
      </c>
      <c r="BE292">
        <v>9.8</v>
      </c>
      <c r="BF292" s="7" t="s">
        <v>526</v>
      </c>
      <c r="BG292">
        <v>5</v>
      </c>
      <c r="BH292" s="7" t="s">
        <v>526</v>
      </c>
      <c r="BI292">
        <v>5</v>
      </c>
      <c r="BJ292" s="7" t="s">
        <v>526</v>
      </c>
      <c r="BK292">
        <v>5</v>
      </c>
      <c r="BL292" s="7" t="s">
        <v>543</v>
      </c>
      <c r="BM292">
        <v>20</v>
      </c>
      <c r="BN292" s="7" t="s">
        <v>543</v>
      </c>
      <c r="BO292">
        <v>36</v>
      </c>
      <c r="BQ292" s="5">
        <f t="shared" si="16"/>
        <v>18</v>
      </c>
      <c r="BR292" s="5">
        <f t="shared" si="17"/>
        <v>4</v>
      </c>
      <c r="BS292" s="5">
        <f t="shared" si="18"/>
        <v>26</v>
      </c>
      <c r="BT292" s="6">
        <f t="shared" si="19"/>
        <v>8</v>
      </c>
    </row>
    <row r="293" spans="1:72" ht="12.75">
      <c r="A293" t="s">
        <v>2032</v>
      </c>
      <c r="B293" s="1" t="s">
        <v>328</v>
      </c>
      <c r="C293" s="1" t="s">
        <v>328</v>
      </c>
      <c r="D293" s="7">
        <v>1994</v>
      </c>
      <c r="E293" t="s">
        <v>329</v>
      </c>
      <c r="F293" t="s">
        <v>2412</v>
      </c>
      <c r="G293" t="s">
        <v>330</v>
      </c>
      <c r="H293" s="7" t="s">
        <v>523</v>
      </c>
      <c r="I293" t="s">
        <v>524</v>
      </c>
      <c r="J293" s="7" t="s">
        <v>525</v>
      </c>
      <c r="K293">
        <v>4.2</v>
      </c>
      <c r="L293" s="7" t="s">
        <v>526</v>
      </c>
      <c r="M293">
        <v>5</v>
      </c>
      <c r="N293" s="32" t="s">
        <v>526</v>
      </c>
      <c r="O293" s="33">
        <v>50</v>
      </c>
      <c r="P293" s="7" t="s">
        <v>526</v>
      </c>
      <c r="Q293">
        <v>200</v>
      </c>
      <c r="R293" s="7" t="s">
        <v>525</v>
      </c>
      <c r="S293">
        <v>7.3</v>
      </c>
      <c r="T293" s="7" t="s">
        <v>525</v>
      </c>
      <c r="U293">
        <v>16</v>
      </c>
      <c r="V293" s="7" t="s">
        <v>525</v>
      </c>
      <c r="W293">
        <v>58</v>
      </c>
      <c r="X293" s="7" t="s">
        <v>525</v>
      </c>
      <c r="Y293">
        <v>19</v>
      </c>
      <c r="Z293" s="7" t="s">
        <v>526</v>
      </c>
      <c r="AA293">
        <v>5</v>
      </c>
      <c r="AB293" s="7" t="s">
        <v>526</v>
      </c>
      <c r="AC293">
        <v>5</v>
      </c>
      <c r="AD293" s="7" t="s">
        <v>526</v>
      </c>
      <c r="AE293">
        <v>5</v>
      </c>
      <c r="AF293" s="7" t="s">
        <v>526</v>
      </c>
      <c r="AG293">
        <v>5</v>
      </c>
      <c r="AH293" s="7" t="s">
        <v>526</v>
      </c>
      <c r="AI293">
        <v>5</v>
      </c>
      <c r="AJ293" s="7" t="s">
        <v>526</v>
      </c>
      <c r="AK293">
        <v>5</v>
      </c>
      <c r="AL293" s="7" t="s">
        <v>526</v>
      </c>
      <c r="AM293">
        <v>5</v>
      </c>
      <c r="AN293" s="7" t="s">
        <v>526</v>
      </c>
      <c r="AO293">
        <v>5</v>
      </c>
      <c r="AP293" s="7" t="s">
        <v>525</v>
      </c>
      <c r="AQ293">
        <v>17</v>
      </c>
      <c r="AR293" s="7" t="s">
        <v>526</v>
      </c>
      <c r="AS293">
        <v>5</v>
      </c>
      <c r="AT293" s="7" t="s">
        <v>526</v>
      </c>
      <c r="AU293">
        <v>5</v>
      </c>
      <c r="AV293" s="7" t="s">
        <v>525</v>
      </c>
      <c r="AW293">
        <v>83</v>
      </c>
      <c r="AX293" s="7" t="s">
        <v>525</v>
      </c>
      <c r="AY293">
        <v>12</v>
      </c>
      <c r="AZ293" s="7" t="s">
        <v>526</v>
      </c>
      <c r="BA293">
        <v>5</v>
      </c>
      <c r="BB293" s="7" t="s">
        <v>526</v>
      </c>
      <c r="BC293">
        <v>5</v>
      </c>
      <c r="BD293" s="7" t="s">
        <v>543</v>
      </c>
      <c r="BE293">
        <v>5.5</v>
      </c>
      <c r="BF293" s="7" t="s">
        <v>526</v>
      </c>
      <c r="BG293">
        <v>5</v>
      </c>
      <c r="BH293" s="7" t="s">
        <v>526</v>
      </c>
      <c r="BI293">
        <v>5</v>
      </c>
      <c r="BJ293" s="7" t="s">
        <v>526</v>
      </c>
      <c r="BK293">
        <v>5</v>
      </c>
      <c r="BL293" s="7" t="s">
        <v>525</v>
      </c>
      <c r="BM293">
        <v>25</v>
      </c>
      <c r="BN293" s="7" t="s">
        <v>525</v>
      </c>
      <c r="BO293">
        <v>49</v>
      </c>
      <c r="BQ293" s="5">
        <f t="shared" si="16"/>
        <v>18</v>
      </c>
      <c r="BR293" s="5">
        <f t="shared" si="17"/>
        <v>0</v>
      </c>
      <c r="BS293" s="5">
        <f t="shared" si="18"/>
        <v>28</v>
      </c>
      <c r="BT293" s="6">
        <f t="shared" si="19"/>
        <v>10</v>
      </c>
    </row>
    <row r="294" spans="1:72" ht="12.75">
      <c r="A294" t="s">
        <v>2032</v>
      </c>
      <c r="B294" s="1" t="s">
        <v>331</v>
      </c>
      <c r="C294" s="1" t="s">
        <v>331</v>
      </c>
      <c r="D294" s="7">
        <v>1994</v>
      </c>
      <c r="E294" t="s">
        <v>332</v>
      </c>
      <c r="F294" t="s">
        <v>2412</v>
      </c>
      <c r="G294" t="s">
        <v>333</v>
      </c>
      <c r="H294" s="7" t="s">
        <v>523</v>
      </c>
      <c r="I294" t="s">
        <v>531</v>
      </c>
      <c r="J294" s="7" t="s">
        <v>525</v>
      </c>
      <c r="K294">
        <v>15</v>
      </c>
      <c r="L294" s="7" t="s">
        <v>526</v>
      </c>
      <c r="M294">
        <v>5</v>
      </c>
      <c r="N294" s="32" t="s">
        <v>525</v>
      </c>
      <c r="O294" s="33">
        <v>360</v>
      </c>
      <c r="P294" s="7" t="s">
        <v>526</v>
      </c>
      <c r="Q294">
        <v>200</v>
      </c>
      <c r="R294" s="7" t="s">
        <v>526</v>
      </c>
      <c r="S294">
        <v>10</v>
      </c>
      <c r="T294" s="7" t="s">
        <v>543</v>
      </c>
      <c r="U294">
        <v>9.4</v>
      </c>
      <c r="V294" s="7" t="s">
        <v>543</v>
      </c>
      <c r="W294">
        <v>33</v>
      </c>
      <c r="X294" s="7" t="s">
        <v>525</v>
      </c>
      <c r="Y294">
        <v>14</v>
      </c>
      <c r="Z294" s="7" t="s">
        <v>526</v>
      </c>
      <c r="AA294">
        <v>10</v>
      </c>
      <c r="AB294" s="7" t="s">
        <v>526</v>
      </c>
      <c r="AC294">
        <v>5</v>
      </c>
      <c r="AD294" s="7" t="s">
        <v>526</v>
      </c>
      <c r="AE294">
        <v>5</v>
      </c>
      <c r="AF294" s="7" t="s">
        <v>526</v>
      </c>
      <c r="AG294">
        <v>5</v>
      </c>
      <c r="AH294" s="7" t="s">
        <v>526</v>
      </c>
      <c r="AI294">
        <v>5</v>
      </c>
      <c r="AJ294" s="7" t="s">
        <v>558</v>
      </c>
      <c r="AK294" t="s">
        <v>558</v>
      </c>
      <c r="AL294" s="7" t="s">
        <v>526</v>
      </c>
      <c r="AM294">
        <v>5</v>
      </c>
      <c r="AN294" s="7" t="s">
        <v>558</v>
      </c>
      <c r="AO294" t="s">
        <v>558</v>
      </c>
      <c r="AP294" s="7" t="s">
        <v>543</v>
      </c>
      <c r="AQ294">
        <v>16</v>
      </c>
      <c r="AR294" s="7" t="s">
        <v>526</v>
      </c>
      <c r="AS294">
        <v>5</v>
      </c>
      <c r="AT294" s="7" t="s">
        <v>526</v>
      </c>
      <c r="AU294">
        <v>5</v>
      </c>
      <c r="AV294" s="7" t="s">
        <v>543</v>
      </c>
      <c r="AW294">
        <v>96</v>
      </c>
      <c r="AX294" s="7" t="s">
        <v>525</v>
      </c>
      <c r="AY294">
        <v>65</v>
      </c>
      <c r="AZ294" s="7" t="s">
        <v>526</v>
      </c>
      <c r="BA294">
        <v>5</v>
      </c>
      <c r="BB294" s="7" t="s">
        <v>526</v>
      </c>
      <c r="BC294">
        <v>5</v>
      </c>
      <c r="BD294" s="7" t="s">
        <v>543</v>
      </c>
      <c r="BE294">
        <v>21</v>
      </c>
      <c r="BF294" s="7" t="s">
        <v>526</v>
      </c>
      <c r="BG294">
        <v>5</v>
      </c>
      <c r="BH294" s="7" t="s">
        <v>526</v>
      </c>
      <c r="BI294">
        <v>5</v>
      </c>
      <c r="BJ294" s="7" t="s">
        <v>526</v>
      </c>
      <c r="BK294">
        <v>5</v>
      </c>
      <c r="BL294" s="7" t="s">
        <v>543</v>
      </c>
      <c r="BM294">
        <v>17</v>
      </c>
      <c r="BN294" s="7" t="s">
        <v>543</v>
      </c>
      <c r="BO294">
        <v>27</v>
      </c>
      <c r="BQ294" s="5">
        <f t="shared" si="16"/>
        <v>16</v>
      </c>
      <c r="BR294" s="5">
        <f t="shared" si="17"/>
        <v>4</v>
      </c>
      <c r="BS294" s="5">
        <f t="shared" si="18"/>
        <v>26</v>
      </c>
      <c r="BT294" s="6">
        <f t="shared" si="19"/>
        <v>10</v>
      </c>
    </row>
    <row r="295" spans="1:72" ht="12.75">
      <c r="A295" t="s">
        <v>2032</v>
      </c>
      <c r="B295" s="1" t="s">
        <v>334</v>
      </c>
      <c r="C295" s="1" t="s">
        <v>334</v>
      </c>
      <c r="D295" s="7">
        <v>1994</v>
      </c>
      <c r="E295" t="s">
        <v>335</v>
      </c>
      <c r="F295" t="s">
        <v>2412</v>
      </c>
      <c r="G295" t="s">
        <v>336</v>
      </c>
      <c r="H295" s="7" t="s">
        <v>523</v>
      </c>
      <c r="I295" t="s">
        <v>531</v>
      </c>
      <c r="J295" s="7" t="s">
        <v>525</v>
      </c>
      <c r="K295">
        <v>7.9</v>
      </c>
      <c r="L295" s="7" t="s">
        <v>526</v>
      </c>
      <c r="M295">
        <v>5</v>
      </c>
      <c r="N295" s="32" t="s">
        <v>525</v>
      </c>
      <c r="O295" s="33">
        <v>190</v>
      </c>
      <c r="P295" s="7" t="s">
        <v>526</v>
      </c>
      <c r="Q295">
        <v>200</v>
      </c>
      <c r="R295" s="7" t="s">
        <v>526</v>
      </c>
      <c r="S295">
        <v>5</v>
      </c>
      <c r="T295" s="7" t="s">
        <v>526</v>
      </c>
      <c r="U295">
        <v>5</v>
      </c>
      <c r="V295" s="7" t="s">
        <v>543</v>
      </c>
      <c r="W295">
        <v>41</v>
      </c>
      <c r="X295" s="7" t="s">
        <v>525</v>
      </c>
      <c r="Y295">
        <v>14</v>
      </c>
      <c r="Z295" s="7" t="s">
        <v>526</v>
      </c>
      <c r="AA295">
        <v>10</v>
      </c>
      <c r="AB295" s="7" t="s">
        <v>526</v>
      </c>
      <c r="AC295">
        <v>5</v>
      </c>
      <c r="AD295" s="7" t="s">
        <v>526</v>
      </c>
      <c r="AE295">
        <v>5</v>
      </c>
      <c r="AF295" s="7" t="s">
        <v>526</v>
      </c>
      <c r="AG295">
        <v>5</v>
      </c>
      <c r="AH295" s="7" t="s">
        <v>526</v>
      </c>
      <c r="AI295">
        <v>5</v>
      </c>
      <c r="AJ295" s="7" t="s">
        <v>558</v>
      </c>
      <c r="AK295" t="s">
        <v>558</v>
      </c>
      <c r="AL295" s="7" t="s">
        <v>526</v>
      </c>
      <c r="AM295">
        <v>5</v>
      </c>
      <c r="AN295" s="7" t="s">
        <v>558</v>
      </c>
      <c r="AO295" t="s">
        <v>558</v>
      </c>
      <c r="AP295" s="7" t="s">
        <v>526</v>
      </c>
      <c r="AQ295">
        <v>5</v>
      </c>
      <c r="AR295" s="7" t="s">
        <v>526</v>
      </c>
      <c r="AS295">
        <v>5</v>
      </c>
      <c r="AT295" s="7" t="s">
        <v>526</v>
      </c>
      <c r="AU295">
        <v>5</v>
      </c>
      <c r="AV295" s="7" t="s">
        <v>525</v>
      </c>
      <c r="AW295">
        <v>55</v>
      </c>
      <c r="AX295" s="7" t="s">
        <v>525</v>
      </c>
      <c r="AY295">
        <v>81</v>
      </c>
      <c r="AZ295" s="7" t="s">
        <v>526</v>
      </c>
      <c r="BA295">
        <v>5</v>
      </c>
      <c r="BB295" s="7" t="s">
        <v>526</v>
      </c>
      <c r="BC295">
        <v>5</v>
      </c>
      <c r="BD295" s="7" t="s">
        <v>543</v>
      </c>
      <c r="BE295">
        <v>20</v>
      </c>
      <c r="BF295" s="7" t="s">
        <v>526</v>
      </c>
      <c r="BG295">
        <v>5</v>
      </c>
      <c r="BH295" s="7" t="s">
        <v>526</v>
      </c>
      <c r="BI295">
        <v>5</v>
      </c>
      <c r="BJ295" s="7" t="s">
        <v>526</v>
      </c>
      <c r="BK295">
        <v>5</v>
      </c>
      <c r="BL295" s="7" t="s">
        <v>543</v>
      </c>
      <c r="BM295">
        <v>21</v>
      </c>
      <c r="BN295" s="7" t="s">
        <v>543</v>
      </c>
      <c r="BO295">
        <v>31</v>
      </c>
      <c r="BQ295" s="5">
        <f t="shared" si="16"/>
        <v>18</v>
      </c>
      <c r="BR295" s="5">
        <f t="shared" si="17"/>
        <v>4</v>
      </c>
      <c r="BS295" s="5">
        <f t="shared" si="18"/>
        <v>26</v>
      </c>
      <c r="BT295" s="6">
        <f t="shared" si="19"/>
        <v>8</v>
      </c>
    </row>
    <row r="296" spans="1:72" ht="12.75">
      <c r="A296" t="s">
        <v>971</v>
      </c>
      <c r="B296" s="1" t="s">
        <v>337</v>
      </c>
      <c r="C296" s="1" t="s">
        <v>337</v>
      </c>
      <c r="D296" s="7">
        <v>1991</v>
      </c>
      <c r="E296" t="s">
        <v>338</v>
      </c>
      <c r="F296" t="s">
        <v>2412</v>
      </c>
      <c r="G296" t="s">
        <v>339</v>
      </c>
      <c r="H296" s="7" t="s">
        <v>523</v>
      </c>
      <c r="I296" t="s">
        <v>531</v>
      </c>
      <c r="J296" s="7" t="s">
        <v>525</v>
      </c>
      <c r="K296">
        <v>4.7</v>
      </c>
      <c r="L296" s="7" t="s">
        <v>526</v>
      </c>
      <c r="M296">
        <v>5</v>
      </c>
      <c r="N296" s="32" t="s">
        <v>525</v>
      </c>
      <c r="O296" s="33">
        <v>180</v>
      </c>
      <c r="P296" s="7" t="s">
        <v>526</v>
      </c>
      <c r="Q296">
        <v>200</v>
      </c>
      <c r="R296" s="7" t="s">
        <v>526</v>
      </c>
      <c r="S296">
        <v>5</v>
      </c>
      <c r="T296" s="7" t="s">
        <v>526</v>
      </c>
      <c r="U296">
        <v>5</v>
      </c>
      <c r="V296" s="7" t="s">
        <v>525</v>
      </c>
      <c r="W296">
        <v>7.9</v>
      </c>
      <c r="X296" s="7" t="s">
        <v>526</v>
      </c>
      <c r="Y296">
        <v>5</v>
      </c>
      <c r="Z296" s="7" t="s">
        <v>526</v>
      </c>
      <c r="AA296">
        <v>5</v>
      </c>
      <c r="AB296" s="7" t="s">
        <v>526</v>
      </c>
      <c r="AC296">
        <v>5</v>
      </c>
      <c r="AD296" s="7" t="s">
        <v>526</v>
      </c>
      <c r="AE296">
        <v>5</v>
      </c>
      <c r="AF296" s="7" t="s">
        <v>526</v>
      </c>
      <c r="AG296">
        <v>5</v>
      </c>
      <c r="AH296" s="7" t="s">
        <v>526</v>
      </c>
      <c r="AI296">
        <v>5</v>
      </c>
      <c r="AJ296" s="7" t="s">
        <v>526</v>
      </c>
      <c r="AK296">
        <v>5</v>
      </c>
      <c r="AL296" s="7" t="s">
        <v>526</v>
      </c>
      <c r="AM296">
        <v>5</v>
      </c>
      <c r="AN296" s="7" t="s">
        <v>526</v>
      </c>
      <c r="AO296">
        <v>5</v>
      </c>
      <c r="AP296" s="7" t="s">
        <v>526</v>
      </c>
      <c r="AQ296">
        <v>5</v>
      </c>
      <c r="AR296" s="7" t="s">
        <v>526</v>
      </c>
      <c r="AS296">
        <v>5</v>
      </c>
      <c r="AT296" s="7" t="s">
        <v>526</v>
      </c>
      <c r="AU296">
        <v>5</v>
      </c>
      <c r="AV296" s="7" t="s">
        <v>525</v>
      </c>
      <c r="AW296">
        <v>13</v>
      </c>
      <c r="AX296" s="7" t="s">
        <v>525</v>
      </c>
      <c r="AY296">
        <v>270</v>
      </c>
      <c r="AZ296" s="7" t="s">
        <v>526</v>
      </c>
      <c r="BA296">
        <v>5</v>
      </c>
      <c r="BB296" s="7" t="s">
        <v>526</v>
      </c>
      <c r="BC296">
        <v>5</v>
      </c>
      <c r="BD296" s="7" t="s">
        <v>525</v>
      </c>
      <c r="BE296">
        <v>17</v>
      </c>
      <c r="BF296" s="7" t="s">
        <v>526</v>
      </c>
      <c r="BG296">
        <v>5</v>
      </c>
      <c r="BH296" s="7" t="s">
        <v>526</v>
      </c>
      <c r="BI296">
        <v>5</v>
      </c>
      <c r="BJ296" s="7" t="s">
        <v>525</v>
      </c>
      <c r="BK296">
        <v>6.5</v>
      </c>
      <c r="BL296" s="7" t="s">
        <v>526</v>
      </c>
      <c r="BM296">
        <v>5</v>
      </c>
      <c r="BN296" s="7" t="s">
        <v>526</v>
      </c>
      <c r="BO296">
        <v>5</v>
      </c>
      <c r="BQ296" s="5">
        <f t="shared" si="16"/>
        <v>22</v>
      </c>
      <c r="BR296" s="5">
        <f t="shared" si="17"/>
        <v>0</v>
      </c>
      <c r="BS296" s="5">
        <f t="shared" si="18"/>
        <v>28</v>
      </c>
      <c r="BT296" s="6">
        <f t="shared" si="19"/>
        <v>6</v>
      </c>
    </row>
    <row r="297" spans="1:72" ht="12.75">
      <c r="A297" t="s">
        <v>971</v>
      </c>
      <c r="B297" s="1" t="s">
        <v>340</v>
      </c>
      <c r="C297" s="1" t="s">
        <v>340</v>
      </c>
      <c r="D297" s="7">
        <v>1991</v>
      </c>
      <c r="E297" t="s">
        <v>341</v>
      </c>
      <c r="F297" t="s">
        <v>2412</v>
      </c>
      <c r="G297" t="s">
        <v>342</v>
      </c>
      <c r="H297" s="7" t="s">
        <v>523</v>
      </c>
      <c r="I297" t="s">
        <v>531</v>
      </c>
      <c r="J297" s="7" t="s">
        <v>525</v>
      </c>
      <c r="K297">
        <v>6</v>
      </c>
      <c r="L297" s="7" t="s">
        <v>526</v>
      </c>
      <c r="M297">
        <v>5</v>
      </c>
      <c r="N297" s="32" t="s">
        <v>525</v>
      </c>
      <c r="O297" s="33">
        <v>410</v>
      </c>
      <c r="P297" s="7" t="s">
        <v>526</v>
      </c>
      <c r="Q297">
        <v>200</v>
      </c>
      <c r="R297" s="7" t="s">
        <v>526</v>
      </c>
      <c r="S297">
        <v>5</v>
      </c>
      <c r="T297" s="7" t="s">
        <v>526</v>
      </c>
      <c r="U297">
        <v>5</v>
      </c>
      <c r="V297" s="7" t="s">
        <v>525</v>
      </c>
      <c r="W297">
        <v>17</v>
      </c>
      <c r="X297" s="7" t="s">
        <v>525</v>
      </c>
      <c r="Y297">
        <v>5.9</v>
      </c>
      <c r="Z297" s="7" t="s">
        <v>526</v>
      </c>
      <c r="AA297">
        <v>5</v>
      </c>
      <c r="AB297" s="7" t="s">
        <v>526</v>
      </c>
      <c r="AC297">
        <v>5</v>
      </c>
      <c r="AD297" s="7" t="s">
        <v>526</v>
      </c>
      <c r="AE297">
        <v>5</v>
      </c>
      <c r="AF297" s="7" t="s">
        <v>526</v>
      </c>
      <c r="AG297">
        <v>5</v>
      </c>
      <c r="AH297" s="7" t="s">
        <v>526</v>
      </c>
      <c r="AI297">
        <v>5</v>
      </c>
      <c r="AJ297" s="7" t="s">
        <v>526</v>
      </c>
      <c r="AK297">
        <v>5</v>
      </c>
      <c r="AL297" s="7" t="s">
        <v>526</v>
      </c>
      <c r="AM297">
        <v>5</v>
      </c>
      <c r="AN297" s="7" t="s">
        <v>526</v>
      </c>
      <c r="AO297">
        <v>5</v>
      </c>
      <c r="AP297" s="7" t="s">
        <v>525</v>
      </c>
      <c r="AQ297">
        <v>8.8</v>
      </c>
      <c r="AR297" s="7" t="s">
        <v>526</v>
      </c>
      <c r="AS297">
        <v>5</v>
      </c>
      <c r="AT297" s="7" t="s">
        <v>526</v>
      </c>
      <c r="AU297">
        <v>13</v>
      </c>
      <c r="AV297" s="7" t="s">
        <v>525</v>
      </c>
      <c r="AW297">
        <v>39</v>
      </c>
      <c r="AX297" s="7" t="s">
        <v>525</v>
      </c>
      <c r="AY297">
        <v>1100</v>
      </c>
      <c r="AZ297" s="7" t="s">
        <v>526</v>
      </c>
      <c r="BA297">
        <v>5</v>
      </c>
      <c r="BB297" s="7" t="s">
        <v>526</v>
      </c>
      <c r="BC297">
        <v>26</v>
      </c>
      <c r="BD297" s="7" t="s">
        <v>525</v>
      </c>
      <c r="BE297">
        <v>38</v>
      </c>
      <c r="BF297" s="7" t="s">
        <v>525</v>
      </c>
      <c r="BG297">
        <v>14</v>
      </c>
      <c r="BH297" s="7" t="s">
        <v>526</v>
      </c>
      <c r="BI297">
        <v>5</v>
      </c>
      <c r="BJ297" s="7" t="s">
        <v>525</v>
      </c>
      <c r="BK297">
        <v>63</v>
      </c>
      <c r="BL297" s="7" t="s">
        <v>525</v>
      </c>
      <c r="BM297">
        <v>8.7</v>
      </c>
      <c r="BN297" s="7" t="s">
        <v>525</v>
      </c>
      <c r="BO297">
        <v>16</v>
      </c>
      <c r="BQ297" s="5">
        <f t="shared" si="16"/>
        <v>17</v>
      </c>
      <c r="BR297" s="5">
        <f t="shared" si="17"/>
        <v>0</v>
      </c>
      <c r="BS297" s="5">
        <f t="shared" si="18"/>
        <v>28</v>
      </c>
      <c r="BT297" s="6">
        <f t="shared" si="19"/>
        <v>11</v>
      </c>
    </row>
    <row r="298" spans="1:72" ht="12.75">
      <c r="A298" t="s">
        <v>2088</v>
      </c>
      <c r="B298" s="1" t="s">
        <v>343</v>
      </c>
      <c r="C298" s="1" t="s">
        <v>343</v>
      </c>
      <c r="D298" s="7">
        <v>1991</v>
      </c>
      <c r="E298" t="s">
        <v>344</v>
      </c>
      <c r="F298" t="s">
        <v>2412</v>
      </c>
      <c r="G298" t="s">
        <v>345</v>
      </c>
      <c r="H298" s="7" t="s">
        <v>523</v>
      </c>
      <c r="I298" t="s">
        <v>2092</v>
      </c>
      <c r="J298" s="7" t="s">
        <v>525</v>
      </c>
      <c r="K298">
        <v>3.7</v>
      </c>
      <c r="L298" s="7" t="s">
        <v>526</v>
      </c>
      <c r="M298">
        <v>5</v>
      </c>
      <c r="N298" s="32" t="s">
        <v>526</v>
      </c>
      <c r="O298" s="33">
        <v>50</v>
      </c>
      <c r="P298" s="7" t="s">
        <v>526</v>
      </c>
      <c r="Q298">
        <v>200</v>
      </c>
      <c r="R298" s="7" t="s">
        <v>526</v>
      </c>
      <c r="S298">
        <v>5</v>
      </c>
      <c r="T298" s="7" t="s">
        <v>526</v>
      </c>
      <c r="U298">
        <v>5</v>
      </c>
      <c r="V298" s="7" t="s">
        <v>526</v>
      </c>
      <c r="W298">
        <v>5</v>
      </c>
      <c r="X298" s="7" t="s">
        <v>526</v>
      </c>
      <c r="Y298">
        <v>5</v>
      </c>
      <c r="Z298" s="7" t="s">
        <v>526</v>
      </c>
      <c r="AA298">
        <v>5</v>
      </c>
      <c r="AB298" s="7" t="s">
        <v>526</v>
      </c>
      <c r="AC298">
        <v>5</v>
      </c>
      <c r="AD298" s="7" t="s">
        <v>526</v>
      </c>
      <c r="AE298">
        <v>5</v>
      </c>
      <c r="AF298" s="7" t="s">
        <v>526</v>
      </c>
      <c r="AG298">
        <v>5</v>
      </c>
      <c r="AH298" s="7" t="s">
        <v>526</v>
      </c>
      <c r="AI298">
        <v>5</v>
      </c>
      <c r="AJ298" s="7" t="s">
        <v>526</v>
      </c>
      <c r="AK298">
        <v>5</v>
      </c>
      <c r="AL298" s="7" t="s">
        <v>526</v>
      </c>
      <c r="AM298">
        <v>5</v>
      </c>
      <c r="AN298" s="7" t="s">
        <v>526</v>
      </c>
      <c r="AO298">
        <v>5</v>
      </c>
      <c r="AP298" s="7" t="s">
        <v>526</v>
      </c>
      <c r="AQ298">
        <v>5</v>
      </c>
      <c r="AR298" s="7" t="s">
        <v>526</v>
      </c>
      <c r="AS298">
        <v>5</v>
      </c>
      <c r="AT298" s="7" t="s">
        <v>526</v>
      </c>
      <c r="AU298">
        <v>5</v>
      </c>
      <c r="AV298" s="7" t="s">
        <v>526</v>
      </c>
      <c r="AW298">
        <v>5</v>
      </c>
      <c r="AX298" s="7" t="s">
        <v>525</v>
      </c>
      <c r="AY298">
        <v>14</v>
      </c>
      <c r="AZ298" s="7" t="s">
        <v>526</v>
      </c>
      <c r="BA298">
        <v>5</v>
      </c>
      <c r="BB298" s="7" t="s">
        <v>526</v>
      </c>
      <c r="BC298">
        <v>5</v>
      </c>
      <c r="BD298" s="7" t="s">
        <v>526</v>
      </c>
      <c r="BE298">
        <v>5</v>
      </c>
      <c r="BF298" s="7" t="s">
        <v>526</v>
      </c>
      <c r="BG298">
        <v>5</v>
      </c>
      <c r="BH298" s="7" t="s">
        <v>526</v>
      </c>
      <c r="BI298">
        <v>5</v>
      </c>
      <c r="BJ298" s="7" t="s">
        <v>526</v>
      </c>
      <c r="BK298">
        <v>5</v>
      </c>
      <c r="BL298" s="7" t="s">
        <v>526</v>
      </c>
      <c r="BM298">
        <v>5</v>
      </c>
      <c r="BN298" s="7" t="s">
        <v>526</v>
      </c>
      <c r="BO298">
        <v>5</v>
      </c>
      <c r="BQ298" s="5">
        <f t="shared" si="16"/>
        <v>27</v>
      </c>
      <c r="BR298" s="5">
        <f t="shared" si="17"/>
        <v>0</v>
      </c>
      <c r="BS298" s="5">
        <f t="shared" si="18"/>
        <v>28</v>
      </c>
      <c r="BT298" s="6">
        <f t="shared" si="19"/>
        <v>1</v>
      </c>
    </row>
    <row r="299" spans="1:72" ht="12.75">
      <c r="A299" t="s">
        <v>2096</v>
      </c>
      <c r="B299" s="1" t="s">
        <v>346</v>
      </c>
      <c r="C299" s="1" t="s">
        <v>346</v>
      </c>
      <c r="D299" s="7">
        <v>1994</v>
      </c>
      <c r="E299" t="s">
        <v>347</v>
      </c>
      <c r="F299" t="s">
        <v>2412</v>
      </c>
      <c r="G299" t="s">
        <v>348</v>
      </c>
      <c r="H299" s="7" t="s">
        <v>523</v>
      </c>
      <c r="I299" t="s">
        <v>531</v>
      </c>
      <c r="J299" s="7" t="s">
        <v>525</v>
      </c>
      <c r="K299">
        <v>7.3</v>
      </c>
      <c r="L299" s="7" t="s">
        <v>526</v>
      </c>
      <c r="M299">
        <v>5</v>
      </c>
      <c r="N299" s="32" t="s">
        <v>525</v>
      </c>
      <c r="O299" s="33">
        <v>240</v>
      </c>
      <c r="P299" s="7" t="s">
        <v>543</v>
      </c>
      <c r="Q299">
        <v>640</v>
      </c>
      <c r="R299" s="7" t="s">
        <v>526</v>
      </c>
      <c r="S299">
        <v>5</v>
      </c>
      <c r="T299" s="7" t="s">
        <v>526</v>
      </c>
      <c r="U299">
        <v>5</v>
      </c>
      <c r="V299" s="7" t="s">
        <v>526</v>
      </c>
      <c r="W299">
        <v>5</v>
      </c>
      <c r="X299" s="7" t="s">
        <v>526</v>
      </c>
      <c r="Y299">
        <v>5</v>
      </c>
      <c r="Z299" s="7" t="s">
        <v>526</v>
      </c>
      <c r="AA299">
        <v>5</v>
      </c>
      <c r="AB299" s="7" t="s">
        <v>526</v>
      </c>
      <c r="AC299">
        <v>5</v>
      </c>
      <c r="AD299" s="7" t="s">
        <v>526</v>
      </c>
      <c r="AE299">
        <v>6</v>
      </c>
      <c r="AF299" s="7" t="s">
        <v>526</v>
      </c>
      <c r="AG299">
        <v>5</v>
      </c>
      <c r="AH299" s="7" t="s">
        <v>526</v>
      </c>
      <c r="AI299">
        <v>5</v>
      </c>
      <c r="AJ299" s="7" t="s">
        <v>526</v>
      </c>
      <c r="AK299">
        <v>5</v>
      </c>
      <c r="AL299" s="7" t="s">
        <v>526</v>
      </c>
      <c r="AM299">
        <v>5</v>
      </c>
      <c r="AN299" s="7" t="s">
        <v>526</v>
      </c>
      <c r="AO299">
        <v>5</v>
      </c>
      <c r="AP299" s="7" t="s">
        <v>526</v>
      </c>
      <c r="AQ299">
        <v>5</v>
      </c>
      <c r="AR299" s="7" t="s">
        <v>526</v>
      </c>
      <c r="AS299">
        <v>5</v>
      </c>
      <c r="AT299" s="7" t="s">
        <v>526</v>
      </c>
      <c r="AU299">
        <v>5</v>
      </c>
      <c r="AV299" s="7" t="s">
        <v>525</v>
      </c>
      <c r="AW299">
        <v>13</v>
      </c>
      <c r="AX299" s="7" t="s">
        <v>525</v>
      </c>
      <c r="AY299">
        <v>1700</v>
      </c>
      <c r="AZ299" s="7" t="s">
        <v>526</v>
      </c>
      <c r="BA299">
        <v>5</v>
      </c>
      <c r="BB299" s="7" t="s">
        <v>526</v>
      </c>
      <c r="BC299">
        <v>21</v>
      </c>
      <c r="BD299" s="7" t="s">
        <v>543</v>
      </c>
      <c r="BE299">
        <v>120</v>
      </c>
      <c r="BF299" s="7" t="s">
        <v>525</v>
      </c>
      <c r="BG299">
        <v>13</v>
      </c>
      <c r="BH299" s="7" t="s">
        <v>526</v>
      </c>
      <c r="BI299">
        <v>5</v>
      </c>
      <c r="BJ299" s="7" t="s">
        <v>526</v>
      </c>
      <c r="BK299">
        <v>5</v>
      </c>
      <c r="BL299" s="7" t="s">
        <v>526</v>
      </c>
      <c r="BM299">
        <v>5</v>
      </c>
      <c r="BN299" s="7" t="s">
        <v>526</v>
      </c>
      <c r="BO299">
        <v>5</v>
      </c>
      <c r="BQ299" s="5">
        <f t="shared" si="16"/>
        <v>22</v>
      </c>
      <c r="BR299" s="5">
        <f t="shared" si="17"/>
        <v>0</v>
      </c>
      <c r="BS299" s="5">
        <f t="shared" si="18"/>
        <v>28</v>
      </c>
      <c r="BT299" s="6">
        <f t="shared" si="19"/>
        <v>6</v>
      </c>
    </row>
    <row r="300" spans="1:72" ht="12.75">
      <c r="A300" t="s">
        <v>33</v>
      </c>
      <c r="B300" s="1" t="s">
        <v>349</v>
      </c>
      <c r="C300" s="1" t="s">
        <v>349</v>
      </c>
      <c r="D300" s="7">
        <v>1997</v>
      </c>
      <c r="E300" t="s">
        <v>350</v>
      </c>
      <c r="F300" t="s">
        <v>2412</v>
      </c>
      <c r="G300" t="s">
        <v>351</v>
      </c>
      <c r="H300" s="7" t="s">
        <v>523</v>
      </c>
      <c r="I300" t="s">
        <v>531</v>
      </c>
      <c r="J300" s="7" t="s">
        <v>525</v>
      </c>
      <c r="K300">
        <v>12</v>
      </c>
      <c r="L300" s="7" t="s">
        <v>526</v>
      </c>
      <c r="M300">
        <v>5</v>
      </c>
      <c r="N300" s="32" t="s">
        <v>525</v>
      </c>
      <c r="O300" s="33">
        <v>130</v>
      </c>
      <c r="P300" s="7" t="s">
        <v>526</v>
      </c>
      <c r="Q300">
        <v>200</v>
      </c>
      <c r="R300" s="7" t="s">
        <v>525</v>
      </c>
      <c r="S300">
        <v>5.3</v>
      </c>
      <c r="T300" s="7" t="s">
        <v>526</v>
      </c>
      <c r="U300">
        <v>5</v>
      </c>
      <c r="V300" s="7" t="s">
        <v>525</v>
      </c>
      <c r="W300">
        <v>12</v>
      </c>
      <c r="X300" s="7" t="s">
        <v>526</v>
      </c>
      <c r="Y300">
        <v>5</v>
      </c>
      <c r="Z300" s="7" t="s">
        <v>525</v>
      </c>
      <c r="AA300">
        <v>7.2</v>
      </c>
      <c r="AB300" s="7" t="s">
        <v>526</v>
      </c>
      <c r="AC300">
        <v>5</v>
      </c>
      <c r="AD300" s="7" t="s">
        <v>526</v>
      </c>
      <c r="AE300">
        <v>5</v>
      </c>
      <c r="AF300" s="7" t="s">
        <v>526</v>
      </c>
      <c r="AG300">
        <v>5</v>
      </c>
      <c r="AH300" s="7" t="s">
        <v>526</v>
      </c>
      <c r="AI300">
        <v>5</v>
      </c>
      <c r="AJ300" s="7" t="s">
        <v>526</v>
      </c>
      <c r="AK300">
        <v>5</v>
      </c>
      <c r="AL300" s="7" t="s">
        <v>526</v>
      </c>
      <c r="AM300">
        <v>5</v>
      </c>
      <c r="AN300" s="7" t="s">
        <v>526</v>
      </c>
      <c r="AO300">
        <v>5</v>
      </c>
      <c r="AP300" s="7" t="s">
        <v>526</v>
      </c>
      <c r="AQ300">
        <v>5</v>
      </c>
      <c r="AR300" s="7" t="s">
        <v>526</v>
      </c>
      <c r="AS300">
        <v>5</v>
      </c>
      <c r="AT300" s="7" t="s">
        <v>526</v>
      </c>
      <c r="AU300">
        <v>5</v>
      </c>
      <c r="AV300" s="7" t="s">
        <v>526</v>
      </c>
      <c r="AW300">
        <v>5</v>
      </c>
      <c r="AX300" s="7" t="s">
        <v>525</v>
      </c>
      <c r="AY300">
        <v>120</v>
      </c>
      <c r="AZ300" s="7" t="s">
        <v>526</v>
      </c>
      <c r="BA300">
        <v>5</v>
      </c>
      <c r="BB300" s="7" t="s">
        <v>526</v>
      </c>
      <c r="BC300">
        <v>5</v>
      </c>
      <c r="BD300" s="7" t="s">
        <v>543</v>
      </c>
      <c r="BE300">
        <v>7.8</v>
      </c>
      <c r="BF300" s="7" t="s">
        <v>526</v>
      </c>
      <c r="BG300">
        <v>5</v>
      </c>
      <c r="BH300" s="7" t="s">
        <v>526</v>
      </c>
      <c r="BI300">
        <v>5</v>
      </c>
      <c r="BJ300" s="7" t="s">
        <v>526</v>
      </c>
      <c r="BK300">
        <v>5</v>
      </c>
      <c r="BL300" s="7" t="s">
        <v>525</v>
      </c>
      <c r="BM300">
        <v>5.6</v>
      </c>
      <c r="BN300" s="7" t="s">
        <v>525</v>
      </c>
      <c r="BO300">
        <v>10</v>
      </c>
      <c r="BQ300" s="5">
        <f t="shared" si="16"/>
        <v>20</v>
      </c>
      <c r="BR300" s="5">
        <f t="shared" si="17"/>
        <v>0</v>
      </c>
      <c r="BS300" s="5">
        <f t="shared" si="18"/>
        <v>28</v>
      </c>
      <c r="BT300" s="6">
        <f t="shared" si="19"/>
        <v>8</v>
      </c>
    </row>
    <row r="301" spans="1:72" ht="12.75">
      <c r="A301" t="s">
        <v>33</v>
      </c>
      <c r="B301" s="1" t="s">
        <v>352</v>
      </c>
      <c r="C301" s="1" t="s">
        <v>352</v>
      </c>
      <c r="D301" s="7">
        <v>1997</v>
      </c>
      <c r="E301" t="s">
        <v>353</v>
      </c>
      <c r="F301" t="s">
        <v>2412</v>
      </c>
      <c r="G301" t="s">
        <v>354</v>
      </c>
      <c r="H301" s="7" t="s">
        <v>523</v>
      </c>
      <c r="I301" t="s">
        <v>578</v>
      </c>
      <c r="J301" s="7" t="s">
        <v>525</v>
      </c>
      <c r="K301">
        <v>2.7</v>
      </c>
      <c r="L301" s="7" t="s">
        <v>526</v>
      </c>
      <c r="M301">
        <v>5</v>
      </c>
      <c r="N301" s="32" t="s">
        <v>525</v>
      </c>
      <c r="O301" s="33">
        <v>140</v>
      </c>
      <c r="P301" s="7" t="s">
        <v>526</v>
      </c>
      <c r="Q301">
        <v>200</v>
      </c>
      <c r="R301" s="7" t="s">
        <v>526</v>
      </c>
      <c r="S301">
        <v>5</v>
      </c>
      <c r="T301" s="7" t="s">
        <v>526</v>
      </c>
      <c r="U301">
        <v>5</v>
      </c>
      <c r="V301" s="7" t="s">
        <v>525</v>
      </c>
      <c r="W301">
        <v>38</v>
      </c>
      <c r="X301" s="7" t="s">
        <v>525</v>
      </c>
      <c r="Y301">
        <v>14</v>
      </c>
      <c r="Z301" s="7" t="s">
        <v>525</v>
      </c>
      <c r="AA301">
        <v>11</v>
      </c>
      <c r="AB301" s="7" t="s">
        <v>526</v>
      </c>
      <c r="AC301">
        <v>5</v>
      </c>
      <c r="AD301" s="7" t="s">
        <v>526</v>
      </c>
      <c r="AE301">
        <v>5</v>
      </c>
      <c r="AF301" s="7" t="s">
        <v>526</v>
      </c>
      <c r="AG301">
        <v>5</v>
      </c>
      <c r="AH301" s="7" t="s">
        <v>526</v>
      </c>
      <c r="AI301">
        <v>5</v>
      </c>
      <c r="AJ301" s="7" t="s">
        <v>526</v>
      </c>
      <c r="AK301">
        <v>5</v>
      </c>
      <c r="AL301" s="7" t="s">
        <v>526</v>
      </c>
      <c r="AM301">
        <v>5</v>
      </c>
      <c r="AN301" s="7" t="s">
        <v>526</v>
      </c>
      <c r="AO301">
        <v>5</v>
      </c>
      <c r="AP301" s="7" t="s">
        <v>526</v>
      </c>
      <c r="AQ301">
        <v>5</v>
      </c>
      <c r="AR301" s="7" t="s">
        <v>526</v>
      </c>
      <c r="AS301">
        <v>5</v>
      </c>
      <c r="AT301" s="7" t="s">
        <v>526</v>
      </c>
      <c r="AU301">
        <v>5</v>
      </c>
      <c r="AV301" s="7" t="s">
        <v>525</v>
      </c>
      <c r="AW301">
        <v>5.6</v>
      </c>
      <c r="AX301" s="7" t="s">
        <v>525</v>
      </c>
      <c r="AY301">
        <v>320</v>
      </c>
      <c r="AZ301" s="7" t="s">
        <v>526</v>
      </c>
      <c r="BA301">
        <v>5</v>
      </c>
      <c r="BB301" s="7" t="s">
        <v>526</v>
      </c>
      <c r="BC301">
        <v>5</v>
      </c>
      <c r="BD301" s="7" t="s">
        <v>543</v>
      </c>
      <c r="BE301">
        <v>24</v>
      </c>
      <c r="BF301" s="7" t="s">
        <v>525</v>
      </c>
      <c r="BG301">
        <v>12</v>
      </c>
      <c r="BH301" s="7" t="s">
        <v>526</v>
      </c>
      <c r="BI301">
        <v>5</v>
      </c>
      <c r="BJ301" s="7" t="s">
        <v>526</v>
      </c>
      <c r="BK301">
        <v>5</v>
      </c>
      <c r="BL301" s="7" t="s">
        <v>526</v>
      </c>
      <c r="BM301">
        <v>5</v>
      </c>
      <c r="BN301" s="7" t="s">
        <v>525</v>
      </c>
      <c r="BO301">
        <v>11</v>
      </c>
      <c r="BQ301" s="5">
        <f t="shared" si="16"/>
        <v>19</v>
      </c>
      <c r="BR301" s="5">
        <f t="shared" si="17"/>
        <v>0</v>
      </c>
      <c r="BS301" s="5">
        <f t="shared" si="18"/>
        <v>28</v>
      </c>
      <c r="BT301" s="6">
        <f t="shared" si="19"/>
        <v>9</v>
      </c>
    </row>
    <row r="302" spans="1:72" ht="12.75">
      <c r="A302" t="s">
        <v>33</v>
      </c>
      <c r="B302" s="1" t="s">
        <v>355</v>
      </c>
      <c r="C302" s="1" t="s">
        <v>355</v>
      </c>
      <c r="D302" s="7">
        <v>1997</v>
      </c>
      <c r="E302" t="s">
        <v>356</v>
      </c>
      <c r="F302" t="s">
        <v>2412</v>
      </c>
      <c r="G302" t="s">
        <v>357</v>
      </c>
      <c r="H302" s="7" t="s">
        <v>523</v>
      </c>
      <c r="I302" t="s">
        <v>531</v>
      </c>
      <c r="J302" s="7" t="s">
        <v>525</v>
      </c>
      <c r="K302">
        <v>4.1</v>
      </c>
      <c r="L302" s="7" t="s">
        <v>526</v>
      </c>
      <c r="M302">
        <v>5</v>
      </c>
      <c r="N302" s="32" t="s">
        <v>525</v>
      </c>
      <c r="O302" s="33">
        <v>72</v>
      </c>
      <c r="P302" s="7" t="s">
        <v>526</v>
      </c>
      <c r="Q302">
        <v>200</v>
      </c>
      <c r="R302" s="7" t="s">
        <v>526</v>
      </c>
      <c r="S302">
        <v>5</v>
      </c>
      <c r="T302" s="7" t="s">
        <v>526</v>
      </c>
      <c r="U302">
        <v>5</v>
      </c>
      <c r="V302" s="7" t="s">
        <v>525</v>
      </c>
      <c r="W302">
        <v>22</v>
      </c>
      <c r="X302" s="7" t="s">
        <v>525</v>
      </c>
      <c r="Y302">
        <v>9.4</v>
      </c>
      <c r="Z302" s="7" t="s">
        <v>526</v>
      </c>
      <c r="AA302">
        <v>5</v>
      </c>
      <c r="AB302" s="7" t="s">
        <v>526</v>
      </c>
      <c r="AC302">
        <v>5</v>
      </c>
      <c r="AD302" s="7" t="s">
        <v>526</v>
      </c>
      <c r="AE302">
        <v>5</v>
      </c>
      <c r="AF302" s="7" t="s">
        <v>526</v>
      </c>
      <c r="AG302">
        <v>5</v>
      </c>
      <c r="AH302" s="7" t="s">
        <v>526</v>
      </c>
      <c r="AI302">
        <v>5</v>
      </c>
      <c r="AJ302" s="7" t="s">
        <v>526</v>
      </c>
      <c r="AK302">
        <v>5</v>
      </c>
      <c r="AL302" s="7" t="s">
        <v>526</v>
      </c>
      <c r="AM302">
        <v>5</v>
      </c>
      <c r="AN302" s="7" t="s">
        <v>526</v>
      </c>
      <c r="AO302">
        <v>5</v>
      </c>
      <c r="AP302" s="7" t="s">
        <v>526</v>
      </c>
      <c r="AQ302">
        <v>5</v>
      </c>
      <c r="AR302" s="7" t="s">
        <v>526</v>
      </c>
      <c r="AS302">
        <v>5</v>
      </c>
      <c r="AT302" s="7" t="s">
        <v>526</v>
      </c>
      <c r="AU302">
        <v>5</v>
      </c>
      <c r="AV302" s="7" t="s">
        <v>525</v>
      </c>
      <c r="AW302">
        <v>6.3</v>
      </c>
      <c r="AX302" s="7" t="s">
        <v>525</v>
      </c>
      <c r="AY302">
        <v>41</v>
      </c>
      <c r="AZ302" s="7" t="s">
        <v>526</v>
      </c>
      <c r="BA302">
        <v>5</v>
      </c>
      <c r="BB302" s="7" t="s">
        <v>526</v>
      </c>
      <c r="BC302">
        <v>5</v>
      </c>
      <c r="BD302" s="7" t="s">
        <v>543</v>
      </c>
      <c r="BE302">
        <v>19</v>
      </c>
      <c r="BF302" s="7" t="s">
        <v>526</v>
      </c>
      <c r="BG302">
        <v>5</v>
      </c>
      <c r="BH302" s="7" t="s">
        <v>526</v>
      </c>
      <c r="BI302">
        <v>5</v>
      </c>
      <c r="BJ302" s="7" t="s">
        <v>526</v>
      </c>
      <c r="BK302">
        <v>5</v>
      </c>
      <c r="BL302" s="7" t="s">
        <v>525</v>
      </c>
      <c r="BM302">
        <v>18</v>
      </c>
      <c r="BN302" s="7" t="s">
        <v>525</v>
      </c>
      <c r="BO302">
        <v>20</v>
      </c>
      <c r="BQ302" s="5">
        <f t="shared" si="16"/>
        <v>20</v>
      </c>
      <c r="BR302" s="5">
        <f t="shared" si="17"/>
        <v>0</v>
      </c>
      <c r="BS302" s="5">
        <f t="shared" si="18"/>
        <v>28</v>
      </c>
      <c r="BT302" s="6">
        <f t="shared" si="19"/>
        <v>8</v>
      </c>
    </row>
    <row r="303" spans="1:72" ht="12.75">
      <c r="A303" t="s">
        <v>2191</v>
      </c>
      <c r="B303" s="1" t="s">
        <v>358</v>
      </c>
      <c r="C303" s="1" t="s">
        <v>358</v>
      </c>
      <c r="D303" s="7">
        <v>1991</v>
      </c>
      <c r="E303" t="s">
        <v>359</v>
      </c>
      <c r="F303" t="s">
        <v>2412</v>
      </c>
      <c r="G303" t="s">
        <v>360</v>
      </c>
      <c r="H303" s="7" t="s">
        <v>523</v>
      </c>
      <c r="I303" t="s">
        <v>361</v>
      </c>
      <c r="J303" s="7" t="s">
        <v>525</v>
      </c>
      <c r="K303">
        <v>2.5</v>
      </c>
      <c r="L303" s="7" t="s">
        <v>526</v>
      </c>
      <c r="M303">
        <v>5</v>
      </c>
      <c r="N303" s="32" t="s">
        <v>525</v>
      </c>
      <c r="O303" s="33">
        <v>370</v>
      </c>
      <c r="P303" s="7" t="s">
        <v>526</v>
      </c>
      <c r="Q303">
        <v>200</v>
      </c>
      <c r="R303" s="7" t="s">
        <v>526</v>
      </c>
      <c r="S303">
        <v>5</v>
      </c>
      <c r="T303" s="7" t="s">
        <v>526</v>
      </c>
      <c r="U303">
        <v>5</v>
      </c>
      <c r="V303" s="7" t="s">
        <v>525</v>
      </c>
      <c r="W303">
        <v>23</v>
      </c>
      <c r="X303" s="7" t="s">
        <v>525</v>
      </c>
      <c r="Y303">
        <v>13</v>
      </c>
      <c r="Z303" s="7" t="s">
        <v>526</v>
      </c>
      <c r="AA303">
        <v>5</v>
      </c>
      <c r="AB303" s="7" t="s">
        <v>526</v>
      </c>
      <c r="AC303">
        <v>5</v>
      </c>
      <c r="AD303" s="7" t="s">
        <v>526</v>
      </c>
      <c r="AE303">
        <v>5</v>
      </c>
      <c r="AF303" s="7" t="s">
        <v>526</v>
      </c>
      <c r="AG303">
        <v>5</v>
      </c>
      <c r="AH303" s="7" t="s">
        <v>526</v>
      </c>
      <c r="AI303">
        <v>5</v>
      </c>
      <c r="AJ303" s="7" t="s">
        <v>526</v>
      </c>
      <c r="AK303">
        <v>5</v>
      </c>
      <c r="AL303" s="7" t="s">
        <v>526</v>
      </c>
      <c r="AM303">
        <v>5</v>
      </c>
      <c r="AN303" s="7" t="s">
        <v>526</v>
      </c>
      <c r="AO303">
        <v>5</v>
      </c>
      <c r="AP303" s="7" t="s">
        <v>526</v>
      </c>
      <c r="AQ303">
        <v>5</v>
      </c>
      <c r="AR303" s="7" t="s">
        <v>526</v>
      </c>
      <c r="AS303">
        <v>5</v>
      </c>
      <c r="AT303" s="7" t="s">
        <v>526</v>
      </c>
      <c r="AU303">
        <v>5</v>
      </c>
      <c r="AV303" s="7" t="s">
        <v>525</v>
      </c>
      <c r="AW303">
        <v>7.1</v>
      </c>
      <c r="AX303" s="7" t="s">
        <v>525</v>
      </c>
      <c r="AY303">
        <v>130</v>
      </c>
      <c r="AZ303" s="7" t="s">
        <v>526</v>
      </c>
      <c r="BA303">
        <v>5</v>
      </c>
      <c r="BB303" s="7" t="s">
        <v>526</v>
      </c>
      <c r="BC303">
        <v>5</v>
      </c>
      <c r="BD303" s="7" t="s">
        <v>526</v>
      </c>
      <c r="BE303">
        <v>5</v>
      </c>
      <c r="BF303" s="7" t="s">
        <v>526</v>
      </c>
      <c r="BG303">
        <v>5</v>
      </c>
      <c r="BH303" s="7" t="s">
        <v>526</v>
      </c>
      <c r="BI303">
        <v>5</v>
      </c>
      <c r="BJ303" s="7" t="s">
        <v>526</v>
      </c>
      <c r="BK303">
        <v>5</v>
      </c>
      <c r="BL303" s="7" t="s">
        <v>525</v>
      </c>
      <c r="BM303">
        <v>6.6</v>
      </c>
      <c r="BN303" s="7" t="s">
        <v>525</v>
      </c>
      <c r="BO303">
        <v>11</v>
      </c>
      <c r="BQ303" s="5">
        <f t="shared" si="16"/>
        <v>21</v>
      </c>
      <c r="BR303" s="5">
        <f t="shared" si="17"/>
        <v>0</v>
      </c>
      <c r="BS303" s="5">
        <f t="shared" si="18"/>
        <v>28</v>
      </c>
      <c r="BT303" s="6">
        <f t="shared" si="19"/>
        <v>7</v>
      </c>
    </row>
    <row r="304" spans="1:72" ht="12.75">
      <c r="A304" t="s">
        <v>2212</v>
      </c>
      <c r="B304" s="1" t="s">
        <v>362</v>
      </c>
      <c r="C304" s="1" t="s">
        <v>362</v>
      </c>
      <c r="D304" s="7">
        <v>1991</v>
      </c>
      <c r="E304" t="s">
        <v>363</v>
      </c>
      <c r="F304" t="s">
        <v>2412</v>
      </c>
      <c r="G304" t="s">
        <v>364</v>
      </c>
      <c r="H304" s="7" t="s">
        <v>523</v>
      </c>
      <c r="I304" t="s">
        <v>1010</v>
      </c>
      <c r="J304" s="7" t="s">
        <v>525</v>
      </c>
      <c r="K304">
        <v>3.4</v>
      </c>
      <c r="L304" s="7" t="s">
        <v>526</v>
      </c>
      <c r="M304">
        <v>5</v>
      </c>
      <c r="N304" s="32" t="s">
        <v>526</v>
      </c>
      <c r="O304" s="33">
        <v>50</v>
      </c>
      <c r="P304" s="7" t="s">
        <v>526</v>
      </c>
      <c r="Q304">
        <v>200</v>
      </c>
      <c r="R304" s="7" t="s">
        <v>526</v>
      </c>
      <c r="S304">
        <v>5</v>
      </c>
      <c r="T304" s="7" t="s">
        <v>526</v>
      </c>
      <c r="U304">
        <v>5</v>
      </c>
      <c r="V304" s="7" t="s">
        <v>526</v>
      </c>
      <c r="W304">
        <v>5</v>
      </c>
      <c r="X304" s="7" t="s">
        <v>526</v>
      </c>
      <c r="Y304">
        <v>5</v>
      </c>
      <c r="Z304" s="7" t="s">
        <v>526</v>
      </c>
      <c r="AA304">
        <v>5</v>
      </c>
      <c r="AB304" s="7" t="s">
        <v>526</v>
      </c>
      <c r="AC304">
        <v>5</v>
      </c>
      <c r="AD304" s="7" t="s">
        <v>526</v>
      </c>
      <c r="AE304">
        <v>5</v>
      </c>
      <c r="AF304" s="7" t="s">
        <v>526</v>
      </c>
      <c r="AG304">
        <v>5</v>
      </c>
      <c r="AH304" s="7" t="s">
        <v>526</v>
      </c>
      <c r="AI304">
        <v>5</v>
      </c>
      <c r="AJ304" s="7" t="s">
        <v>526</v>
      </c>
      <c r="AK304">
        <v>5</v>
      </c>
      <c r="AL304" s="7" t="s">
        <v>526</v>
      </c>
      <c r="AM304">
        <v>5</v>
      </c>
      <c r="AN304" s="7" t="s">
        <v>526</v>
      </c>
      <c r="AO304">
        <v>5</v>
      </c>
      <c r="AP304" s="7" t="s">
        <v>526</v>
      </c>
      <c r="AQ304">
        <v>5</v>
      </c>
      <c r="AR304" s="7" t="s">
        <v>526</v>
      </c>
      <c r="AS304">
        <v>5</v>
      </c>
      <c r="AT304" s="7" t="s">
        <v>526</v>
      </c>
      <c r="AU304">
        <v>5</v>
      </c>
      <c r="AV304" s="7" t="s">
        <v>525</v>
      </c>
      <c r="AW304">
        <v>5.5</v>
      </c>
      <c r="AX304" s="7" t="s">
        <v>525</v>
      </c>
      <c r="AY304">
        <v>50</v>
      </c>
      <c r="AZ304" s="7" t="s">
        <v>526</v>
      </c>
      <c r="BA304">
        <v>5</v>
      </c>
      <c r="BB304" s="7" t="s">
        <v>526</v>
      </c>
      <c r="BC304">
        <v>5</v>
      </c>
      <c r="BD304" s="7" t="s">
        <v>526</v>
      </c>
      <c r="BE304">
        <v>5</v>
      </c>
      <c r="BF304" s="7" t="s">
        <v>526</v>
      </c>
      <c r="BG304">
        <v>5</v>
      </c>
      <c r="BH304" s="7" t="s">
        <v>526</v>
      </c>
      <c r="BI304">
        <v>5</v>
      </c>
      <c r="BJ304" s="7" t="s">
        <v>526</v>
      </c>
      <c r="BK304">
        <v>5</v>
      </c>
      <c r="BL304" s="7" t="s">
        <v>526</v>
      </c>
      <c r="BM304">
        <v>5</v>
      </c>
      <c r="BN304" s="7" t="s">
        <v>526</v>
      </c>
      <c r="BO304">
        <v>5</v>
      </c>
      <c r="BQ304" s="5">
        <f t="shared" si="16"/>
        <v>26</v>
      </c>
      <c r="BR304" s="5">
        <f t="shared" si="17"/>
        <v>0</v>
      </c>
      <c r="BS304" s="5">
        <f t="shared" si="18"/>
        <v>28</v>
      </c>
      <c r="BT304" s="6">
        <f t="shared" si="19"/>
        <v>2</v>
      </c>
    </row>
    <row r="305" spans="1:72" ht="12.75">
      <c r="A305" t="s">
        <v>2233</v>
      </c>
      <c r="B305" s="1" t="s">
        <v>365</v>
      </c>
      <c r="C305" s="1" t="s">
        <v>365</v>
      </c>
      <c r="D305" s="7">
        <v>1991</v>
      </c>
      <c r="E305" t="s">
        <v>366</v>
      </c>
      <c r="F305" t="s">
        <v>2412</v>
      </c>
      <c r="G305" t="s">
        <v>367</v>
      </c>
      <c r="H305" s="7" t="s">
        <v>523</v>
      </c>
      <c r="I305" t="s">
        <v>2241</v>
      </c>
      <c r="J305" s="7" t="s">
        <v>525</v>
      </c>
      <c r="K305">
        <v>14</v>
      </c>
      <c r="L305" s="7" t="s">
        <v>526</v>
      </c>
      <c r="M305">
        <v>5</v>
      </c>
      <c r="N305" s="32" t="s">
        <v>525</v>
      </c>
      <c r="O305" s="33">
        <v>820</v>
      </c>
      <c r="P305" s="7" t="s">
        <v>526</v>
      </c>
      <c r="Q305">
        <v>200</v>
      </c>
      <c r="R305" s="7" t="s">
        <v>526</v>
      </c>
      <c r="S305">
        <v>50</v>
      </c>
      <c r="T305" s="7" t="s">
        <v>526</v>
      </c>
      <c r="U305">
        <v>50</v>
      </c>
      <c r="V305" s="7" t="s">
        <v>526</v>
      </c>
      <c r="W305">
        <v>50</v>
      </c>
      <c r="X305" s="7" t="s">
        <v>526</v>
      </c>
      <c r="Y305">
        <v>50</v>
      </c>
      <c r="Z305" s="7" t="s">
        <v>526</v>
      </c>
      <c r="AA305">
        <v>5</v>
      </c>
      <c r="AB305" s="7" t="s">
        <v>526</v>
      </c>
      <c r="AC305">
        <v>50</v>
      </c>
      <c r="AD305" s="7" t="s">
        <v>526</v>
      </c>
      <c r="AE305">
        <v>50</v>
      </c>
      <c r="AF305" s="7" t="s">
        <v>526</v>
      </c>
      <c r="AG305">
        <v>50</v>
      </c>
      <c r="AH305" s="7" t="s">
        <v>526</v>
      </c>
      <c r="AI305">
        <v>50</v>
      </c>
      <c r="AJ305" s="7" t="s">
        <v>526</v>
      </c>
      <c r="AK305">
        <v>50</v>
      </c>
      <c r="AL305" s="7" t="s">
        <v>526</v>
      </c>
      <c r="AM305">
        <v>50</v>
      </c>
      <c r="AN305" s="7" t="s">
        <v>525</v>
      </c>
      <c r="AO305">
        <v>11</v>
      </c>
      <c r="AP305" s="7" t="s">
        <v>526</v>
      </c>
      <c r="AQ305">
        <v>50</v>
      </c>
      <c r="AR305" s="7" t="s">
        <v>526</v>
      </c>
      <c r="AS305">
        <v>5</v>
      </c>
      <c r="AT305" s="7" t="s">
        <v>526</v>
      </c>
      <c r="AU305">
        <v>50</v>
      </c>
      <c r="AV305" s="7" t="s">
        <v>526</v>
      </c>
      <c r="AW305">
        <v>50</v>
      </c>
      <c r="AX305" s="7" t="s">
        <v>525</v>
      </c>
      <c r="AY305">
        <v>120</v>
      </c>
      <c r="AZ305" s="7" t="s">
        <v>526</v>
      </c>
      <c r="BA305">
        <v>50</v>
      </c>
      <c r="BB305" s="7" t="s">
        <v>526</v>
      </c>
      <c r="BC305">
        <v>50</v>
      </c>
      <c r="BD305" s="7" t="s">
        <v>525</v>
      </c>
      <c r="BE305">
        <v>58</v>
      </c>
      <c r="BF305" s="7" t="s">
        <v>526</v>
      </c>
      <c r="BG305">
        <v>100</v>
      </c>
      <c r="BH305" s="7" t="s">
        <v>526</v>
      </c>
      <c r="BI305">
        <v>100</v>
      </c>
      <c r="BJ305" s="7" t="s">
        <v>526</v>
      </c>
      <c r="BK305">
        <v>50</v>
      </c>
      <c r="BL305" s="7" t="s">
        <v>526</v>
      </c>
      <c r="BM305">
        <v>50</v>
      </c>
      <c r="BN305" s="7" t="s">
        <v>526</v>
      </c>
      <c r="BO305">
        <v>50</v>
      </c>
      <c r="BQ305" s="5">
        <f t="shared" si="16"/>
        <v>24</v>
      </c>
      <c r="BR305" s="5">
        <f t="shared" si="17"/>
        <v>0</v>
      </c>
      <c r="BS305" s="5">
        <f t="shared" si="18"/>
        <v>28</v>
      </c>
      <c r="BT305" s="6">
        <f t="shared" si="19"/>
        <v>4</v>
      </c>
    </row>
    <row r="306" spans="1:72" ht="12.75">
      <c r="A306" t="s">
        <v>574</v>
      </c>
      <c r="B306" s="1" t="s">
        <v>368</v>
      </c>
      <c r="C306" s="1" t="s">
        <v>368</v>
      </c>
      <c r="D306" s="7">
        <v>1994</v>
      </c>
      <c r="E306" t="s">
        <v>369</v>
      </c>
      <c r="F306" t="s">
        <v>2412</v>
      </c>
      <c r="G306" t="s">
        <v>370</v>
      </c>
      <c r="H306" s="7" t="s">
        <v>523</v>
      </c>
      <c r="I306" t="s">
        <v>578</v>
      </c>
      <c r="J306" s="7" t="s">
        <v>525</v>
      </c>
      <c r="K306">
        <v>4.1</v>
      </c>
      <c r="L306" s="7" t="s">
        <v>526</v>
      </c>
      <c r="M306">
        <v>5</v>
      </c>
      <c r="N306" s="32" t="s">
        <v>526</v>
      </c>
      <c r="O306" s="33">
        <v>50</v>
      </c>
      <c r="P306" s="7" t="s">
        <v>526</v>
      </c>
      <c r="Q306">
        <v>200</v>
      </c>
      <c r="R306" s="7" t="s">
        <v>526</v>
      </c>
      <c r="S306">
        <v>5</v>
      </c>
      <c r="T306" s="7" t="s">
        <v>526</v>
      </c>
      <c r="U306">
        <v>5</v>
      </c>
      <c r="V306" s="7" t="s">
        <v>526</v>
      </c>
      <c r="W306">
        <v>5</v>
      </c>
      <c r="X306" s="7" t="s">
        <v>526</v>
      </c>
      <c r="Y306">
        <v>5</v>
      </c>
      <c r="Z306" s="7" t="s">
        <v>526</v>
      </c>
      <c r="AA306">
        <v>5</v>
      </c>
      <c r="AB306" s="7" t="s">
        <v>526</v>
      </c>
      <c r="AC306">
        <v>5</v>
      </c>
      <c r="AD306" s="7" t="s">
        <v>526</v>
      </c>
      <c r="AE306">
        <v>5</v>
      </c>
      <c r="AF306" s="7" t="s">
        <v>526</v>
      </c>
      <c r="AG306">
        <v>5</v>
      </c>
      <c r="AH306" s="7" t="s">
        <v>526</v>
      </c>
      <c r="AI306">
        <v>5.8</v>
      </c>
      <c r="AJ306" s="7" t="s">
        <v>526</v>
      </c>
      <c r="AK306">
        <v>5</v>
      </c>
      <c r="AL306" s="7" t="s">
        <v>526</v>
      </c>
      <c r="AM306">
        <v>5</v>
      </c>
      <c r="AN306" s="7" t="s">
        <v>526</v>
      </c>
      <c r="AO306">
        <v>5</v>
      </c>
      <c r="AP306" s="7" t="s">
        <v>526</v>
      </c>
      <c r="AQ306">
        <v>5</v>
      </c>
      <c r="AR306" s="7" t="s">
        <v>526</v>
      </c>
      <c r="AS306">
        <v>5</v>
      </c>
      <c r="AT306" s="7" t="s">
        <v>526</v>
      </c>
      <c r="AU306">
        <v>5</v>
      </c>
      <c r="AV306" s="7" t="s">
        <v>526</v>
      </c>
      <c r="AW306">
        <v>5</v>
      </c>
      <c r="AX306" s="7" t="s">
        <v>525</v>
      </c>
      <c r="AY306">
        <v>10</v>
      </c>
      <c r="AZ306" s="7" t="s">
        <v>526</v>
      </c>
      <c r="BA306">
        <v>5</v>
      </c>
      <c r="BB306" s="7" t="s">
        <v>526</v>
      </c>
      <c r="BC306">
        <v>5</v>
      </c>
      <c r="BD306" s="7" t="s">
        <v>526</v>
      </c>
      <c r="BE306">
        <v>5</v>
      </c>
      <c r="BF306" s="7" t="s">
        <v>526</v>
      </c>
      <c r="BG306">
        <v>5</v>
      </c>
      <c r="BH306" s="7" t="s">
        <v>526</v>
      </c>
      <c r="BI306">
        <v>5</v>
      </c>
      <c r="BJ306" s="7" t="s">
        <v>526</v>
      </c>
      <c r="BK306">
        <v>5</v>
      </c>
      <c r="BL306" s="7" t="s">
        <v>526</v>
      </c>
      <c r="BM306">
        <v>5</v>
      </c>
      <c r="BN306" s="7" t="s">
        <v>526</v>
      </c>
      <c r="BO306">
        <v>5</v>
      </c>
      <c r="BQ306" s="5">
        <f t="shared" si="16"/>
        <v>27</v>
      </c>
      <c r="BR306" s="5">
        <f t="shared" si="17"/>
        <v>0</v>
      </c>
      <c r="BS306" s="5">
        <f t="shared" si="18"/>
        <v>28</v>
      </c>
      <c r="BT306" s="6">
        <f t="shared" si="19"/>
        <v>1</v>
      </c>
    </row>
    <row r="307" spans="1:72" ht="12.75">
      <c r="A307" t="s">
        <v>371</v>
      </c>
      <c r="B307" s="1" t="s">
        <v>372</v>
      </c>
      <c r="C307" s="1" t="s">
        <v>373</v>
      </c>
      <c r="D307" s="7">
        <v>1994</v>
      </c>
      <c r="E307" t="s">
        <v>374</v>
      </c>
      <c r="F307" t="s">
        <v>2412</v>
      </c>
      <c r="G307" t="s">
        <v>375</v>
      </c>
      <c r="H307" s="7" t="s">
        <v>523</v>
      </c>
      <c r="I307" t="s">
        <v>376</v>
      </c>
      <c r="J307" s="7" t="s">
        <v>525</v>
      </c>
      <c r="K307">
        <v>8.1</v>
      </c>
      <c r="L307" s="7" t="s">
        <v>526</v>
      </c>
      <c r="M307">
        <v>5</v>
      </c>
      <c r="N307" s="32" t="s">
        <v>525</v>
      </c>
      <c r="O307" s="33">
        <v>82</v>
      </c>
      <c r="P307" s="7" t="s">
        <v>543</v>
      </c>
      <c r="Q307">
        <v>7200</v>
      </c>
      <c r="R307" s="7" t="s">
        <v>526</v>
      </c>
      <c r="S307">
        <v>5</v>
      </c>
      <c r="T307" s="7" t="s">
        <v>526</v>
      </c>
      <c r="U307">
        <v>5</v>
      </c>
      <c r="V307" s="7" t="s">
        <v>525</v>
      </c>
      <c r="W307">
        <v>13</v>
      </c>
      <c r="X307" s="7" t="s">
        <v>526</v>
      </c>
      <c r="Y307">
        <v>130</v>
      </c>
      <c r="Z307" s="7" t="s">
        <v>526</v>
      </c>
      <c r="AA307">
        <v>5</v>
      </c>
      <c r="AB307" s="7" t="s">
        <v>526</v>
      </c>
      <c r="AC307">
        <v>30</v>
      </c>
      <c r="AD307" s="7" t="s">
        <v>526</v>
      </c>
      <c r="AE307">
        <v>52</v>
      </c>
      <c r="AF307" s="7" t="s">
        <v>526</v>
      </c>
      <c r="AG307">
        <v>5</v>
      </c>
      <c r="AH307" s="7" t="s">
        <v>526</v>
      </c>
      <c r="AI307">
        <v>5</v>
      </c>
      <c r="AJ307" s="7" t="s">
        <v>526</v>
      </c>
      <c r="AK307">
        <v>5</v>
      </c>
      <c r="AL307" s="7" t="s">
        <v>526</v>
      </c>
      <c r="AM307">
        <v>5</v>
      </c>
      <c r="AN307" s="7" t="s">
        <v>526</v>
      </c>
      <c r="AO307">
        <v>5</v>
      </c>
      <c r="AP307" s="7" t="s">
        <v>526</v>
      </c>
      <c r="AQ307">
        <v>5</v>
      </c>
      <c r="AR307" s="7" t="s">
        <v>526</v>
      </c>
      <c r="AS307">
        <v>5</v>
      </c>
      <c r="AT307" s="7" t="s">
        <v>526</v>
      </c>
      <c r="AU307">
        <v>28</v>
      </c>
      <c r="AV307" s="7" t="s">
        <v>525</v>
      </c>
      <c r="AW307">
        <v>17</v>
      </c>
      <c r="AX307" s="7" t="s">
        <v>525</v>
      </c>
      <c r="AY307">
        <v>7200</v>
      </c>
      <c r="AZ307" s="7" t="s">
        <v>526</v>
      </c>
      <c r="BA307">
        <v>45</v>
      </c>
      <c r="BB307" s="7" t="s">
        <v>526</v>
      </c>
      <c r="BC307">
        <v>14</v>
      </c>
      <c r="BD307" s="7" t="s">
        <v>526</v>
      </c>
      <c r="BE307">
        <v>50</v>
      </c>
      <c r="BF307" s="7" t="s">
        <v>526</v>
      </c>
      <c r="BG307">
        <v>19</v>
      </c>
      <c r="BH307" s="7" t="s">
        <v>526</v>
      </c>
      <c r="BI307">
        <v>51</v>
      </c>
      <c r="BJ307" s="7" t="s">
        <v>526</v>
      </c>
      <c r="BK307">
        <v>5</v>
      </c>
      <c r="BL307" s="7" t="s">
        <v>525</v>
      </c>
      <c r="BM307">
        <v>9.6</v>
      </c>
      <c r="BN307" s="7" t="s">
        <v>525</v>
      </c>
      <c r="BO307">
        <v>13</v>
      </c>
      <c r="BQ307" s="5">
        <f t="shared" si="16"/>
        <v>21</v>
      </c>
      <c r="BR307" s="5">
        <f t="shared" si="17"/>
        <v>0</v>
      </c>
      <c r="BS307" s="5">
        <f t="shared" si="18"/>
        <v>28</v>
      </c>
      <c r="BT307" s="6">
        <f t="shared" si="19"/>
        <v>7</v>
      </c>
    </row>
    <row r="308" spans="1:72" ht="12.75">
      <c r="A308" t="s">
        <v>584</v>
      </c>
      <c r="B308" s="1" t="s">
        <v>377</v>
      </c>
      <c r="C308" s="1" t="s">
        <v>378</v>
      </c>
      <c r="D308" s="7">
        <v>1997</v>
      </c>
      <c r="E308" t="s">
        <v>379</v>
      </c>
      <c r="F308" t="s">
        <v>2412</v>
      </c>
      <c r="G308" t="s">
        <v>380</v>
      </c>
      <c r="H308" s="7" t="s">
        <v>523</v>
      </c>
      <c r="I308" t="s">
        <v>531</v>
      </c>
      <c r="J308" s="7" t="s">
        <v>525</v>
      </c>
      <c r="K308">
        <v>16</v>
      </c>
      <c r="L308" s="7" t="s">
        <v>543</v>
      </c>
      <c r="M308">
        <v>10</v>
      </c>
      <c r="N308" s="32" t="s">
        <v>525</v>
      </c>
      <c r="O308" s="33">
        <v>2300</v>
      </c>
      <c r="P308" s="7" t="s">
        <v>526</v>
      </c>
      <c r="Q308">
        <v>200</v>
      </c>
      <c r="R308" s="7" t="s">
        <v>525</v>
      </c>
      <c r="S308">
        <v>8.4</v>
      </c>
      <c r="T308" s="7" t="s">
        <v>525</v>
      </c>
      <c r="U308">
        <v>12</v>
      </c>
      <c r="V308" s="7" t="s">
        <v>543</v>
      </c>
      <c r="W308">
        <v>70</v>
      </c>
      <c r="X308" s="7" t="s">
        <v>525</v>
      </c>
      <c r="Y308">
        <v>13</v>
      </c>
      <c r="Z308" s="7" t="s">
        <v>526</v>
      </c>
      <c r="AA308">
        <v>5</v>
      </c>
      <c r="AB308" s="7" t="s">
        <v>526</v>
      </c>
      <c r="AC308">
        <v>5</v>
      </c>
      <c r="AD308" s="7" t="s">
        <v>526</v>
      </c>
      <c r="AE308">
        <v>5</v>
      </c>
      <c r="AF308" s="7" t="s">
        <v>526</v>
      </c>
      <c r="AG308">
        <v>5</v>
      </c>
      <c r="AH308" s="7" t="s">
        <v>526</v>
      </c>
      <c r="AI308">
        <v>5</v>
      </c>
      <c r="AJ308" s="7" t="s">
        <v>526</v>
      </c>
      <c r="AK308">
        <v>5</v>
      </c>
      <c r="AL308" s="7" t="s">
        <v>526</v>
      </c>
      <c r="AM308">
        <v>5</v>
      </c>
      <c r="AN308" s="7" t="s">
        <v>525</v>
      </c>
      <c r="AO308">
        <v>24</v>
      </c>
      <c r="AP308" s="7" t="s">
        <v>525</v>
      </c>
      <c r="AQ308">
        <v>17</v>
      </c>
      <c r="AR308" s="7" t="s">
        <v>526</v>
      </c>
      <c r="AS308">
        <v>5</v>
      </c>
      <c r="AT308" s="7" t="s">
        <v>526</v>
      </c>
      <c r="AU308">
        <v>5</v>
      </c>
      <c r="AV308" s="7" t="s">
        <v>525</v>
      </c>
      <c r="AW308">
        <v>43</v>
      </c>
      <c r="AX308" s="7" t="s">
        <v>525</v>
      </c>
      <c r="AY308">
        <v>89</v>
      </c>
      <c r="AZ308" s="7" t="s">
        <v>526</v>
      </c>
      <c r="BA308">
        <v>6.5</v>
      </c>
      <c r="BB308" s="7" t="s">
        <v>526</v>
      </c>
      <c r="BC308">
        <v>15</v>
      </c>
      <c r="BD308" s="7" t="s">
        <v>525</v>
      </c>
      <c r="BE308">
        <v>20</v>
      </c>
      <c r="BF308" s="7" t="s">
        <v>526</v>
      </c>
      <c r="BG308">
        <v>5</v>
      </c>
      <c r="BH308" s="7" t="s">
        <v>526</v>
      </c>
      <c r="BI308">
        <v>5</v>
      </c>
      <c r="BJ308" s="7" t="s">
        <v>526</v>
      </c>
      <c r="BK308">
        <v>5</v>
      </c>
      <c r="BL308" s="7" t="s">
        <v>525</v>
      </c>
      <c r="BM308">
        <v>25</v>
      </c>
      <c r="BN308" s="7" t="s">
        <v>525</v>
      </c>
      <c r="BO308">
        <v>55</v>
      </c>
      <c r="BQ308" s="5">
        <f t="shared" si="16"/>
        <v>15</v>
      </c>
      <c r="BR308" s="5">
        <f t="shared" si="17"/>
        <v>0</v>
      </c>
      <c r="BS308" s="5">
        <f t="shared" si="18"/>
        <v>28</v>
      </c>
      <c r="BT308" s="6">
        <f t="shared" si="19"/>
        <v>13</v>
      </c>
    </row>
    <row r="309" spans="1:72" ht="12.75">
      <c r="A309" t="s">
        <v>539</v>
      </c>
      <c r="B309" s="1" t="s">
        <v>381</v>
      </c>
      <c r="C309" s="1" t="s">
        <v>381</v>
      </c>
      <c r="D309" s="7">
        <v>1991</v>
      </c>
      <c r="E309" t="s">
        <v>1795</v>
      </c>
      <c r="F309" t="s">
        <v>2412</v>
      </c>
      <c r="G309" t="s">
        <v>1796</v>
      </c>
      <c r="H309" s="7" t="s">
        <v>523</v>
      </c>
      <c r="I309" t="s">
        <v>524</v>
      </c>
      <c r="J309" s="7" t="s">
        <v>525</v>
      </c>
      <c r="K309">
        <v>5</v>
      </c>
      <c r="L309" s="7" t="s">
        <v>526</v>
      </c>
      <c r="M309">
        <v>5</v>
      </c>
      <c r="N309" s="32" t="s">
        <v>525</v>
      </c>
      <c r="O309" s="33">
        <v>230</v>
      </c>
      <c r="P309" s="7" t="s">
        <v>526</v>
      </c>
      <c r="Q309">
        <v>200</v>
      </c>
      <c r="R309" s="7" t="s">
        <v>525</v>
      </c>
      <c r="S309">
        <v>7</v>
      </c>
      <c r="T309" s="7" t="s">
        <v>526</v>
      </c>
      <c r="U309">
        <v>5</v>
      </c>
      <c r="V309" s="7" t="s">
        <v>525</v>
      </c>
      <c r="W309">
        <v>13</v>
      </c>
      <c r="X309" s="7" t="s">
        <v>525</v>
      </c>
      <c r="Y309">
        <v>6</v>
      </c>
      <c r="Z309" s="7" t="s">
        <v>526</v>
      </c>
      <c r="AA309">
        <v>5</v>
      </c>
      <c r="AB309" s="7" t="s">
        <v>526</v>
      </c>
      <c r="AC309">
        <v>5</v>
      </c>
      <c r="AD309" s="7" t="s">
        <v>526</v>
      </c>
      <c r="AE309">
        <v>5</v>
      </c>
      <c r="AF309" s="7" t="s">
        <v>526</v>
      </c>
      <c r="AG309">
        <v>5</v>
      </c>
      <c r="AH309" s="7" t="s">
        <v>526</v>
      </c>
      <c r="AI309">
        <v>5</v>
      </c>
      <c r="AJ309" s="7" t="s">
        <v>526</v>
      </c>
      <c r="AK309">
        <v>5</v>
      </c>
      <c r="AL309" s="7" t="s">
        <v>526</v>
      </c>
      <c r="AM309">
        <v>5</v>
      </c>
      <c r="AN309" s="7" t="s">
        <v>526</v>
      </c>
      <c r="AO309">
        <v>5</v>
      </c>
      <c r="AP309" s="7" t="s">
        <v>526</v>
      </c>
      <c r="AQ309">
        <v>5</v>
      </c>
      <c r="AR309" s="7" t="s">
        <v>526</v>
      </c>
      <c r="AS309">
        <v>5</v>
      </c>
      <c r="AT309" s="7" t="s">
        <v>526</v>
      </c>
      <c r="AU309">
        <v>5</v>
      </c>
      <c r="AV309" s="7" t="s">
        <v>526</v>
      </c>
      <c r="AW309">
        <v>5</v>
      </c>
      <c r="AX309" s="7" t="s">
        <v>525</v>
      </c>
      <c r="AY309">
        <v>54</v>
      </c>
      <c r="AZ309" s="7" t="s">
        <v>526</v>
      </c>
      <c r="BA309">
        <v>5</v>
      </c>
      <c r="BB309" s="7" t="s">
        <v>526</v>
      </c>
      <c r="BC309">
        <v>5</v>
      </c>
      <c r="BD309" s="7" t="s">
        <v>525</v>
      </c>
      <c r="BE309">
        <v>8.7</v>
      </c>
      <c r="BF309" s="7" t="s">
        <v>525</v>
      </c>
      <c r="BG309">
        <v>5.7</v>
      </c>
      <c r="BH309" s="7" t="s">
        <v>526</v>
      </c>
      <c r="BI309">
        <v>5</v>
      </c>
      <c r="BJ309" s="7" t="s">
        <v>526</v>
      </c>
      <c r="BK309">
        <v>5</v>
      </c>
      <c r="BL309" s="7" t="s">
        <v>526</v>
      </c>
      <c r="BM309">
        <v>5</v>
      </c>
      <c r="BN309" s="7" t="s">
        <v>525</v>
      </c>
      <c r="BO309">
        <v>11</v>
      </c>
      <c r="BQ309" s="5">
        <f t="shared" si="16"/>
        <v>20</v>
      </c>
      <c r="BR309" s="5">
        <f t="shared" si="17"/>
        <v>0</v>
      </c>
      <c r="BS309" s="5">
        <f t="shared" si="18"/>
        <v>28</v>
      </c>
      <c r="BT309" s="6">
        <f t="shared" si="19"/>
        <v>8</v>
      </c>
    </row>
    <row r="310" spans="1:72" ht="12.75">
      <c r="A310" t="s">
        <v>539</v>
      </c>
      <c r="B310" s="1" t="s">
        <v>1797</v>
      </c>
      <c r="C310" s="1" t="s">
        <v>1797</v>
      </c>
      <c r="D310" s="7">
        <v>1991</v>
      </c>
      <c r="E310" t="s">
        <v>1798</v>
      </c>
      <c r="F310" t="s">
        <v>2412</v>
      </c>
      <c r="G310" t="s">
        <v>1799</v>
      </c>
      <c r="H310" s="7" t="s">
        <v>523</v>
      </c>
      <c r="I310" t="s">
        <v>524</v>
      </c>
      <c r="J310" s="7" t="s">
        <v>525</v>
      </c>
      <c r="K310">
        <v>6</v>
      </c>
      <c r="L310" s="7" t="s">
        <v>526</v>
      </c>
      <c r="M310">
        <v>5</v>
      </c>
      <c r="N310" s="32" t="s">
        <v>525</v>
      </c>
      <c r="O310" s="33">
        <v>1500</v>
      </c>
      <c r="P310" s="7" t="s">
        <v>526</v>
      </c>
      <c r="Q310">
        <v>200</v>
      </c>
      <c r="R310" s="7" t="s">
        <v>525</v>
      </c>
      <c r="S310">
        <v>15</v>
      </c>
      <c r="T310" s="7" t="s">
        <v>525</v>
      </c>
      <c r="U310">
        <v>10</v>
      </c>
      <c r="V310" s="7" t="s">
        <v>525</v>
      </c>
      <c r="W310">
        <v>18</v>
      </c>
      <c r="X310" s="7" t="s">
        <v>525</v>
      </c>
      <c r="Y310">
        <v>9.4</v>
      </c>
      <c r="Z310" s="7" t="s">
        <v>526</v>
      </c>
      <c r="AA310">
        <v>5</v>
      </c>
      <c r="AB310" s="7" t="s">
        <v>526</v>
      </c>
      <c r="AC310">
        <v>5</v>
      </c>
      <c r="AD310" s="7" t="s">
        <v>526</v>
      </c>
      <c r="AE310">
        <v>5</v>
      </c>
      <c r="AF310" s="7" t="s">
        <v>526</v>
      </c>
      <c r="AG310">
        <v>5</v>
      </c>
      <c r="AH310" s="7" t="s">
        <v>526</v>
      </c>
      <c r="AI310">
        <v>5</v>
      </c>
      <c r="AJ310" s="7" t="s">
        <v>526</v>
      </c>
      <c r="AK310">
        <v>5</v>
      </c>
      <c r="AL310" s="7" t="s">
        <v>526</v>
      </c>
      <c r="AM310">
        <v>5</v>
      </c>
      <c r="AN310" s="7" t="s">
        <v>526</v>
      </c>
      <c r="AO310">
        <v>5</v>
      </c>
      <c r="AP310" s="7" t="s">
        <v>525</v>
      </c>
      <c r="AQ310">
        <v>5.6</v>
      </c>
      <c r="AR310" s="7" t="s">
        <v>526</v>
      </c>
      <c r="AS310">
        <v>5</v>
      </c>
      <c r="AT310" s="7" t="s">
        <v>526</v>
      </c>
      <c r="AU310">
        <v>5</v>
      </c>
      <c r="AV310" s="7" t="s">
        <v>525</v>
      </c>
      <c r="AW310">
        <v>9.5</v>
      </c>
      <c r="AX310" s="7" t="s">
        <v>525</v>
      </c>
      <c r="AY310">
        <v>140</v>
      </c>
      <c r="AZ310" s="7" t="s">
        <v>526</v>
      </c>
      <c r="BA310">
        <v>5</v>
      </c>
      <c r="BB310" s="7" t="s">
        <v>526</v>
      </c>
      <c r="BC310">
        <v>5</v>
      </c>
      <c r="BD310" s="7" t="s">
        <v>525</v>
      </c>
      <c r="BE310">
        <v>18</v>
      </c>
      <c r="BF310" s="7" t="s">
        <v>525</v>
      </c>
      <c r="BG310">
        <v>20</v>
      </c>
      <c r="BH310" s="7" t="s">
        <v>526</v>
      </c>
      <c r="BI310">
        <v>5</v>
      </c>
      <c r="BJ310" s="7" t="s">
        <v>526</v>
      </c>
      <c r="BK310">
        <v>5</v>
      </c>
      <c r="BL310" s="7" t="s">
        <v>525</v>
      </c>
      <c r="BM310">
        <v>10</v>
      </c>
      <c r="BN310" s="7" t="s">
        <v>525</v>
      </c>
      <c r="BO310">
        <v>21</v>
      </c>
      <c r="BQ310" s="5">
        <f t="shared" si="16"/>
        <v>16</v>
      </c>
      <c r="BR310" s="5">
        <f t="shared" si="17"/>
        <v>0</v>
      </c>
      <c r="BS310" s="5">
        <f t="shared" si="18"/>
        <v>28</v>
      </c>
      <c r="BT310" s="6">
        <f t="shared" si="19"/>
        <v>12</v>
      </c>
    </row>
    <row r="311" spans="1:72" ht="12.75">
      <c r="A311" t="s">
        <v>539</v>
      </c>
      <c r="B311" s="1" t="s">
        <v>1800</v>
      </c>
      <c r="C311" s="1" t="s">
        <v>1800</v>
      </c>
      <c r="D311" s="7">
        <v>1991</v>
      </c>
      <c r="E311" t="s">
        <v>382</v>
      </c>
      <c r="F311" t="s">
        <v>2412</v>
      </c>
      <c r="G311" t="s">
        <v>383</v>
      </c>
      <c r="H311" s="7" t="s">
        <v>523</v>
      </c>
      <c r="I311" t="s">
        <v>524</v>
      </c>
      <c r="J311" s="7" t="s">
        <v>525</v>
      </c>
      <c r="K311">
        <v>6.9</v>
      </c>
      <c r="L311" s="7" t="s">
        <v>526</v>
      </c>
      <c r="M311">
        <v>5</v>
      </c>
      <c r="N311" s="32" t="s">
        <v>525</v>
      </c>
      <c r="O311" s="33">
        <v>730</v>
      </c>
      <c r="P311" s="7" t="s">
        <v>526</v>
      </c>
      <c r="Q311">
        <v>200</v>
      </c>
      <c r="R311" s="7" t="s">
        <v>525</v>
      </c>
      <c r="S311">
        <v>5.5</v>
      </c>
      <c r="T311" s="7" t="s">
        <v>525</v>
      </c>
      <c r="U311">
        <v>17</v>
      </c>
      <c r="V311" s="7" t="s">
        <v>525</v>
      </c>
      <c r="W311">
        <v>37</v>
      </c>
      <c r="X311" s="7" t="s">
        <v>525</v>
      </c>
      <c r="Y311">
        <v>11</v>
      </c>
      <c r="Z311" s="7" t="s">
        <v>526</v>
      </c>
      <c r="AA311">
        <v>5</v>
      </c>
      <c r="AB311" s="7" t="s">
        <v>526</v>
      </c>
      <c r="AC311">
        <v>5</v>
      </c>
      <c r="AD311" s="7" t="s">
        <v>526</v>
      </c>
      <c r="AE311">
        <v>5</v>
      </c>
      <c r="AF311" s="7" t="s">
        <v>525</v>
      </c>
      <c r="AG311">
        <v>6.7</v>
      </c>
      <c r="AH311" s="7" t="s">
        <v>526</v>
      </c>
      <c r="AI311">
        <v>5</v>
      </c>
      <c r="AJ311" s="7" t="s">
        <v>526</v>
      </c>
      <c r="AK311">
        <v>5</v>
      </c>
      <c r="AL311" s="7" t="s">
        <v>526</v>
      </c>
      <c r="AM311">
        <v>5</v>
      </c>
      <c r="AN311" s="7" t="s">
        <v>525</v>
      </c>
      <c r="AO311">
        <v>8.8</v>
      </c>
      <c r="AP311" s="7" t="s">
        <v>526</v>
      </c>
      <c r="AQ311">
        <v>5</v>
      </c>
      <c r="AR311" s="7" t="s">
        <v>526</v>
      </c>
      <c r="AS311">
        <v>5</v>
      </c>
      <c r="AT311" s="7" t="s">
        <v>526</v>
      </c>
      <c r="AU311">
        <v>5</v>
      </c>
      <c r="AV311" s="7" t="s">
        <v>525</v>
      </c>
      <c r="AW311">
        <v>32</v>
      </c>
      <c r="AX311" s="7" t="s">
        <v>525</v>
      </c>
      <c r="AY311">
        <v>1600</v>
      </c>
      <c r="AZ311" s="7" t="s">
        <v>525</v>
      </c>
      <c r="BA311">
        <v>130</v>
      </c>
      <c r="BB311" s="7" t="s">
        <v>525</v>
      </c>
      <c r="BC311">
        <v>360</v>
      </c>
      <c r="BD311" s="7" t="s">
        <v>525</v>
      </c>
      <c r="BE311">
        <v>1200</v>
      </c>
      <c r="BF311" s="7" t="s">
        <v>525</v>
      </c>
      <c r="BG311">
        <v>120</v>
      </c>
      <c r="BH311" s="7" t="s">
        <v>525</v>
      </c>
      <c r="BI311">
        <v>17</v>
      </c>
      <c r="BJ311" s="7" t="s">
        <v>526</v>
      </c>
      <c r="BK311">
        <v>5</v>
      </c>
      <c r="BL311" s="7" t="s">
        <v>525</v>
      </c>
      <c r="BM311">
        <v>17</v>
      </c>
      <c r="BN311" s="7" t="s">
        <v>525</v>
      </c>
      <c r="BO311">
        <v>38</v>
      </c>
      <c r="BQ311" s="5">
        <f t="shared" si="16"/>
        <v>12</v>
      </c>
      <c r="BR311" s="5">
        <f t="shared" si="17"/>
        <v>0</v>
      </c>
      <c r="BS311" s="5">
        <f t="shared" si="18"/>
        <v>28</v>
      </c>
      <c r="BT311" s="6">
        <f t="shared" si="19"/>
        <v>16</v>
      </c>
    </row>
    <row r="312" spans="1:72" ht="12.75">
      <c r="A312" t="s">
        <v>2408</v>
      </c>
      <c r="B312" s="1" t="s">
        <v>384</v>
      </c>
      <c r="C312" s="1" t="s">
        <v>384</v>
      </c>
      <c r="D312" s="7">
        <v>1991</v>
      </c>
      <c r="E312" t="s">
        <v>385</v>
      </c>
      <c r="F312" t="s">
        <v>2412</v>
      </c>
      <c r="G312" t="s">
        <v>386</v>
      </c>
      <c r="H312" s="7" t="s">
        <v>523</v>
      </c>
      <c r="I312" t="s">
        <v>524</v>
      </c>
      <c r="J312" s="7" t="s">
        <v>525</v>
      </c>
      <c r="K312">
        <v>4.1</v>
      </c>
      <c r="L312" s="7" t="s">
        <v>526</v>
      </c>
      <c r="M312">
        <v>5</v>
      </c>
      <c r="N312" s="32" t="s">
        <v>525</v>
      </c>
      <c r="O312" s="33">
        <v>93</v>
      </c>
      <c r="P312" s="7" t="s">
        <v>526</v>
      </c>
      <c r="Q312">
        <v>200</v>
      </c>
      <c r="R312" s="7" t="s">
        <v>526</v>
      </c>
      <c r="S312">
        <v>5</v>
      </c>
      <c r="T312" s="7" t="s">
        <v>525</v>
      </c>
      <c r="U312">
        <v>12</v>
      </c>
      <c r="V312" s="7" t="s">
        <v>525</v>
      </c>
      <c r="W312">
        <v>20</v>
      </c>
      <c r="X312" s="7" t="s">
        <v>525</v>
      </c>
      <c r="Y312">
        <v>12</v>
      </c>
      <c r="Z312" s="7" t="s">
        <v>526</v>
      </c>
      <c r="AA312">
        <v>5</v>
      </c>
      <c r="AB312" s="7" t="s">
        <v>526</v>
      </c>
      <c r="AC312">
        <v>5</v>
      </c>
      <c r="AD312" s="7" t="s">
        <v>526</v>
      </c>
      <c r="AE312">
        <v>5</v>
      </c>
      <c r="AF312" s="7" t="s">
        <v>526</v>
      </c>
      <c r="AG312">
        <v>5</v>
      </c>
      <c r="AH312" s="7" t="s">
        <v>526</v>
      </c>
      <c r="AI312">
        <v>5</v>
      </c>
      <c r="AJ312" s="7" t="s">
        <v>526</v>
      </c>
      <c r="AK312">
        <v>5</v>
      </c>
      <c r="AL312" s="7" t="s">
        <v>526</v>
      </c>
      <c r="AM312">
        <v>5</v>
      </c>
      <c r="AN312" s="7" t="s">
        <v>526</v>
      </c>
      <c r="AO312">
        <v>5</v>
      </c>
      <c r="AP312" s="7" t="s">
        <v>526</v>
      </c>
      <c r="AQ312">
        <v>5</v>
      </c>
      <c r="AR312" s="7" t="s">
        <v>526</v>
      </c>
      <c r="AS312">
        <v>5</v>
      </c>
      <c r="AT312" s="7" t="s">
        <v>526</v>
      </c>
      <c r="AU312">
        <v>5</v>
      </c>
      <c r="AV312" s="7" t="s">
        <v>525</v>
      </c>
      <c r="AW312">
        <v>8.5</v>
      </c>
      <c r="AX312" s="7" t="s">
        <v>525</v>
      </c>
      <c r="AY312">
        <v>140</v>
      </c>
      <c r="AZ312" s="7" t="s">
        <v>526</v>
      </c>
      <c r="BA312">
        <v>5</v>
      </c>
      <c r="BB312" s="7" t="s">
        <v>525</v>
      </c>
      <c r="BC312">
        <v>5.1</v>
      </c>
      <c r="BD312" s="7" t="s">
        <v>558</v>
      </c>
      <c r="BE312" t="s">
        <v>558</v>
      </c>
      <c r="BF312" s="7" t="s">
        <v>525</v>
      </c>
      <c r="BG312">
        <v>33</v>
      </c>
      <c r="BH312" s="7" t="s">
        <v>526</v>
      </c>
      <c r="BI312">
        <v>5</v>
      </c>
      <c r="BJ312" s="7" t="s">
        <v>526</v>
      </c>
      <c r="BK312">
        <v>5</v>
      </c>
      <c r="BL312" s="7" t="s">
        <v>525</v>
      </c>
      <c r="BM312">
        <v>6.3</v>
      </c>
      <c r="BN312" s="7" t="s">
        <v>525</v>
      </c>
      <c r="BO312">
        <v>17</v>
      </c>
      <c r="BQ312" s="5">
        <f t="shared" si="16"/>
        <v>17</v>
      </c>
      <c r="BR312" s="5">
        <f t="shared" si="17"/>
        <v>2</v>
      </c>
      <c r="BS312" s="5">
        <f t="shared" si="18"/>
        <v>27</v>
      </c>
      <c r="BT312" s="6">
        <f t="shared" si="19"/>
        <v>10</v>
      </c>
    </row>
    <row r="313" spans="1:72" ht="12.75">
      <c r="A313" t="s">
        <v>1886</v>
      </c>
      <c r="B313" s="1" t="s">
        <v>387</v>
      </c>
      <c r="C313" s="1" t="s">
        <v>387</v>
      </c>
      <c r="D313" s="7">
        <v>1991</v>
      </c>
      <c r="E313" t="s">
        <v>388</v>
      </c>
      <c r="F313" t="s">
        <v>2412</v>
      </c>
      <c r="G313" t="s">
        <v>389</v>
      </c>
      <c r="H313" s="7" t="s">
        <v>523</v>
      </c>
      <c r="I313" t="s">
        <v>531</v>
      </c>
      <c r="J313" s="7" t="s">
        <v>525</v>
      </c>
      <c r="K313">
        <v>10.3</v>
      </c>
      <c r="L313" s="7" t="s">
        <v>526</v>
      </c>
      <c r="M313">
        <v>5</v>
      </c>
      <c r="N313" s="32" t="s">
        <v>525</v>
      </c>
      <c r="O313" s="33">
        <v>33000</v>
      </c>
      <c r="P313" s="7" t="s">
        <v>526</v>
      </c>
      <c r="Q313">
        <v>200</v>
      </c>
      <c r="R313" s="7" t="s">
        <v>526</v>
      </c>
      <c r="S313">
        <v>5</v>
      </c>
      <c r="T313" s="7" t="s">
        <v>525</v>
      </c>
      <c r="U313">
        <v>13</v>
      </c>
      <c r="V313" s="7" t="s">
        <v>525</v>
      </c>
      <c r="W313">
        <v>30</v>
      </c>
      <c r="X313" s="7" t="s">
        <v>525</v>
      </c>
      <c r="Y313">
        <v>17</v>
      </c>
      <c r="Z313" s="7" t="s">
        <v>526</v>
      </c>
      <c r="AA313">
        <v>16</v>
      </c>
      <c r="AB313" s="7" t="s">
        <v>526</v>
      </c>
      <c r="AC313">
        <v>5</v>
      </c>
      <c r="AD313" s="7" t="s">
        <v>526</v>
      </c>
      <c r="AE313">
        <v>5</v>
      </c>
      <c r="AF313" s="7" t="s">
        <v>525</v>
      </c>
      <c r="AG313">
        <v>7.7</v>
      </c>
      <c r="AH313" s="7" t="s">
        <v>526</v>
      </c>
      <c r="AI313">
        <v>5</v>
      </c>
      <c r="AJ313" s="7" t="s">
        <v>526</v>
      </c>
      <c r="AK313">
        <v>5</v>
      </c>
      <c r="AL313" s="7" t="s">
        <v>526</v>
      </c>
      <c r="AM313">
        <v>5</v>
      </c>
      <c r="AN313" s="7" t="s">
        <v>526</v>
      </c>
      <c r="AO313">
        <v>5</v>
      </c>
      <c r="AP313" s="7" t="s">
        <v>526</v>
      </c>
      <c r="AQ313">
        <v>5</v>
      </c>
      <c r="AR313" s="7" t="s">
        <v>526</v>
      </c>
      <c r="AS313">
        <v>5</v>
      </c>
      <c r="AT313" s="7" t="s">
        <v>526</v>
      </c>
      <c r="AU313">
        <v>5</v>
      </c>
      <c r="AV313" s="7" t="s">
        <v>525</v>
      </c>
      <c r="AW313">
        <v>7.6</v>
      </c>
      <c r="AX313" s="7" t="s">
        <v>526</v>
      </c>
      <c r="AY313">
        <v>140</v>
      </c>
      <c r="AZ313" s="7" t="s">
        <v>526</v>
      </c>
      <c r="BA313">
        <v>260</v>
      </c>
      <c r="BB313" s="7" t="s">
        <v>525</v>
      </c>
      <c r="BC313">
        <v>11</v>
      </c>
      <c r="BD313" s="7" t="s">
        <v>525</v>
      </c>
      <c r="BE313">
        <v>54</v>
      </c>
      <c r="BF313" s="7" t="s">
        <v>526</v>
      </c>
      <c r="BG313">
        <v>5</v>
      </c>
      <c r="BH313" s="7" t="s">
        <v>526</v>
      </c>
      <c r="BI313">
        <v>50</v>
      </c>
      <c r="BJ313" s="7" t="s">
        <v>526</v>
      </c>
      <c r="BK313">
        <v>5</v>
      </c>
      <c r="BL313" s="7" t="s">
        <v>525</v>
      </c>
      <c r="BM313">
        <v>17</v>
      </c>
      <c r="BN313" s="7" t="s">
        <v>525</v>
      </c>
      <c r="BO313">
        <v>30</v>
      </c>
      <c r="BQ313" s="5">
        <f t="shared" si="16"/>
        <v>18</v>
      </c>
      <c r="BR313" s="5">
        <f t="shared" si="17"/>
        <v>0</v>
      </c>
      <c r="BS313" s="5">
        <f t="shared" si="18"/>
        <v>28</v>
      </c>
      <c r="BT313" s="6">
        <f t="shared" si="19"/>
        <v>10</v>
      </c>
    </row>
    <row r="314" spans="1:72" ht="12.75">
      <c r="A314" t="s">
        <v>1886</v>
      </c>
      <c r="B314" s="1" t="s">
        <v>390</v>
      </c>
      <c r="C314" s="1" t="s">
        <v>390</v>
      </c>
      <c r="D314" s="7">
        <v>1991</v>
      </c>
      <c r="E314" t="s">
        <v>391</v>
      </c>
      <c r="F314" t="s">
        <v>2412</v>
      </c>
      <c r="G314" t="s">
        <v>392</v>
      </c>
      <c r="H314" s="7" t="s">
        <v>523</v>
      </c>
      <c r="I314" t="s">
        <v>531</v>
      </c>
      <c r="J314" s="7" t="s">
        <v>525</v>
      </c>
      <c r="K314">
        <v>9.6</v>
      </c>
      <c r="L314" s="7" t="s">
        <v>526</v>
      </c>
      <c r="M314">
        <v>5</v>
      </c>
      <c r="N314" s="32" t="s">
        <v>525</v>
      </c>
      <c r="O314" s="33">
        <v>6700</v>
      </c>
      <c r="P314" s="7" t="s">
        <v>526</v>
      </c>
      <c r="Q314">
        <v>200</v>
      </c>
      <c r="R314" s="7" t="s">
        <v>526</v>
      </c>
      <c r="S314">
        <v>5</v>
      </c>
      <c r="T314" s="7" t="s">
        <v>526</v>
      </c>
      <c r="U314">
        <v>5</v>
      </c>
      <c r="V314" s="7" t="s">
        <v>525</v>
      </c>
      <c r="W314">
        <v>13</v>
      </c>
      <c r="X314" s="7" t="s">
        <v>526</v>
      </c>
      <c r="Y314">
        <v>5</v>
      </c>
      <c r="Z314" s="7" t="s">
        <v>526</v>
      </c>
      <c r="AA314">
        <v>5</v>
      </c>
      <c r="AB314" s="7" t="s">
        <v>526</v>
      </c>
      <c r="AC314">
        <v>5</v>
      </c>
      <c r="AD314" s="7" t="s">
        <v>526</v>
      </c>
      <c r="AE314">
        <v>5</v>
      </c>
      <c r="AF314" s="7" t="s">
        <v>526</v>
      </c>
      <c r="AG314">
        <v>5</v>
      </c>
      <c r="AH314" s="7" t="s">
        <v>526</v>
      </c>
      <c r="AI314">
        <v>5</v>
      </c>
      <c r="AJ314" s="7" t="s">
        <v>526</v>
      </c>
      <c r="AK314">
        <v>5</v>
      </c>
      <c r="AL314" s="7" t="s">
        <v>526</v>
      </c>
      <c r="AM314">
        <v>5</v>
      </c>
      <c r="AN314" s="7" t="s">
        <v>526</v>
      </c>
      <c r="AO314">
        <v>5</v>
      </c>
      <c r="AP314" s="7" t="s">
        <v>526</v>
      </c>
      <c r="AQ314">
        <v>5</v>
      </c>
      <c r="AR314" s="7" t="s">
        <v>526</v>
      </c>
      <c r="AS314">
        <v>5</v>
      </c>
      <c r="AT314" s="7" t="s">
        <v>526</v>
      </c>
      <c r="AU314">
        <v>5</v>
      </c>
      <c r="AV314" s="7" t="s">
        <v>526</v>
      </c>
      <c r="AW314">
        <v>5</v>
      </c>
      <c r="AX314" s="7" t="s">
        <v>525</v>
      </c>
      <c r="AY314">
        <v>200</v>
      </c>
      <c r="AZ314" s="7" t="s">
        <v>526</v>
      </c>
      <c r="BA314">
        <v>5</v>
      </c>
      <c r="BB314" s="7" t="s">
        <v>525</v>
      </c>
      <c r="BC314">
        <v>8.6</v>
      </c>
      <c r="BD314" s="7" t="s">
        <v>525</v>
      </c>
      <c r="BE314">
        <v>48</v>
      </c>
      <c r="BF314" s="7" t="s">
        <v>526</v>
      </c>
      <c r="BG314">
        <v>5</v>
      </c>
      <c r="BH314" s="7" t="s">
        <v>526</v>
      </c>
      <c r="BI314">
        <v>5</v>
      </c>
      <c r="BJ314" s="7" t="s">
        <v>526</v>
      </c>
      <c r="BK314">
        <v>5</v>
      </c>
      <c r="BL314" s="7" t="s">
        <v>525</v>
      </c>
      <c r="BM314">
        <v>6.6</v>
      </c>
      <c r="BN314" s="7" t="s">
        <v>525</v>
      </c>
      <c r="BO314">
        <v>11</v>
      </c>
      <c r="BQ314" s="5">
        <f t="shared" si="16"/>
        <v>21</v>
      </c>
      <c r="BR314" s="5">
        <f t="shared" si="17"/>
        <v>0</v>
      </c>
      <c r="BS314" s="5">
        <f t="shared" si="18"/>
        <v>28</v>
      </c>
      <c r="BT314" s="6">
        <f t="shared" si="19"/>
        <v>7</v>
      </c>
    </row>
    <row r="315" spans="1:72" ht="12.75">
      <c r="A315" t="s">
        <v>1886</v>
      </c>
      <c r="B315" s="1" t="s">
        <v>393</v>
      </c>
      <c r="C315" s="1" t="s">
        <v>393</v>
      </c>
      <c r="D315" s="7">
        <v>1991</v>
      </c>
      <c r="E315" t="s">
        <v>394</v>
      </c>
      <c r="F315" t="s">
        <v>2412</v>
      </c>
      <c r="G315" t="s">
        <v>395</v>
      </c>
      <c r="H315" s="7" t="s">
        <v>523</v>
      </c>
      <c r="I315" t="s">
        <v>531</v>
      </c>
      <c r="J315" s="7" t="s">
        <v>525</v>
      </c>
      <c r="K315">
        <v>7.6</v>
      </c>
      <c r="L315" s="7" t="s">
        <v>526</v>
      </c>
      <c r="M315">
        <v>5</v>
      </c>
      <c r="N315" s="32" t="s">
        <v>525</v>
      </c>
      <c r="O315" s="33">
        <v>26000</v>
      </c>
      <c r="P315" s="7" t="s">
        <v>526</v>
      </c>
      <c r="Q315">
        <v>200</v>
      </c>
      <c r="R315" s="7" t="s">
        <v>526</v>
      </c>
      <c r="S315">
        <v>5</v>
      </c>
      <c r="T315" s="7" t="s">
        <v>526</v>
      </c>
      <c r="U315">
        <v>5</v>
      </c>
      <c r="V315" s="7" t="s">
        <v>525</v>
      </c>
      <c r="W315">
        <v>13</v>
      </c>
      <c r="X315" s="7" t="s">
        <v>525</v>
      </c>
      <c r="Y315">
        <v>7</v>
      </c>
      <c r="Z315" s="7" t="s">
        <v>526</v>
      </c>
      <c r="AA315">
        <v>5</v>
      </c>
      <c r="AB315" s="7" t="s">
        <v>526</v>
      </c>
      <c r="AC315">
        <v>5</v>
      </c>
      <c r="AD315" s="7" t="s">
        <v>526</v>
      </c>
      <c r="AE315">
        <v>5</v>
      </c>
      <c r="AF315" s="7" t="s">
        <v>526</v>
      </c>
      <c r="AG315">
        <v>5</v>
      </c>
      <c r="AH315" s="7" t="s">
        <v>526</v>
      </c>
      <c r="AI315">
        <v>5</v>
      </c>
      <c r="AJ315" s="7" t="s">
        <v>526</v>
      </c>
      <c r="AK315">
        <v>5</v>
      </c>
      <c r="AL315" s="7" t="s">
        <v>526</v>
      </c>
      <c r="AM315">
        <v>5</v>
      </c>
      <c r="AN315" s="7" t="s">
        <v>526</v>
      </c>
      <c r="AO315">
        <v>5</v>
      </c>
      <c r="AP315" s="7" t="s">
        <v>526</v>
      </c>
      <c r="AQ315">
        <v>5</v>
      </c>
      <c r="AR315" s="7" t="s">
        <v>526</v>
      </c>
      <c r="AS315">
        <v>5</v>
      </c>
      <c r="AT315" s="7" t="s">
        <v>526</v>
      </c>
      <c r="AU315">
        <v>5</v>
      </c>
      <c r="AV315" s="7" t="s">
        <v>526</v>
      </c>
      <c r="AW315">
        <v>5</v>
      </c>
      <c r="AX315" s="7" t="s">
        <v>525</v>
      </c>
      <c r="AY315">
        <v>150</v>
      </c>
      <c r="AZ315" s="7" t="s">
        <v>526</v>
      </c>
      <c r="BA315">
        <v>5</v>
      </c>
      <c r="BB315" s="7" t="s">
        <v>526</v>
      </c>
      <c r="BC315">
        <v>5</v>
      </c>
      <c r="BD315" s="7" t="s">
        <v>525</v>
      </c>
      <c r="BE315">
        <v>13</v>
      </c>
      <c r="BF315" s="7" t="s">
        <v>526</v>
      </c>
      <c r="BG315">
        <v>5</v>
      </c>
      <c r="BH315" s="7" t="s">
        <v>526</v>
      </c>
      <c r="BI315">
        <v>5</v>
      </c>
      <c r="BJ315" s="7" t="s">
        <v>526</v>
      </c>
      <c r="BK315">
        <v>5</v>
      </c>
      <c r="BL315" s="7" t="s">
        <v>526</v>
      </c>
      <c r="BM315">
        <v>5</v>
      </c>
      <c r="BN315" s="7" t="s">
        <v>525</v>
      </c>
      <c r="BO315">
        <v>6.7</v>
      </c>
      <c r="BQ315" s="5">
        <f t="shared" si="16"/>
        <v>22</v>
      </c>
      <c r="BR315" s="5">
        <f t="shared" si="17"/>
        <v>0</v>
      </c>
      <c r="BS315" s="5">
        <f t="shared" si="18"/>
        <v>28</v>
      </c>
      <c r="BT315" s="6">
        <f t="shared" si="19"/>
        <v>6</v>
      </c>
    </row>
    <row r="316" spans="1:72" ht="12.75">
      <c r="A316" t="s">
        <v>1886</v>
      </c>
      <c r="B316" s="1" t="s">
        <v>396</v>
      </c>
      <c r="C316" s="1" t="s">
        <v>396</v>
      </c>
      <c r="D316" s="7">
        <v>1991</v>
      </c>
      <c r="E316" t="s">
        <v>397</v>
      </c>
      <c r="F316" t="s">
        <v>2412</v>
      </c>
      <c r="G316" t="s">
        <v>398</v>
      </c>
      <c r="H316" s="7" t="s">
        <v>523</v>
      </c>
      <c r="I316" t="s">
        <v>531</v>
      </c>
      <c r="J316" s="7" t="s">
        <v>525</v>
      </c>
      <c r="K316">
        <v>28</v>
      </c>
      <c r="L316" s="7" t="s">
        <v>526</v>
      </c>
      <c r="M316">
        <v>5</v>
      </c>
      <c r="N316" s="32" t="s">
        <v>525</v>
      </c>
      <c r="O316" s="33">
        <v>1300</v>
      </c>
      <c r="P316" s="7" t="s">
        <v>526</v>
      </c>
      <c r="Q316">
        <v>200</v>
      </c>
      <c r="R316" s="7" t="s">
        <v>526</v>
      </c>
      <c r="S316">
        <v>5</v>
      </c>
      <c r="T316" s="7" t="s">
        <v>526</v>
      </c>
      <c r="U316">
        <v>5</v>
      </c>
      <c r="V316" s="7" t="s">
        <v>525</v>
      </c>
      <c r="W316">
        <v>12</v>
      </c>
      <c r="X316" s="7" t="s">
        <v>543</v>
      </c>
      <c r="Y316">
        <v>3.5</v>
      </c>
      <c r="Z316" s="7" t="s">
        <v>526</v>
      </c>
      <c r="AA316">
        <v>5</v>
      </c>
      <c r="AB316" s="7" t="s">
        <v>526</v>
      </c>
      <c r="AC316">
        <v>5</v>
      </c>
      <c r="AD316" s="7" t="s">
        <v>526</v>
      </c>
      <c r="AE316">
        <v>5</v>
      </c>
      <c r="AF316" s="7" t="s">
        <v>526</v>
      </c>
      <c r="AG316">
        <v>5</v>
      </c>
      <c r="AH316" s="7" t="s">
        <v>526</v>
      </c>
      <c r="AI316">
        <v>5</v>
      </c>
      <c r="AJ316" s="7" t="s">
        <v>526</v>
      </c>
      <c r="AK316">
        <v>5</v>
      </c>
      <c r="AL316" s="7" t="s">
        <v>526</v>
      </c>
      <c r="AM316">
        <v>5</v>
      </c>
      <c r="AN316" s="7" t="s">
        <v>526</v>
      </c>
      <c r="AO316">
        <v>5</v>
      </c>
      <c r="AP316" s="7" t="s">
        <v>526</v>
      </c>
      <c r="AQ316">
        <v>5</v>
      </c>
      <c r="AR316" s="7" t="s">
        <v>526</v>
      </c>
      <c r="AS316">
        <v>5</v>
      </c>
      <c r="AT316" s="7" t="s">
        <v>526</v>
      </c>
      <c r="AU316">
        <v>5</v>
      </c>
      <c r="AV316" s="7" t="s">
        <v>525</v>
      </c>
      <c r="AW316">
        <v>5.5</v>
      </c>
      <c r="AX316" s="7" t="s">
        <v>525</v>
      </c>
      <c r="AY316">
        <v>89</v>
      </c>
      <c r="AZ316" s="7" t="s">
        <v>526</v>
      </c>
      <c r="BA316">
        <v>5</v>
      </c>
      <c r="BB316" s="7" t="s">
        <v>526</v>
      </c>
      <c r="BC316">
        <v>5</v>
      </c>
      <c r="BD316" s="7" t="s">
        <v>525</v>
      </c>
      <c r="BE316">
        <v>23</v>
      </c>
      <c r="BF316" s="7" t="s">
        <v>526</v>
      </c>
      <c r="BG316">
        <v>5</v>
      </c>
      <c r="BH316" s="7" t="s">
        <v>526</v>
      </c>
      <c r="BI316">
        <v>5</v>
      </c>
      <c r="BJ316" s="7" t="s">
        <v>526</v>
      </c>
      <c r="BK316">
        <v>5</v>
      </c>
      <c r="BL316" s="7" t="s">
        <v>525</v>
      </c>
      <c r="BM316">
        <v>6.6</v>
      </c>
      <c r="BN316" s="7" t="s">
        <v>525</v>
      </c>
      <c r="BO316">
        <v>11</v>
      </c>
      <c r="BQ316" s="5">
        <f t="shared" si="16"/>
        <v>20</v>
      </c>
      <c r="BR316" s="5">
        <f t="shared" si="17"/>
        <v>0</v>
      </c>
      <c r="BS316" s="5">
        <f t="shared" si="18"/>
        <v>28</v>
      </c>
      <c r="BT316" s="6">
        <f t="shared" si="19"/>
        <v>8</v>
      </c>
    </row>
    <row r="317" spans="1:72" ht="12.75">
      <c r="A317" t="s">
        <v>1886</v>
      </c>
      <c r="B317" s="1" t="s">
        <v>399</v>
      </c>
      <c r="C317" s="1" t="s">
        <v>399</v>
      </c>
      <c r="D317" s="7">
        <v>1991</v>
      </c>
      <c r="E317" t="s">
        <v>400</v>
      </c>
      <c r="F317" t="s">
        <v>2412</v>
      </c>
      <c r="G317" t="s">
        <v>401</v>
      </c>
      <c r="H317" s="7" t="s">
        <v>523</v>
      </c>
      <c r="I317" t="s">
        <v>557</v>
      </c>
      <c r="J317" s="7" t="s">
        <v>525</v>
      </c>
      <c r="K317">
        <v>4.4</v>
      </c>
      <c r="L317" s="7" t="s">
        <v>526</v>
      </c>
      <c r="M317">
        <v>5</v>
      </c>
      <c r="N317" s="32" t="s">
        <v>525</v>
      </c>
      <c r="O317" s="33">
        <v>130</v>
      </c>
      <c r="P317" s="7" t="s">
        <v>526</v>
      </c>
      <c r="Q317">
        <v>200</v>
      </c>
      <c r="R317" s="7" t="s">
        <v>526</v>
      </c>
      <c r="S317">
        <v>5</v>
      </c>
      <c r="T317" s="7" t="s">
        <v>525</v>
      </c>
      <c r="U317">
        <v>5.3</v>
      </c>
      <c r="V317" s="7" t="s">
        <v>525</v>
      </c>
      <c r="W317">
        <v>17</v>
      </c>
      <c r="X317" s="7" t="s">
        <v>525</v>
      </c>
      <c r="Y317">
        <v>6.2</v>
      </c>
      <c r="Z317" s="7" t="s">
        <v>526</v>
      </c>
      <c r="AA317">
        <v>5</v>
      </c>
      <c r="AB317" s="7" t="s">
        <v>526</v>
      </c>
      <c r="AC317">
        <v>5</v>
      </c>
      <c r="AD317" s="7" t="s">
        <v>526</v>
      </c>
      <c r="AE317">
        <v>5</v>
      </c>
      <c r="AF317" s="7" t="s">
        <v>526</v>
      </c>
      <c r="AG317">
        <v>5</v>
      </c>
      <c r="AH317" s="7" t="s">
        <v>526</v>
      </c>
      <c r="AI317">
        <v>5</v>
      </c>
      <c r="AJ317" s="7" t="s">
        <v>526</v>
      </c>
      <c r="AK317">
        <v>5</v>
      </c>
      <c r="AL317" s="7" t="s">
        <v>526</v>
      </c>
      <c r="AM317">
        <v>5</v>
      </c>
      <c r="AN317" s="7" t="s">
        <v>526</v>
      </c>
      <c r="AO317">
        <v>5</v>
      </c>
      <c r="AP317" s="7" t="s">
        <v>526</v>
      </c>
      <c r="AQ317">
        <v>5</v>
      </c>
      <c r="AR317" s="7" t="s">
        <v>526</v>
      </c>
      <c r="AS317">
        <v>5</v>
      </c>
      <c r="AT317" s="7" t="s">
        <v>526</v>
      </c>
      <c r="AU317">
        <v>5</v>
      </c>
      <c r="AV317" s="7" t="s">
        <v>525</v>
      </c>
      <c r="AW317">
        <v>18</v>
      </c>
      <c r="AX317" s="7" t="s">
        <v>525</v>
      </c>
      <c r="AY317">
        <v>250</v>
      </c>
      <c r="AZ317" s="7" t="s">
        <v>526</v>
      </c>
      <c r="BA317">
        <v>5</v>
      </c>
      <c r="BB317" s="7" t="s">
        <v>525</v>
      </c>
      <c r="BC317">
        <v>13</v>
      </c>
      <c r="BD317" s="7" t="s">
        <v>525</v>
      </c>
      <c r="BE317">
        <v>170</v>
      </c>
      <c r="BF317" s="7" t="s">
        <v>525</v>
      </c>
      <c r="BG317">
        <v>25</v>
      </c>
      <c r="BH317" s="7" t="s">
        <v>526</v>
      </c>
      <c r="BI317">
        <v>5</v>
      </c>
      <c r="BJ317" s="7" t="s">
        <v>526</v>
      </c>
      <c r="BK317">
        <v>5</v>
      </c>
      <c r="BL317" s="7" t="s">
        <v>525</v>
      </c>
      <c r="BM317">
        <v>8.7</v>
      </c>
      <c r="BN317" s="7" t="s">
        <v>525</v>
      </c>
      <c r="BO317">
        <v>14</v>
      </c>
      <c r="BQ317" s="5">
        <f t="shared" si="16"/>
        <v>17</v>
      </c>
      <c r="BR317" s="5">
        <f t="shared" si="17"/>
        <v>0</v>
      </c>
      <c r="BS317" s="5">
        <f t="shared" si="18"/>
        <v>28</v>
      </c>
      <c r="BT317" s="6">
        <f t="shared" si="19"/>
        <v>11</v>
      </c>
    </row>
    <row r="318" spans="1:72" ht="12.75">
      <c r="A318" t="s">
        <v>270</v>
      </c>
      <c r="B318" s="1" t="s">
        <v>402</v>
      </c>
      <c r="C318" s="1" t="s">
        <v>402</v>
      </c>
      <c r="D318" s="7">
        <v>1994</v>
      </c>
      <c r="E318" t="s">
        <v>403</v>
      </c>
      <c r="F318" t="s">
        <v>2412</v>
      </c>
      <c r="G318" t="s">
        <v>404</v>
      </c>
      <c r="H318" s="7" t="s">
        <v>523</v>
      </c>
      <c r="I318" t="s">
        <v>524</v>
      </c>
      <c r="J318" s="7" t="s">
        <v>525</v>
      </c>
      <c r="K318">
        <v>4.75</v>
      </c>
      <c r="L318" s="7" t="s">
        <v>526</v>
      </c>
      <c r="M318">
        <v>5</v>
      </c>
      <c r="N318" s="32" t="s">
        <v>525</v>
      </c>
      <c r="O318" s="33">
        <v>220</v>
      </c>
      <c r="P318" s="7" t="s">
        <v>526</v>
      </c>
      <c r="Q318">
        <v>200</v>
      </c>
      <c r="R318" s="7" t="s">
        <v>543</v>
      </c>
      <c r="S318">
        <v>2.1</v>
      </c>
      <c r="T318" s="7" t="s">
        <v>525</v>
      </c>
      <c r="U318">
        <v>30</v>
      </c>
      <c r="V318" s="7" t="s">
        <v>525</v>
      </c>
      <c r="W318">
        <v>92</v>
      </c>
      <c r="X318" s="7" t="s">
        <v>525</v>
      </c>
      <c r="Y318">
        <v>21</v>
      </c>
      <c r="Z318" s="7" t="s">
        <v>526</v>
      </c>
      <c r="AA318">
        <v>5</v>
      </c>
      <c r="AB318" s="7" t="s">
        <v>526</v>
      </c>
      <c r="AC318">
        <v>5</v>
      </c>
      <c r="AD318" s="7" t="s">
        <v>526</v>
      </c>
      <c r="AE318">
        <v>5</v>
      </c>
      <c r="AF318" s="7" t="s">
        <v>526</v>
      </c>
      <c r="AG318">
        <v>5</v>
      </c>
      <c r="AH318" s="7" t="s">
        <v>526</v>
      </c>
      <c r="AI318">
        <v>5</v>
      </c>
      <c r="AJ318" s="7" t="s">
        <v>526</v>
      </c>
      <c r="AK318">
        <v>5</v>
      </c>
      <c r="AL318" s="7" t="s">
        <v>526</v>
      </c>
      <c r="AM318">
        <v>5</v>
      </c>
      <c r="AN318" s="7" t="s">
        <v>526</v>
      </c>
      <c r="AO318">
        <v>5</v>
      </c>
      <c r="AP318" s="7" t="s">
        <v>526</v>
      </c>
      <c r="AQ318">
        <v>11</v>
      </c>
      <c r="AR318" s="7" t="s">
        <v>543</v>
      </c>
      <c r="AS318">
        <v>2.6</v>
      </c>
      <c r="AT318" s="7" t="s">
        <v>526</v>
      </c>
      <c r="AU318">
        <v>5</v>
      </c>
      <c r="AV318" s="7" t="s">
        <v>525</v>
      </c>
      <c r="AW318">
        <v>22</v>
      </c>
      <c r="AX318" s="7" t="s">
        <v>525</v>
      </c>
      <c r="AY318">
        <v>130</v>
      </c>
      <c r="AZ318" s="7" t="s">
        <v>526</v>
      </c>
      <c r="BA318">
        <v>5</v>
      </c>
      <c r="BB318" s="7" t="s">
        <v>526</v>
      </c>
      <c r="BC318">
        <v>5</v>
      </c>
      <c r="BD318" s="7" t="s">
        <v>543</v>
      </c>
      <c r="BE318">
        <v>47</v>
      </c>
      <c r="BF318" s="7" t="s">
        <v>525</v>
      </c>
      <c r="BG318">
        <v>41</v>
      </c>
      <c r="BH318" s="7" t="s">
        <v>526</v>
      </c>
      <c r="BI318">
        <v>5</v>
      </c>
      <c r="BJ318" s="7" t="s">
        <v>526</v>
      </c>
      <c r="BK318">
        <v>5</v>
      </c>
      <c r="BL318" s="7" t="s">
        <v>525</v>
      </c>
      <c r="BM318">
        <v>59</v>
      </c>
      <c r="BN318" s="7" t="s">
        <v>525</v>
      </c>
      <c r="BO318">
        <v>120</v>
      </c>
      <c r="BQ318" s="5">
        <f t="shared" si="16"/>
        <v>16</v>
      </c>
      <c r="BR318" s="5">
        <f t="shared" si="17"/>
        <v>0</v>
      </c>
      <c r="BS318" s="5">
        <f t="shared" si="18"/>
        <v>28</v>
      </c>
      <c r="BT318" s="6">
        <f t="shared" si="19"/>
        <v>12</v>
      </c>
    </row>
    <row r="319" spans="1:72" ht="12.75">
      <c r="A319" t="s">
        <v>270</v>
      </c>
      <c r="B319" s="1" t="s">
        <v>405</v>
      </c>
      <c r="C319" s="1" t="s">
        <v>405</v>
      </c>
      <c r="D319" s="7">
        <v>1994</v>
      </c>
      <c r="E319" t="s">
        <v>406</v>
      </c>
      <c r="F319" t="s">
        <v>2412</v>
      </c>
      <c r="G319" t="s">
        <v>407</v>
      </c>
      <c r="H319" s="7" t="s">
        <v>523</v>
      </c>
      <c r="I319" t="s">
        <v>524</v>
      </c>
      <c r="J319" s="7" t="s">
        <v>525</v>
      </c>
      <c r="K319">
        <v>12</v>
      </c>
      <c r="L319" s="7" t="s">
        <v>526</v>
      </c>
      <c r="M319">
        <v>5</v>
      </c>
      <c r="N319" s="32" t="s">
        <v>543</v>
      </c>
      <c r="O319" s="33">
        <v>760</v>
      </c>
      <c r="P319" s="7" t="s">
        <v>526</v>
      </c>
      <c r="Q319">
        <v>200</v>
      </c>
      <c r="R319" s="7" t="s">
        <v>526</v>
      </c>
      <c r="S319">
        <v>5</v>
      </c>
      <c r="T319" s="7" t="s">
        <v>526</v>
      </c>
      <c r="U319">
        <v>40</v>
      </c>
      <c r="V319" s="7" t="s">
        <v>525</v>
      </c>
      <c r="W319">
        <v>43</v>
      </c>
      <c r="X319" s="7" t="s">
        <v>525</v>
      </c>
      <c r="Y319">
        <v>17</v>
      </c>
      <c r="Z319" s="7" t="s">
        <v>526</v>
      </c>
      <c r="AA319">
        <v>5</v>
      </c>
      <c r="AB319" s="7" t="s">
        <v>526</v>
      </c>
      <c r="AC319">
        <v>5</v>
      </c>
      <c r="AD319" s="7" t="s">
        <v>526</v>
      </c>
      <c r="AE319">
        <v>5</v>
      </c>
      <c r="AF319" s="7" t="s">
        <v>526</v>
      </c>
      <c r="AG319">
        <v>5</v>
      </c>
      <c r="AH319" s="7" t="s">
        <v>526</v>
      </c>
      <c r="AI319">
        <v>5</v>
      </c>
      <c r="AJ319" s="7" t="s">
        <v>526</v>
      </c>
      <c r="AK319">
        <v>5</v>
      </c>
      <c r="AL319" s="7" t="s">
        <v>526</v>
      </c>
      <c r="AM319">
        <v>5</v>
      </c>
      <c r="AN319" s="7" t="s">
        <v>525</v>
      </c>
      <c r="AO319">
        <v>5.4</v>
      </c>
      <c r="AP319" s="7" t="s">
        <v>525</v>
      </c>
      <c r="AQ319">
        <v>6.2</v>
      </c>
      <c r="AR319" s="7" t="s">
        <v>526</v>
      </c>
      <c r="AS319">
        <v>5</v>
      </c>
      <c r="AT319" s="7" t="s">
        <v>526</v>
      </c>
      <c r="AU319">
        <v>5</v>
      </c>
      <c r="AV319" s="7" t="s">
        <v>525</v>
      </c>
      <c r="AW319">
        <v>34</v>
      </c>
      <c r="AX319" s="7" t="s">
        <v>525</v>
      </c>
      <c r="AY319">
        <v>130</v>
      </c>
      <c r="AZ319" s="7" t="s">
        <v>526</v>
      </c>
      <c r="BA319">
        <v>5</v>
      </c>
      <c r="BB319" s="7" t="s">
        <v>526</v>
      </c>
      <c r="BC319">
        <v>5</v>
      </c>
      <c r="BD319" s="7" t="s">
        <v>525</v>
      </c>
      <c r="BE319">
        <v>45</v>
      </c>
      <c r="BF319" s="7" t="s">
        <v>525</v>
      </c>
      <c r="BG319">
        <v>45</v>
      </c>
      <c r="BH319" s="7" t="s">
        <v>526</v>
      </c>
      <c r="BI319">
        <v>5</v>
      </c>
      <c r="BJ319" s="7" t="s">
        <v>526</v>
      </c>
      <c r="BK319">
        <v>7</v>
      </c>
      <c r="BL319" s="7" t="s">
        <v>525</v>
      </c>
      <c r="BM319">
        <v>20</v>
      </c>
      <c r="BN319" s="7" t="s">
        <v>525</v>
      </c>
      <c r="BO319">
        <v>51</v>
      </c>
      <c r="BQ319" s="5">
        <f t="shared" si="16"/>
        <v>17</v>
      </c>
      <c r="BR319" s="5">
        <f t="shared" si="17"/>
        <v>0</v>
      </c>
      <c r="BS319" s="5">
        <f t="shared" si="18"/>
        <v>28</v>
      </c>
      <c r="BT319" s="6">
        <f t="shared" si="19"/>
        <v>11</v>
      </c>
    </row>
    <row r="320" spans="1:72" ht="12.75">
      <c r="A320" t="s">
        <v>532</v>
      </c>
      <c r="B320" s="1" t="s">
        <v>408</v>
      </c>
      <c r="C320" s="1" t="s">
        <v>408</v>
      </c>
      <c r="D320" s="7">
        <v>1997</v>
      </c>
      <c r="E320" t="s">
        <v>409</v>
      </c>
      <c r="F320" t="s">
        <v>2412</v>
      </c>
      <c r="G320" t="s">
        <v>410</v>
      </c>
      <c r="H320" s="7" t="s">
        <v>523</v>
      </c>
      <c r="I320" t="s">
        <v>531</v>
      </c>
      <c r="J320" s="7" t="s">
        <v>525</v>
      </c>
      <c r="K320">
        <v>11</v>
      </c>
      <c r="L320" s="7" t="s">
        <v>526</v>
      </c>
      <c r="M320">
        <v>5</v>
      </c>
      <c r="N320" s="32" t="s">
        <v>525</v>
      </c>
      <c r="O320" s="33">
        <v>4000</v>
      </c>
      <c r="P320" s="7" t="s">
        <v>526</v>
      </c>
      <c r="Q320">
        <v>200</v>
      </c>
      <c r="R320" s="7" t="s">
        <v>526</v>
      </c>
      <c r="S320">
        <v>5</v>
      </c>
      <c r="T320" s="7" t="s">
        <v>525</v>
      </c>
      <c r="U320">
        <v>17</v>
      </c>
      <c r="V320" s="7" t="s">
        <v>525</v>
      </c>
      <c r="W320">
        <v>200</v>
      </c>
      <c r="X320" s="7" t="s">
        <v>525</v>
      </c>
      <c r="Y320">
        <v>31</v>
      </c>
      <c r="Z320" s="7" t="s">
        <v>526</v>
      </c>
      <c r="AA320">
        <v>5</v>
      </c>
      <c r="AB320" s="7" t="s">
        <v>526</v>
      </c>
      <c r="AC320">
        <v>5</v>
      </c>
      <c r="AD320" s="7" t="s">
        <v>526</v>
      </c>
      <c r="AE320">
        <v>5</v>
      </c>
      <c r="AF320" s="7" t="s">
        <v>526</v>
      </c>
      <c r="AG320">
        <v>5</v>
      </c>
      <c r="AH320" s="7" t="s">
        <v>526</v>
      </c>
      <c r="AI320">
        <v>100</v>
      </c>
      <c r="AJ320" s="7" t="s">
        <v>526</v>
      </c>
      <c r="AK320">
        <v>5</v>
      </c>
      <c r="AL320" s="7" t="s">
        <v>526</v>
      </c>
      <c r="AM320">
        <v>5</v>
      </c>
      <c r="AN320" s="7" t="s">
        <v>525</v>
      </c>
      <c r="AO320">
        <v>5.4</v>
      </c>
      <c r="AP320" s="7" t="s">
        <v>525</v>
      </c>
      <c r="AQ320">
        <v>13</v>
      </c>
      <c r="AR320" s="7" t="s">
        <v>526</v>
      </c>
      <c r="AS320">
        <v>5</v>
      </c>
      <c r="AT320" s="7" t="s">
        <v>526</v>
      </c>
      <c r="AU320">
        <v>5</v>
      </c>
      <c r="AV320" s="7" t="s">
        <v>525</v>
      </c>
      <c r="AW320">
        <v>67</v>
      </c>
      <c r="AX320" s="7" t="s">
        <v>543</v>
      </c>
      <c r="AY320">
        <v>790</v>
      </c>
      <c r="AZ320" s="7" t="s">
        <v>526</v>
      </c>
      <c r="BA320">
        <v>5</v>
      </c>
      <c r="BB320" s="7" t="s">
        <v>526</v>
      </c>
      <c r="BC320">
        <v>5</v>
      </c>
      <c r="BD320" s="7" t="s">
        <v>525</v>
      </c>
      <c r="BE320">
        <v>130</v>
      </c>
      <c r="BF320" s="7" t="s">
        <v>525</v>
      </c>
      <c r="BG320">
        <v>5.2</v>
      </c>
      <c r="BH320" s="7" t="s">
        <v>526</v>
      </c>
      <c r="BI320">
        <v>5</v>
      </c>
      <c r="BJ320" s="7" t="s">
        <v>526</v>
      </c>
      <c r="BK320">
        <v>5</v>
      </c>
      <c r="BL320" s="7" t="s">
        <v>525</v>
      </c>
      <c r="BM320">
        <v>53</v>
      </c>
      <c r="BN320" s="7" t="s">
        <v>525</v>
      </c>
      <c r="BO320">
        <v>160</v>
      </c>
      <c r="BQ320" s="5">
        <f t="shared" si="16"/>
        <v>16</v>
      </c>
      <c r="BR320" s="5">
        <f t="shared" si="17"/>
        <v>0</v>
      </c>
      <c r="BS320" s="5">
        <f t="shared" si="18"/>
        <v>28</v>
      </c>
      <c r="BT320" s="6">
        <f t="shared" si="19"/>
        <v>12</v>
      </c>
    </row>
    <row r="321" spans="1:72" ht="12.75">
      <c r="A321" t="s">
        <v>539</v>
      </c>
      <c r="B321" s="1" t="s">
        <v>411</v>
      </c>
      <c r="C321" s="1" t="s">
        <v>411</v>
      </c>
      <c r="D321" s="7">
        <v>1991</v>
      </c>
      <c r="E321" t="s">
        <v>412</v>
      </c>
      <c r="F321" t="s">
        <v>2412</v>
      </c>
      <c r="G321" t="s">
        <v>413</v>
      </c>
      <c r="H321" s="7" t="s">
        <v>523</v>
      </c>
      <c r="I321" t="s">
        <v>524</v>
      </c>
      <c r="J321" s="7" t="s">
        <v>525</v>
      </c>
      <c r="K321">
        <v>7.6</v>
      </c>
      <c r="L321" s="7" t="s">
        <v>526</v>
      </c>
      <c r="M321">
        <v>5</v>
      </c>
      <c r="N321" s="32" t="s">
        <v>525</v>
      </c>
      <c r="O321" s="33">
        <v>180</v>
      </c>
      <c r="P321" s="7" t="s">
        <v>526</v>
      </c>
      <c r="Q321">
        <v>200</v>
      </c>
      <c r="R321" s="7" t="s">
        <v>526</v>
      </c>
      <c r="S321">
        <v>5</v>
      </c>
      <c r="T321" s="7" t="s">
        <v>526</v>
      </c>
      <c r="U321">
        <v>5</v>
      </c>
      <c r="V321" s="7" t="s">
        <v>525</v>
      </c>
      <c r="W321">
        <v>12</v>
      </c>
      <c r="X321" s="7" t="s">
        <v>526</v>
      </c>
      <c r="Y321">
        <v>5</v>
      </c>
      <c r="Z321" s="7" t="s">
        <v>526</v>
      </c>
      <c r="AA321">
        <v>5</v>
      </c>
      <c r="AB321" s="7" t="s">
        <v>526</v>
      </c>
      <c r="AC321">
        <v>5</v>
      </c>
      <c r="AD321" s="7" t="s">
        <v>526</v>
      </c>
      <c r="AE321">
        <v>5</v>
      </c>
      <c r="AF321" s="7" t="s">
        <v>525</v>
      </c>
      <c r="AG321">
        <v>5.6</v>
      </c>
      <c r="AH321" s="7" t="s">
        <v>526</v>
      </c>
      <c r="AI321">
        <v>5</v>
      </c>
      <c r="AJ321" s="7" t="s">
        <v>526</v>
      </c>
      <c r="AK321">
        <v>5</v>
      </c>
      <c r="AL321" s="7" t="s">
        <v>526</v>
      </c>
      <c r="AM321">
        <v>5</v>
      </c>
      <c r="AN321" s="7" t="s">
        <v>526</v>
      </c>
      <c r="AO321">
        <v>5</v>
      </c>
      <c r="AP321" s="7" t="s">
        <v>526</v>
      </c>
      <c r="AQ321">
        <v>5</v>
      </c>
      <c r="AR321" s="7" t="s">
        <v>526</v>
      </c>
      <c r="AS321">
        <v>5</v>
      </c>
      <c r="AT321" s="7" t="s">
        <v>526</v>
      </c>
      <c r="AU321">
        <v>5</v>
      </c>
      <c r="AV321" s="7" t="s">
        <v>525</v>
      </c>
      <c r="AW321">
        <v>13</v>
      </c>
      <c r="AX321" s="7" t="s">
        <v>525</v>
      </c>
      <c r="AY321">
        <v>300</v>
      </c>
      <c r="AZ321" s="7" t="s">
        <v>525</v>
      </c>
      <c r="BA321">
        <v>21</v>
      </c>
      <c r="BB321" s="7" t="s">
        <v>525</v>
      </c>
      <c r="BC321">
        <v>53</v>
      </c>
      <c r="BD321" s="7" t="s">
        <v>525</v>
      </c>
      <c r="BE321">
        <v>220</v>
      </c>
      <c r="BF321" s="7" t="s">
        <v>525</v>
      </c>
      <c r="BG321">
        <v>19</v>
      </c>
      <c r="BH321" s="7" t="s">
        <v>526</v>
      </c>
      <c r="BI321">
        <v>5</v>
      </c>
      <c r="BJ321" s="7" t="s">
        <v>526</v>
      </c>
      <c r="BK321">
        <v>5</v>
      </c>
      <c r="BL321" s="7" t="s">
        <v>525</v>
      </c>
      <c r="BM321">
        <v>5.1</v>
      </c>
      <c r="BN321" s="7" t="s">
        <v>525</v>
      </c>
      <c r="BO321">
        <v>12</v>
      </c>
      <c r="BQ321" s="5">
        <f t="shared" si="16"/>
        <v>17</v>
      </c>
      <c r="BR321" s="5">
        <f t="shared" si="17"/>
        <v>0</v>
      </c>
      <c r="BS321" s="5">
        <f t="shared" si="18"/>
        <v>28</v>
      </c>
      <c r="BT321" s="6">
        <f t="shared" si="19"/>
        <v>11</v>
      </c>
    </row>
    <row r="322" spans="1:72" ht="12.75">
      <c r="A322" t="s">
        <v>553</v>
      </c>
      <c r="B322" s="1" t="s">
        <v>414</v>
      </c>
      <c r="C322" s="1" t="s">
        <v>414</v>
      </c>
      <c r="D322" s="7">
        <v>1991</v>
      </c>
      <c r="E322" t="s">
        <v>415</v>
      </c>
      <c r="F322" t="s">
        <v>2412</v>
      </c>
      <c r="G322" t="s">
        <v>416</v>
      </c>
      <c r="H322" s="7" t="s">
        <v>523</v>
      </c>
      <c r="I322" t="s">
        <v>557</v>
      </c>
      <c r="J322" s="7" t="s">
        <v>525</v>
      </c>
      <c r="K322">
        <v>3.95</v>
      </c>
      <c r="L322" s="7" t="s">
        <v>526</v>
      </c>
      <c r="M322">
        <v>5</v>
      </c>
      <c r="N322" s="32" t="s">
        <v>525</v>
      </c>
      <c r="O322" s="33">
        <v>146</v>
      </c>
      <c r="P322" s="7" t="s">
        <v>558</v>
      </c>
      <c r="Q322" t="s">
        <v>558</v>
      </c>
      <c r="R322" s="7" t="s">
        <v>526</v>
      </c>
      <c r="S322">
        <v>5</v>
      </c>
      <c r="T322" s="7" t="s">
        <v>526</v>
      </c>
      <c r="U322">
        <v>5</v>
      </c>
      <c r="V322" s="7" t="s">
        <v>526</v>
      </c>
      <c r="W322">
        <v>5</v>
      </c>
      <c r="X322" s="7" t="s">
        <v>526</v>
      </c>
      <c r="Y322">
        <v>5</v>
      </c>
      <c r="Z322" s="7" t="s">
        <v>526</v>
      </c>
      <c r="AA322">
        <v>5</v>
      </c>
      <c r="AB322" s="7" t="s">
        <v>526</v>
      </c>
      <c r="AC322">
        <v>5</v>
      </c>
      <c r="AD322" s="7" t="s">
        <v>526</v>
      </c>
      <c r="AE322">
        <v>5</v>
      </c>
      <c r="AF322" s="7" t="s">
        <v>526</v>
      </c>
      <c r="AG322">
        <v>5</v>
      </c>
      <c r="AH322" s="7" t="s">
        <v>526</v>
      </c>
      <c r="AI322">
        <v>5</v>
      </c>
      <c r="AJ322" s="7" t="s">
        <v>526</v>
      </c>
      <c r="AK322">
        <v>5</v>
      </c>
      <c r="AL322" s="7" t="s">
        <v>526</v>
      </c>
      <c r="AM322">
        <v>5</v>
      </c>
      <c r="AN322" s="7" t="s">
        <v>526</v>
      </c>
      <c r="AO322">
        <v>5</v>
      </c>
      <c r="AP322" s="7" t="s">
        <v>526</v>
      </c>
      <c r="AQ322">
        <v>5</v>
      </c>
      <c r="AR322" s="7" t="s">
        <v>526</v>
      </c>
      <c r="AS322">
        <v>5</v>
      </c>
      <c r="AT322" s="7" t="s">
        <v>526</v>
      </c>
      <c r="AU322">
        <v>5</v>
      </c>
      <c r="AV322" s="7" t="s">
        <v>526</v>
      </c>
      <c r="AW322">
        <v>5</v>
      </c>
      <c r="AX322" s="7" t="s">
        <v>526</v>
      </c>
      <c r="AY322">
        <v>5</v>
      </c>
      <c r="AZ322" s="7" t="s">
        <v>526</v>
      </c>
      <c r="BA322">
        <v>5</v>
      </c>
      <c r="BB322" s="7" t="s">
        <v>526</v>
      </c>
      <c r="BC322">
        <v>5</v>
      </c>
      <c r="BD322" s="7" t="s">
        <v>526</v>
      </c>
      <c r="BE322">
        <v>5</v>
      </c>
      <c r="BF322" s="7" t="s">
        <v>526</v>
      </c>
      <c r="BG322">
        <v>5</v>
      </c>
      <c r="BH322" s="7" t="s">
        <v>526</v>
      </c>
      <c r="BI322">
        <v>5</v>
      </c>
      <c r="BJ322" s="7" t="s">
        <v>526</v>
      </c>
      <c r="BK322">
        <v>5</v>
      </c>
      <c r="BL322" s="7" t="s">
        <v>526</v>
      </c>
      <c r="BM322">
        <v>5</v>
      </c>
      <c r="BN322" s="7" t="s">
        <v>526</v>
      </c>
      <c r="BO322">
        <v>5</v>
      </c>
      <c r="BQ322" s="5">
        <f t="shared" si="16"/>
        <v>26</v>
      </c>
      <c r="BR322" s="5">
        <f t="shared" si="17"/>
        <v>2</v>
      </c>
      <c r="BS322" s="5">
        <f t="shared" si="18"/>
        <v>27</v>
      </c>
      <c r="BT322" s="6">
        <f t="shared" si="19"/>
        <v>1</v>
      </c>
    </row>
    <row r="323" spans="1:72" ht="12.75">
      <c r="A323" t="s">
        <v>553</v>
      </c>
      <c r="B323" s="1" t="s">
        <v>417</v>
      </c>
      <c r="C323" s="1" t="s">
        <v>417</v>
      </c>
      <c r="D323" s="7">
        <v>1991</v>
      </c>
      <c r="E323" t="s">
        <v>418</v>
      </c>
      <c r="F323" t="s">
        <v>2412</v>
      </c>
      <c r="G323" t="s">
        <v>419</v>
      </c>
      <c r="H323" s="7" t="s">
        <v>523</v>
      </c>
      <c r="I323" t="s">
        <v>557</v>
      </c>
      <c r="J323" s="7" t="s">
        <v>525</v>
      </c>
      <c r="K323">
        <v>2.5</v>
      </c>
      <c r="L323" s="7" t="s">
        <v>526</v>
      </c>
      <c r="M323">
        <v>5</v>
      </c>
      <c r="N323" s="32" t="s">
        <v>525</v>
      </c>
      <c r="O323" s="33">
        <v>75</v>
      </c>
      <c r="P323" s="7" t="s">
        <v>558</v>
      </c>
      <c r="Q323" t="s">
        <v>558</v>
      </c>
      <c r="R323" s="7" t="s">
        <v>526</v>
      </c>
      <c r="S323">
        <v>5</v>
      </c>
      <c r="T323" s="7" t="s">
        <v>525</v>
      </c>
      <c r="U323">
        <v>22.9</v>
      </c>
      <c r="V323" s="7" t="s">
        <v>525</v>
      </c>
      <c r="W323">
        <v>30.5</v>
      </c>
      <c r="X323" s="7" t="s">
        <v>525</v>
      </c>
      <c r="Y323">
        <v>9.71</v>
      </c>
      <c r="Z323" s="7" t="s">
        <v>526</v>
      </c>
      <c r="AA323">
        <v>5</v>
      </c>
      <c r="AB323" s="7" t="s">
        <v>526</v>
      </c>
      <c r="AC323">
        <v>5</v>
      </c>
      <c r="AD323" s="7" t="s">
        <v>526</v>
      </c>
      <c r="AE323">
        <v>5</v>
      </c>
      <c r="AF323" s="7" t="s">
        <v>526</v>
      </c>
      <c r="AG323">
        <v>5</v>
      </c>
      <c r="AH323" s="7" t="s">
        <v>526</v>
      </c>
      <c r="AI323">
        <v>5</v>
      </c>
      <c r="AJ323" s="7" t="s">
        <v>526</v>
      </c>
      <c r="AK323">
        <v>5</v>
      </c>
      <c r="AL323" s="7" t="s">
        <v>526</v>
      </c>
      <c r="AM323">
        <v>5</v>
      </c>
      <c r="AN323" s="7" t="s">
        <v>526</v>
      </c>
      <c r="AO323">
        <v>5</v>
      </c>
      <c r="AP323" s="7" t="s">
        <v>526</v>
      </c>
      <c r="AQ323">
        <v>5</v>
      </c>
      <c r="AR323" s="7" t="s">
        <v>526</v>
      </c>
      <c r="AS323">
        <v>5</v>
      </c>
      <c r="AT323" s="7" t="s">
        <v>526</v>
      </c>
      <c r="AU323">
        <v>5</v>
      </c>
      <c r="AV323" s="7" t="s">
        <v>525</v>
      </c>
      <c r="AW323">
        <v>12.4</v>
      </c>
      <c r="AX323" s="7" t="s">
        <v>526</v>
      </c>
      <c r="AY323">
        <v>5</v>
      </c>
      <c r="AZ323" s="7" t="s">
        <v>526</v>
      </c>
      <c r="BA323">
        <v>5</v>
      </c>
      <c r="BB323" s="7" t="s">
        <v>526</v>
      </c>
      <c r="BC323">
        <v>5</v>
      </c>
      <c r="BD323" s="7" t="s">
        <v>525</v>
      </c>
      <c r="BE323">
        <v>6.35</v>
      </c>
      <c r="BF323" s="7" t="s">
        <v>526</v>
      </c>
      <c r="BG323">
        <v>5</v>
      </c>
      <c r="BH323" s="7" t="s">
        <v>526</v>
      </c>
      <c r="BI323">
        <v>5</v>
      </c>
      <c r="BJ323" s="7" t="s">
        <v>526</v>
      </c>
      <c r="BK323">
        <v>5</v>
      </c>
      <c r="BL323" s="7" t="s">
        <v>525</v>
      </c>
      <c r="BM323">
        <v>20.5</v>
      </c>
      <c r="BN323" s="7" t="s">
        <v>525</v>
      </c>
      <c r="BO323">
        <v>29.5</v>
      </c>
      <c r="BQ323" s="5">
        <f t="shared" si="16"/>
        <v>19</v>
      </c>
      <c r="BR323" s="5">
        <f t="shared" si="17"/>
        <v>2</v>
      </c>
      <c r="BS323" s="5">
        <f t="shared" si="18"/>
        <v>27</v>
      </c>
      <c r="BT323" s="6">
        <f t="shared" si="19"/>
        <v>8</v>
      </c>
    </row>
    <row r="324" spans="1:72" ht="12.75">
      <c r="A324" t="s">
        <v>420</v>
      </c>
      <c r="B324" s="1" t="s">
        <v>421</v>
      </c>
      <c r="C324" s="1" t="s">
        <v>421</v>
      </c>
      <c r="D324" s="7">
        <v>1994</v>
      </c>
      <c r="E324" t="s">
        <v>422</v>
      </c>
      <c r="F324" t="s">
        <v>2412</v>
      </c>
      <c r="G324" t="s">
        <v>423</v>
      </c>
      <c r="H324" s="7" t="s">
        <v>523</v>
      </c>
      <c r="I324" t="s">
        <v>531</v>
      </c>
      <c r="J324" s="7" t="s">
        <v>525</v>
      </c>
      <c r="K324">
        <v>9.2</v>
      </c>
      <c r="L324" s="7" t="s">
        <v>526</v>
      </c>
      <c r="M324">
        <v>5</v>
      </c>
      <c r="N324" s="32" t="s">
        <v>525</v>
      </c>
      <c r="O324" s="33">
        <v>210</v>
      </c>
      <c r="P324" s="7" t="s">
        <v>526</v>
      </c>
      <c r="Q324">
        <v>200</v>
      </c>
      <c r="R324" s="7" t="s">
        <v>526</v>
      </c>
      <c r="S324">
        <v>5</v>
      </c>
      <c r="T324" s="7" t="s">
        <v>526</v>
      </c>
      <c r="U324">
        <v>5</v>
      </c>
      <c r="V324" s="7" t="s">
        <v>525</v>
      </c>
      <c r="W324">
        <v>19</v>
      </c>
      <c r="X324" s="7" t="s">
        <v>525</v>
      </c>
      <c r="Y324">
        <v>5.9</v>
      </c>
      <c r="Z324" s="7" t="s">
        <v>526</v>
      </c>
      <c r="AA324">
        <v>5</v>
      </c>
      <c r="AB324" s="7" t="s">
        <v>526</v>
      </c>
      <c r="AC324">
        <v>5</v>
      </c>
      <c r="AD324" s="7" t="s">
        <v>526</v>
      </c>
      <c r="AE324">
        <v>5</v>
      </c>
      <c r="AF324" s="7" t="s">
        <v>526</v>
      </c>
      <c r="AG324">
        <v>5</v>
      </c>
      <c r="AH324" s="7" t="s">
        <v>526</v>
      </c>
      <c r="AI324">
        <v>5</v>
      </c>
      <c r="AJ324" s="7" t="s">
        <v>526</v>
      </c>
      <c r="AK324">
        <v>5</v>
      </c>
      <c r="AL324" s="7" t="s">
        <v>526</v>
      </c>
      <c r="AM324">
        <v>5</v>
      </c>
      <c r="AN324" s="7" t="s">
        <v>526</v>
      </c>
      <c r="AO324">
        <v>5</v>
      </c>
      <c r="AP324" s="7" t="s">
        <v>526</v>
      </c>
      <c r="AQ324">
        <v>5</v>
      </c>
      <c r="AR324" s="7" t="s">
        <v>526</v>
      </c>
      <c r="AS324">
        <v>5</v>
      </c>
      <c r="AT324" s="7" t="s">
        <v>526</v>
      </c>
      <c r="AU324">
        <v>5</v>
      </c>
      <c r="AV324" s="7" t="s">
        <v>543</v>
      </c>
      <c r="AW324">
        <v>4.1</v>
      </c>
      <c r="AX324" s="7" t="s">
        <v>525</v>
      </c>
      <c r="AY324">
        <v>41</v>
      </c>
      <c r="AZ324" s="7" t="s">
        <v>526</v>
      </c>
      <c r="BA324">
        <v>5</v>
      </c>
      <c r="BB324" s="7" t="s">
        <v>526</v>
      </c>
      <c r="BC324">
        <v>5</v>
      </c>
      <c r="BD324" s="7" t="s">
        <v>525</v>
      </c>
      <c r="BE324">
        <v>5.1</v>
      </c>
      <c r="BF324" s="7" t="s">
        <v>526</v>
      </c>
      <c r="BG324">
        <v>5</v>
      </c>
      <c r="BH324" s="7" t="s">
        <v>526</v>
      </c>
      <c r="BI324">
        <v>5</v>
      </c>
      <c r="BJ324" s="7" t="s">
        <v>526</v>
      </c>
      <c r="BK324">
        <v>5</v>
      </c>
      <c r="BL324" s="7" t="s">
        <v>525</v>
      </c>
      <c r="BM324">
        <v>9.6</v>
      </c>
      <c r="BN324" s="7" t="s">
        <v>525</v>
      </c>
      <c r="BO324">
        <v>14</v>
      </c>
      <c r="BQ324" s="5">
        <f t="shared" si="16"/>
        <v>20</v>
      </c>
      <c r="BR324" s="5">
        <f t="shared" si="17"/>
        <v>0</v>
      </c>
      <c r="BS324" s="5">
        <f t="shared" si="18"/>
        <v>28</v>
      </c>
      <c r="BT324" s="6">
        <f t="shared" si="19"/>
        <v>8</v>
      </c>
    </row>
    <row r="325" spans="1:72" ht="12.75">
      <c r="A325" t="s">
        <v>574</v>
      </c>
      <c r="B325" s="1" t="s">
        <v>424</v>
      </c>
      <c r="C325" s="1" t="s">
        <v>424</v>
      </c>
      <c r="D325" s="7">
        <v>1994</v>
      </c>
      <c r="E325" t="s">
        <v>425</v>
      </c>
      <c r="F325" t="s">
        <v>2412</v>
      </c>
      <c r="G325" t="s">
        <v>426</v>
      </c>
      <c r="H325" s="7" t="s">
        <v>523</v>
      </c>
      <c r="I325" t="s">
        <v>578</v>
      </c>
      <c r="J325" s="7" t="s">
        <v>525</v>
      </c>
      <c r="K325">
        <v>2.6</v>
      </c>
      <c r="L325" s="7" t="s">
        <v>526</v>
      </c>
      <c r="M325">
        <v>5</v>
      </c>
      <c r="N325" s="32" t="s">
        <v>526</v>
      </c>
      <c r="O325" s="33">
        <v>50</v>
      </c>
      <c r="P325" s="7" t="s">
        <v>526</v>
      </c>
      <c r="Q325">
        <v>200</v>
      </c>
      <c r="R325" s="7" t="s">
        <v>526</v>
      </c>
      <c r="S325">
        <v>5</v>
      </c>
      <c r="T325" s="7" t="s">
        <v>526</v>
      </c>
      <c r="U325">
        <v>5</v>
      </c>
      <c r="V325" s="7" t="s">
        <v>526</v>
      </c>
      <c r="W325">
        <v>5</v>
      </c>
      <c r="X325" s="7" t="s">
        <v>526</v>
      </c>
      <c r="Y325">
        <v>5</v>
      </c>
      <c r="Z325" s="7" t="s">
        <v>526</v>
      </c>
      <c r="AA325">
        <v>5</v>
      </c>
      <c r="AB325" s="7" t="s">
        <v>526</v>
      </c>
      <c r="AC325">
        <v>10</v>
      </c>
      <c r="AD325" s="7" t="s">
        <v>526</v>
      </c>
      <c r="AE325">
        <v>10</v>
      </c>
      <c r="AF325" s="7" t="s">
        <v>526</v>
      </c>
      <c r="AG325">
        <v>5</v>
      </c>
      <c r="AH325" s="7" t="s">
        <v>526</v>
      </c>
      <c r="AI325">
        <v>5</v>
      </c>
      <c r="AJ325" s="7" t="s">
        <v>526</v>
      </c>
      <c r="AK325">
        <v>5</v>
      </c>
      <c r="AL325" s="7" t="s">
        <v>526</v>
      </c>
      <c r="AM325">
        <v>5</v>
      </c>
      <c r="AN325" s="7" t="s">
        <v>526</v>
      </c>
      <c r="AO325">
        <v>5</v>
      </c>
      <c r="AP325" s="7" t="s">
        <v>526</v>
      </c>
      <c r="AQ325">
        <v>5</v>
      </c>
      <c r="AR325" s="7" t="s">
        <v>526</v>
      </c>
      <c r="AS325">
        <v>5</v>
      </c>
      <c r="AT325" s="7" t="s">
        <v>526</v>
      </c>
      <c r="AU325">
        <v>5</v>
      </c>
      <c r="AV325" s="7" t="s">
        <v>526</v>
      </c>
      <c r="AW325">
        <v>5</v>
      </c>
      <c r="AX325" s="7" t="s">
        <v>525</v>
      </c>
      <c r="AY325">
        <v>5.2</v>
      </c>
      <c r="AZ325" s="7" t="s">
        <v>526</v>
      </c>
      <c r="BA325">
        <v>5</v>
      </c>
      <c r="BB325" s="7" t="s">
        <v>526</v>
      </c>
      <c r="BC325">
        <v>5</v>
      </c>
      <c r="BD325" s="7" t="s">
        <v>526</v>
      </c>
      <c r="BE325">
        <v>5</v>
      </c>
      <c r="BF325" s="7" t="s">
        <v>526</v>
      </c>
      <c r="BG325">
        <v>10</v>
      </c>
      <c r="BH325" s="7" t="s">
        <v>526</v>
      </c>
      <c r="BI325">
        <v>10</v>
      </c>
      <c r="BJ325" s="7" t="s">
        <v>526</v>
      </c>
      <c r="BK325">
        <v>5</v>
      </c>
      <c r="BL325" s="7" t="s">
        <v>526</v>
      </c>
      <c r="BM325">
        <v>5</v>
      </c>
      <c r="BN325" s="7" t="s">
        <v>526</v>
      </c>
      <c r="BO325">
        <v>5</v>
      </c>
      <c r="BQ325" s="5">
        <f aca="true" t="shared" si="20" ref="BQ325:BQ388">COUNTIF(L325:BN325,"=&lt;")</f>
        <v>27</v>
      </c>
      <c r="BR325" s="5">
        <f aca="true" t="shared" si="21" ref="BR325:BR388">COUNTIF(L325:BO325,".")</f>
        <v>0</v>
      </c>
      <c r="BS325" s="5">
        <f aca="true" t="shared" si="22" ref="BS325:BS388">28-(BR325/2)</f>
        <v>28</v>
      </c>
      <c r="BT325" s="6">
        <f aca="true" t="shared" si="23" ref="BT325:BT388">BS325-BQ325</f>
        <v>1</v>
      </c>
    </row>
    <row r="326" spans="1:72" ht="12.75">
      <c r="A326" t="s">
        <v>2452</v>
      </c>
      <c r="B326" s="1" t="s">
        <v>427</v>
      </c>
      <c r="C326" s="1" t="s">
        <v>427</v>
      </c>
      <c r="D326" s="7">
        <v>1994</v>
      </c>
      <c r="E326" t="s">
        <v>428</v>
      </c>
      <c r="F326" t="s">
        <v>2412</v>
      </c>
      <c r="G326" t="s">
        <v>429</v>
      </c>
      <c r="H326" s="7" t="s">
        <v>523</v>
      </c>
      <c r="I326" t="s">
        <v>524</v>
      </c>
      <c r="J326" s="7" t="s">
        <v>525</v>
      </c>
      <c r="K326">
        <v>7.5</v>
      </c>
      <c r="L326" s="7" t="s">
        <v>526</v>
      </c>
      <c r="M326">
        <v>5</v>
      </c>
      <c r="N326" s="32" t="s">
        <v>525</v>
      </c>
      <c r="O326" s="33">
        <v>100</v>
      </c>
      <c r="P326" s="7" t="s">
        <v>526</v>
      </c>
      <c r="Q326">
        <v>200</v>
      </c>
      <c r="R326" s="7" t="s">
        <v>526</v>
      </c>
      <c r="S326">
        <v>5</v>
      </c>
      <c r="T326" s="7" t="s">
        <v>525</v>
      </c>
      <c r="U326">
        <v>5.4</v>
      </c>
      <c r="V326" s="7" t="s">
        <v>525</v>
      </c>
      <c r="W326">
        <v>14</v>
      </c>
      <c r="X326" s="7" t="s">
        <v>526</v>
      </c>
      <c r="Y326">
        <v>5</v>
      </c>
      <c r="Z326" s="7" t="s">
        <v>526</v>
      </c>
      <c r="AA326">
        <v>5</v>
      </c>
      <c r="AB326" s="7" t="s">
        <v>526</v>
      </c>
      <c r="AC326">
        <v>5</v>
      </c>
      <c r="AD326" s="7" t="s">
        <v>526</v>
      </c>
      <c r="AE326">
        <v>5</v>
      </c>
      <c r="AF326" s="7" t="s">
        <v>526</v>
      </c>
      <c r="AG326">
        <v>5</v>
      </c>
      <c r="AH326" s="7" t="s">
        <v>526</v>
      </c>
      <c r="AI326">
        <v>5</v>
      </c>
      <c r="AJ326" s="7" t="s">
        <v>526</v>
      </c>
      <c r="AK326">
        <v>5</v>
      </c>
      <c r="AL326" s="7" t="s">
        <v>526</v>
      </c>
      <c r="AM326">
        <v>5</v>
      </c>
      <c r="AN326" s="7" t="s">
        <v>526</v>
      </c>
      <c r="AO326">
        <v>5</v>
      </c>
      <c r="AP326" s="7" t="s">
        <v>526</v>
      </c>
      <c r="AQ326">
        <v>5</v>
      </c>
      <c r="AR326" s="7" t="s">
        <v>526</v>
      </c>
      <c r="AS326">
        <v>5</v>
      </c>
      <c r="AT326" s="7" t="s">
        <v>526</v>
      </c>
      <c r="AU326">
        <v>10</v>
      </c>
      <c r="AV326" s="7" t="s">
        <v>526</v>
      </c>
      <c r="AW326">
        <v>5</v>
      </c>
      <c r="AX326" s="7" t="s">
        <v>525</v>
      </c>
      <c r="AY326">
        <v>25</v>
      </c>
      <c r="AZ326" s="7" t="s">
        <v>526</v>
      </c>
      <c r="BA326">
        <v>5</v>
      </c>
      <c r="BB326" s="7" t="s">
        <v>526</v>
      </c>
      <c r="BC326">
        <v>5</v>
      </c>
      <c r="BD326" s="7" t="s">
        <v>543</v>
      </c>
      <c r="BE326">
        <v>7.2</v>
      </c>
      <c r="BF326" s="7" t="s">
        <v>525</v>
      </c>
      <c r="BG326">
        <v>11</v>
      </c>
      <c r="BH326" s="7" t="s">
        <v>526</v>
      </c>
      <c r="BI326">
        <v>5</v>
      </c>
      <c r="BJ326" s="7" t="s">
        <v>526</v>
      </c>
      <c r="BK326">
        <v>5</v>
      </c>
      <c r="BL326" s="7" t="s">
        <v>525</v>
      </c>
      <c r="BM326">
        <v>6.1</v>
      </c>
      <c r="BN326" s="7" t="s">
        <v>525</v>
      </c>
      <c r="BO326">
        <v>13</v>
      </c>
      <c r="BQ326" s="5">
        <f t="shared" si="20"/>
        <v>20</v>
      </c>
      <c r="BR326" s="5">
        <f t="shared" si="21"/>
        <v>0</v>
      </c>
      <c r="BS326" s="5">
        <f t="shared" si="22"/>
        <v>28</v>
      </c>
      <c r="BT326" s="6">
        <f t="shared" si="23"/>
        <v>8</v>
      </c>
    </row>
    <row r="327" spans="1:72" ht="12.75">
      <c r="A327" t="s">
        <v>2452</v>
      </c>
      <c r="B327" s="1" t="s">
        <v>430</v>
      </c>
      <c r="C327" s="1" t="s">
        <v>430</v>
      </c>
      <c r="D327" s="7">
        <v>1994</v>
      </c>
      <c r="E327" t="s">
        <v>449</v>
      </c>
      <c r="F327" t="s">
        <v>2412</v>
      </c>
      <c r="G327" t="s">
        <v>450</v>
      </c>
      <c r="H327" s="7" t="s">
        <v>523</v>
      </c>
      <c r="I327" t="s">
        <v>524</v>
      </c>
      <c r="J327" s="7" t="s">
        <v>525</v>
      </c>
      <c r="K327">
        <v>8.4</v>
      </c>
      <c r="L327" s="7" t="s">
        <v>526</v>
      </c>
      <c r="M327">
        <v>5</v>
      </c>
      <c r="N327" s="32" t="s">
        <v>526</v>
      </c>
      <c r="O327" s="33">
        <v>50</v>
      </c>
      <c r="P327" s="7" t="s">
        <v>526</v>
      </c>
      <c r="Q327">
        <v>200</v>
      </c>
      <c r="R327" s="7" t="s">
        <v>526</v>
      </c>
      <c r="S327">
        <v>5</v>
      </c>
      <c r="T327" s="7" t="s">
        <v>526</v>
      </c>
      <c r="U327">
        <v>5</v>
      </c>
      <c r="V327" s="7" t="s">
        <v>525</v>
      </c>
      <c r="W327">
        <v>8.7</v>
      </c>
      <c r="X327" s="7" t="s">
        <v>526</v>
      </c>
      <c r="Y327">
        <v>5</v>
      </c>
      <c r="Z327" s="7" t="s">
        <v>526</v>
      </c>
      <c r="AA327">
        <v>5</v>
      </c>
      <c r="AB327" s="7" t="s">
        <v>526</v>
      </c>
      <c r="AC327">
        <v>5</v>
      </c>
      <c r="AD327" s="7" t="s">
        <v>526</v>
      </c>
      <c r="AE327">
        <v>5</v>
      </c>
      <c r="AF327" s="7" t="s">
        <v>526</v>
      </c>
      <c r="AG327">
        <v>5</v>
      </c>
      <c r="AH327" s="7" t="s">
        <v>526</v>
      </c>
      <c r="AI327">
        <v>5</v>
      </c>
      <c r="AJ327" s="7" t="s">
        <v>526</v>
      </c>
      <c r="AK327">
        <v>5</v>
      </c>
      <c r="AL327" s="7" t="s">
        <v>526</v>
      </c>
      <c r="AM327">
        <v>5</v>
      </c>
      <c r="AN327" s="7" t="s">
        <v>526</v>
      </c>
      <c r="AO327">
        <v>5</v>
      </c>
      <c r="AP327" s="7" t="s">
        <v>526</v>
      </c>
      <c r="AQ327">
        <v>5</v>
      </c>
      <c r="AR327" s="7" t="s">
        <v>526</v>
      </c>
      <c r="AS327">
        <v>5</v>
      </c>
      <c r="AT327" s="7" t="s">
        <v>526</v>
      </c>
      <c r="AU327">
        <v>5</v>
      </c>
      <c r="AV327" s="7" t="s">
        <v>525</v>
      </c>
      <c r="AW327">
        <v>7.2</v>
      </c>
      <c r="AX327" s="7" t="s">
        <v>525</v>
      </c>
      <c r="AY327">
        <v>16</v>
      </c>
      <c r="AZ327" s="7" t="s">
        <v>526</v>
      </c>
      <c r="BA327">
        <v>5</v>
      </c>
      <c r="BB327" s="7" t="s">
        <v>526</v>
      </c>
      <c r="BC327">
        <v>5</v>
      </c>
      <c r="BD327" s="7" t="s">
        <v>543</v>
      </c>
      <c r="BE327">
        <v>12</v>
      </c>
      <c r="BF327" s="7" t="s">
        <v>526</v>
      </c>
      <c r="BG327">
        <v>5</v>
      </c>
      <c r="BH327" s="7" t="s">
        <v>526</v>
      </c>
      <c r="BI327">
        <v>5</v>
      </c>
      <c r="BJ327" s="7" t="s">
        <v>526</v>
      </c>
      <c r="BK327">
        <v>5</v>
      </c>
      <c r="BL327" s="7" t="s">
        <v>526</v>
      </c>
      <c r="BM327">
        <v>5</v>
      </c>
      <c r="BN327" s="7" t="s">
        <v>526</v>
      </c>
      <c r="BO327">
        <v>5</v>
      </c>
      <c r="BQ327" s="5">
        <f t="shared" si="20"/>
        <v>24</v>
      </c>
      <c r="BR327" s="5">
        <f t="shared" si="21"/>
        <v>0</v>
      </c>
      <c r="BS327" s="5">
        <f t="shared" si="22"/>
        <v>28</v>
      </c>
      <c r="BT327" s="6">
        <f t="shared" si="23"/>
        <v>4</v>
      </c>
    </row>
    <row r="328" spans="1:72" ht="12.75">
      <c r="A328" t="s">
        <v>2191</v>
      </c>
      <c r="B328" s="1" t="s">
        <v>451</v>
      </c>
      <c r="C328" s="1" t="s">
        <v>451</v>
      </c>
      <c r="D328" s="7">
        <v>1991</v>
      </c>
      <c r="E328" t="s">
        <v>452</v>
      </c>
      <c r="F328" t="s">
        <v>2412</v>
      </c>
      <c r="G328" t="s">
        <v>453</v>
      </c>
      <c r="H328" s="7" t="s">
        <v>523</v>
      </c>
      <c r="I328" t="s">
        <v>578</v>
      </c>
      <c r="J328" s="7" t="s">
        <v>525</v>
      </c>
      <c r="K328">
        <v>11.4</v>
      </c>
      <c r="L328" s="7" t="s">
        <v>526</v>
      </c>
      <c r="M328">
        <v>5</v>
      </c>
      <c r="N328" s="32" t="s">
        <v>525</v>
      </c>
      <c r="O328" s="33">
        <v>1400</v>
      </c>
      <c r="P328" s="7" t="s">
        <v>543</v>
      </c>
      <c r="Q328">
        <v>160</v>
      </c>
      <c r="R328" s="7" t="s">
        <v>525</v>
      </c>
      <c r="S328">
        <v>48</v>
      </c>
      <c r="T328" s="7" t="s">
        <v>525</v>
      </c>
      <c r="U328">
        <v>39</v>
      </c>
      <c r="V328" s="7" t="s">
        <v>525</v>
      </c>
      <c r="W328">
        <v>200</v>
      </c>
      <c r="X328" s="7" t="s">
        <v>525</v>
      </c>
      <c r="Y328">
        <v>55</v>
      </c>
      <c r="Z328" s="7" t="s">
        <v>525</v>
      </c>
      <c r="AA328">
        <v>5.6</v>
      </c>
      <c r="AB328" s="7" t="s">
        <v>526</v>
      </c>
      <c r="AC328">
        <v>5</v>
      </c>
      <c r="AD328" s="7" t="s">
        <v>526</v>
      </c>
      <c r="AE328">
        <v>5</v>
      </c>
      <c r="AF328" s="7" t="s">
        <v>525</v>
      </c>
      <c r="AG328">
        <v>20</v>
      </c>
      <c r="AH328" s="7" t="s">
        <v>526</v>
      </c>
      <c r="AI328">
        <v>5</v>
      </c>
      <c r="AJ328" s="7" t="s">
        <v>526</v>
      </c>
      <c r="AK328">
        <v>5</v>
      </c>
      <c r="AL328" s="7" t="s">
        <v>526</v>
      </c>
      <c r="AM328">
        <v>5</v>
      </c>
      <c r="AN328" s="7" t="s">
        <v>525</v>
      </c>
      <c r="AO328">
        <v>8.9</v>
      </c>
      <c r="AP328" s="7" t="s">
        <v>525</v>
      </c>
      <c r="AQ328">
        <v>22</v>
      </c>
      <c r="AR328" s="7" t="s">
        <v>526</v>
      </c>
      <c r="AS328">
        <v>5</v>
      </c>
      <c r="AT328" s="7" t="s">
        <v>526</v>
      </c>
      <c r="AU328">
        <v>5</v>
      </c>
      <c r="AV328" s="7" t="s">
        <v>525</v>
      </c>
      <c r="AW328">
        <v>180</v>
      </c>
      <c r="AX328" s="7" t="s">
        <v>525</v>
      </c>
      <c r="AY328">
        <v>240</v>
      </c>
      <c r="AZ328" s="7" t="s">
        <v>526</v>
      </c>
      <c r="BA328">
        <v>5</v>
      </c>
      <c r="BB328" s="7" t="s">
        <v>526</v>
      </c>
      <c r="BC328">
        <v>8</v>
      </c>
      <c r="BD328" s="7" t="s">
        <v>525</v>
      </c>
      <c r="BE328">
        <v>39</v>
      </c>
      <c r="BF328" s="7" t="s">
        <v>525</v>
      </c>
      <c r="BG328">
        <v>9.9</v>
      </c>
      <c r="BH328" s="7" t="s">
        <v>526</v>
      </c>
      <c r="BI328">
        <v>5</v>
      </c>
      <c r="BJ328" s="7" t="s">
        <v>526</v>
      </c>
      <c r="BK328">
        <v>5</v>
      </c>
      <c r="BL328" s="7" t="s">
        <v>525</v>
      </c>
      <c r="BM328">
        <v>110</v>
      </c>
      <c r="BN328" s="7" t="s">
        <v>525</v>
      </c>
      <c r="BO328">
        <v>170</v>
      </c>
      <c r="BQ328" s="5">
        <f t="shared" si="20"/>
        <v>12</v>
      </c>
      <c r="BR328" s="5">
        <f t="shared" si="21"/>
        <v>0</v>
      </c>
      <c r="BS328" s="5">
        <f t="shared" si="22"/>
        <v>28</v>
      </c>
      <c r="BT328" s="6">
        <f t="shared" si="23"/>
        <v>16</v>
      </c>
    </row>
    <row r="329" spans="1:72" ht="12.75">
      <c r="A329" t="s">
        <v>2191</v>
      </c>
      <c r="B329" s="1" t="s">
        <v>454</v>
      </c>
      <c r="C329" s="1" t="s">
        <v>454</v>
      </c>
      <c r="D329" s="7">
        <v>1991</v>
      </c>
      <c r="E329" t="s">
        <v>455</v>
      </c>
      <c r="F329" t="s">
        <v>2412</v>
      </c>
      <c r="G329" t="s">
        <v>456</v>
      </c>
      <c r="H329" s="7" t="s">
        <v>523</v>
      </c>
      <c r="I329" t="s">
        <v>361</v>
      </c>
      <c r="J329" s="7" t="s">
        <v>525</v>
      </c>
      <c r="K329">
        <v>6.5</v>
      </c>
      <c r="L329" s="7" t="s">
        <v>526</v>
      </c>
      <c r="M329">
        <v>5</v>
      </c>
      <c r="N329" s="32" t="s">
        <v>525</v>
      </c>
      <c r="O329" s="33">
        <v>580</v>
      </c>
      <c r="P329" s="7" t="s">
        <v>526</v>
      </c>
      <c r="Q329">
        <v>200</v>
      </c>
      <c r="R329" s="7" t="s">
        <v>525</v>
      </c>
      <c r="S329">
        <v>22</v>
      </c>
      <c r="T329" s="7" t="s">
        <v>525</v>
      </c>
      <c r="U329">
        <v>11</v>
      </c>
      <c r="V329" s="7" t="s">
        <v>525</v>
      </c>
      <c r="W329">
        <v>64</v>
      </c>
      <c r="X329" s="7" t="s">
        <v>525</v>
      </c>
      <c r="Y329">
        <v>29</v>
      </c>
      <c r="Z329" s="7" t="s">
        <v>526</v>
      </c>
      <c r="AA329">
        <v>5</v>
      </c>
      <c r="AB329" s="7" t="s">
        <v>526</v>
      </c>
      <c r="AC329">
        <v>5</v>
      </c>
      <c r="AD329" s="7" t="s">
        <v>526</v>
      </c>
      <c r="AE329">
        <v>5</v>
      </c>
      <c r="AF329" s="7" t="s">
        <v>525</v>
      </c>
      <c r="AG329">
        <v>12</v>
      </c>
      <c r="AH329" s="7" t="s">
        <v>526</v>
      </c>
      <c r="AI329">
        <v>5</v>
      </c>
      <c r="AJ329" s="7" t="s">
        <v>526</v>
      </c>
      <c r="AK329">
        <v>5</v>
      </c>
      <c r="AL329" s="7" t="s">
        <v>526</v>
      </c>
      <c r="AM329">
        <v>5</v>
      </c>
      <c r="AN329" s="7" t="s">
        <v>526</v>
      </c>
      <c r="AO329">
        <v>5</v>
      </c>
      <c r="AP329" s="7" t="s">
        <v>525</v>
      </c>
      <c r="AQ329">
        <v>15</v>
      </c>
      <c r="AR329" s="7" t="s">
        <v>526</v>
      </c>
      <c r="AS329">
        <v>5</v>
      </c>
      <c r="AT329" s="7" t="s">
        <v>526</v>
      </c>
      <c r="AU329">
        <v>5</v>
      </c>
      <c r="AV329" s="7" t="s">
        <v>525</v>
      </c>
      <c r="AW329">
        <v>41</v>
      </c>
      <c r="AX329" s="7" t="s">
        <v>525</v>
      </c>
      <c r="AY329">
        <v>150</v>
      </c>
      <c r="AZ329" s="7" t="s">
        <v>526</v>
      </c>
      <c r="BA329">
        <v>5</v>
      </c>
      <c r="BB329" s="7" t="s">
        <v>526</v>
      </c>
      <c r="BC329">
        <v>5</v>
      </c>
      <c r="BD329" s="7" t="s">
        <v>525</v>
      </c>
      <c r="BE329">
        <v>12</v>
      </c>
      <c r="BF329" s="7" t="s">
        <v>525</v>
      </c>
      <c r="BG329">
        <v>7.2</v>
      </c>
      <c r="BH329" s="7" t="s">
        <v>526</v>
      </c>
      <c r="BI329">
        <v>5</v>
      </c>
      <c r="BJ329" s="7" t="s">
        <v>526</v>
      </c>
      <c r="BK329">
        <v>7</v>
      </c>
      <c r="BL329" s="7" t="s">
        <v>525</v>
      </c>
      <c r="BM329">
        <v>20</v>
      </c>
      <c r="BN329" s="7" t="s">
        <v>525</v>
      </c>
      <c r="BO329">
        <v>43</v>
      </c>
      <c r="BQ329" s="5">
        <f t="shared" si="20"/>
        <v>15</v>
      </c>
      <c r="BR329" s="5">
        <f t="shared" si="21"/>
        <v>0</v>
      </c>
      <c r="BS329" s="5">
        <f t="shared" si="22"/>
        <v>28</v>
      </c>
      <c r="BT329" s="6">
        <f t="shared" si="23"/>
        <v>13</v>
      </c>
    </row>
    <row r="330" spans="1:72" ht="12.75">
      <c r="A330" t="s">
        <v>2526</v>
      </c>
      <c r="B330" s="1" t="s">
        <v>457</v>
      </c>
      <c r="C330" s="1" t="s">
        <v>457</v>
      </c>
      <c r="D330" s="7">
        <v>1991</v>
      </c>
      <c r="E330" t="s">
        <v>458</v>
      </c>
      <c r="F330" t="s">
        <v>2412</v>
      </c>
      <c r="G330" t="s">
        <v>459</v>
      </c>
      <c r="H330" s="7" t="s">
        <v>523</v>
      </c>
      <c r="I330" t="s">
        <v>531</v>
      </c>
      <c r="J330" s="7" t="s">
        <v>525</v>
      </c>
      <c r="K330">
        <v>10.2</v>
      </c>
      <c r="L330" s="7" t="s">
        <v>526</v>
      </c>
      <c r="M330">
        <v>5</v>
      </c>
      <c r="N330" s="32" t="s">
        <v>525</v>
      </c>
      <c r="O330" s="33">
        <v>410</v>
      </c>
      <c r="P330" s="7" t="s">
        <v>526</v>
      </c>
      <c r="Q330">
        <v>200</v>
      </c>
      <c r="R330" s="7" t="s">
        <v>526</v>
      </c>
      <c r="S330">
        <v>5</v>
      </c>
      <c r="T330" s="7" t="s">
        <v>526</v>
      </c>
      <c r="U330">
        <v>5</v>
      </c>
      <c r="V330" s="7" t="s">
        <v>525</v>
      </c>
      <c r="W330">
        <v>9.2</v>
      </c>
      <c r="X330" s="7" t="s">
        <v>526</v>
      </c>
      <c r="Y330">
        <v>5</v>
      </c>
      <c r="Z330" s="7" t="s">
        <v>526</v>
      </c>
      <c r="AA330">
        <v>5</v>
      </c>
      <c r="AB330" s="7" t="s">
        <v>526</v>
      </c>
      <c r="AC330">
        <v>5</v>
      </c>
      <c r="AD330" s="7" t="s">
        <v>526</v>
      </c>
      <c r="AE330">
        <v>5</v>
      </c>
      <c r="AF330" s="7" t="s">
        <v>526</v>
      </c>
      <c r="AG330">
        <v>5</v>
      </c>
      <c r="AH330" s="7" t="s">
        <v>526</v>
      </c>
      <c r="AI330">
        <v>5</v>
      </c>
      <c r="AJ330" s="7" t="s">
        <v>526</v>
      </c>
      <c r="AK330">
        <v>5</v>
      </c>
      <c r="AL330" s="7" t="s">
        <v>526</v>
      </c>
      <c r="AM330">
        <v>5</v>
      </c>
      <c r="AN330" s="7" t="s">
        <v>525</v>
      </c>
      <c r="AO330">
        <v>6.9</v>
      </c>
      <c r="AP330" s="7" t="s">
        <v>526</v>
      </c>
      <c r="AQ330">
        <v>5</v>
      </c>
      <c r="AR330" s="7" t="s">
        <v>526</v>
      </c>
      <c r="AS330">
        <v>5</v>
      </c>
      <c r="AT330" s="7" t="s">
        <v>526</v>
      </c>
      <c r="AU330">
        <v>5</v>
      </c>
      <c r="AV330" s="7" t="s">
        <v>526</v>
      </c>
      <c r="AW330">
        <v>5</v>
      </c>
      <c r="AX330" s="7" t="s">
        <v>525</v>
      </c>
      <c r="AY330">
        <v>79</v>
      </c>
      <c r="AZ330" s="7" t="s">
        <v>526</v>
      </c>
      <c r="BA330">
        <v>5</v>
      </c>
      <c r="BB330" s="7" t="s">
        <v>526</v>
      </c>
      <c r="BC330">
        <v>5</v>
      </c>
      <c r="BD330" s="7" t="s">
        <v>525</v>
      </c>
      <c r="BE330">
        <v>15</v>
      </c>
      <c r="BF330" s="7" t="s">
        <v>526</v>
      </c>
      <c r="BG330">
        <v>5</v>
      </c>
      <c r="BH330" s="7" t="s">
        <v>526</v>
      </c>
      <c r="BI330">
        <v>5</v>
      </c>
      <c r="BJ330" s="7" t="s">
        <v>526</v>
      </c>
      <c r="BK330">
        <v>5</v>
      </c>
      <c r="BL330" s="7" t="s">
        <v>525</v>
      </c>
      <c r="BM330">
        <v>5</v>
      </c>
      <c r="BN330" s="7" t="s">
        <v>525</v>
      </c>
      <c r="BO330">
        <v>6.9</v>
      </c>
      <c r="BQ330" s="5">
        <f t="shared" si="20"/>
        <v>21</v>
      </c>
      <c r="BR330" s="5">
        <f t="shared" si="21"/>
        <v>0</v>
      </c>
      <c r="BS330" s="5">
        <f t="shared" si="22"/>
        <v>28</v>
      </c>
      <c r="BT330" s="6">
        <f t="shared" si="23"/>
        <v>7</v>
      </c>
    </row>
    <row r="331" spans="1:72" ht="12.75">
      <c r="A331" t="s">
        <v>2526</v>
      </c>
      <c r="B331" s="1" t="s">
        <v>460</v>
      </c>
      <c r="C331" s="1" t="s">
        <v>460</v>
      </c>
      <c r="D331" s="7">
        <v>1991</v>
      </c>
      <c r="E331" t="s">
        <v>461</v>
      </c>
      <c r="F331" t="s">
        <v>2412</v>
      </c>
      <c r="G331" t="s">
        <v>462</v>
      </c>
      <c r="H331" s="7" t="s">
        <v>523</v>
      </c>
      <c r="I331" t="s">
        <v>531</v>
      </c>
      <c r="J331" s="7" t="s">
        <v>525</v>
      </c>
      <c r="K331">
        <v>5.45</v>
      </c>
      <c r="L331" s="7" t="s">
        <v>526</v>
      </c>
      <c r="M331">
        <v>5</v>
      </c>
      <c r="N331" s="32" t="s">
        <v>525</v>
      </c>
      <c r="O331" s="33">
        <v>120</v>
      </c>
      <c r="P331" s="7" t="s">
        <v>526</v>
      </c>
      <c r="Q331">
        <v>200</v>
      </c>
      <c r="R331" s="7" t="s">
        <v>543</v>
      </c>
      <c r="S331">
        <v>2.2</v>
      </c>
      <c r="T331" s="7" t="s">
        <v>526</v>
      </c>
      <c r="U331">
        <v>5</v>
      </c>
      <c r="V331" s="7" t="s">
        <v>525</v>
      </c>
      <c r="W331">
        <v>12</v>
      </c>
      <c r="X331" s="7" t="s">
        <v>543</v>
      </c>
      <c r="Y331">
        <v>2.6</v>
      </c>
      <c r="Z331" s="7" t="s">
        <v>526</v>
      </c>
      <c r="AA331">
        <v>5</v>
      </c>
      <c r="AB331" s="7" t="s">
        <v>526</v>
      </c>
      <c r="AC331">
        <v>5</v>
      </c>
      <c r="AD331" s="7" t="s">
        <v>526</v>
      </c>
      <c r="AE331">
        <v>5</v>
      </c>
      <c r="AF331" s="7" t="s">
        <v>526</v>
      </c>
      <c r="AG331">
        <v>5</v>
      </c>
      <c r="AH331" s="7" t="s">
        <v>526</v>
      </c>
      <c r="AI331">
        <v>5</v>
      </c>
      <c r="AJ331" s="7" t="s">
        <v>526</v>
      </c>
      <c r="AK331">
        <v>5</v>
      </c>
      <c r="AL331" s="7" t="s">
        <v>526</v>
      </c>
      <c r="AM331">
        <v>5</v>
      </c>
      <c r="AN331" s="7" t="s">
        <v>526</v>
      </c>
      <c r="AO331">
        <v>5</v>
      </c>
      <c r="AP331" s="7" t="s">
        <v>526</v>
      </c>
      <c r="AQ331">
        <v>5</v>
      </c>
      <c r="AR331" s="7" t="s">
        <v>526</v>
      </c>
      <c r="AS331">
        <v>5</v>
      </c>
      <c r="AT331" s="7" t="s">
        <v>526</v>
      </c>
      <c r="AU331">
        <v>5</v>
      </c>
      <c r="AV331" s="7" t="s">
        <v>543</v>
      </c>
      <c r="AW331">
        <v>1.8</v>
      </c>
      <c r="AX331" s="7" t="s">
        <v>525</v>
      </c>
      <c r="AY331">
        <v>490</v>
      </c>
      <c r="AZ331" s="7" t="s">
        <v>526</v>
      </c>
      <c r="BA331">
        <v>5</v>
      </c>
      <c r="BB331" s="7" t="s">
        <v>526</v>
      </c>
      <c r="BC331">
        <v>5</v>
      </c>
      <c r="BD331" s="7" t="s">
        <v>543</v>
      </c>
      <c r="BE331">
        <v>21</v>
      </c>
      <c r="BF331" s="7" t="s">
        <v>526</v>
      </c>
      <c r="BG331">
        <v>5</v>
      </c>
      <c r="BH331" s="7" t="s">
        <v>526</v>
      </c>
      <c r="BI331">
        <v>5</v>
      </c>
      <c r="BJ331" s="7" t="s">
        <v>543</v>
      </c>
      <c r="BK331">
        <v>4.6</v>
      </c>
      <c r="BL331" s="7" t="s">
        <v>543</v>
      </c>
      <c r="BM331">
        <v>4.2</v>
      </c>
      <c r="BN331" s="7" t="s">
        <v>525</v>
      </c>
      <c r="BO331">
        <v>5.8</v>
      </c>
      <c r="BQ331" s="5">
        <f t="shared" si="20"/>
        <v>18</v>
      </c>
      <c r="BR331" s="5">
        <f t="shared" si="21"/>
        <v>0</v>
      </c>
      <c r="BS331" s="5">
        <f t="shared" si="22"/>
        <v>28</v>
      </c>
      <c r="BT331" s="6">
        <f t="shared" si="23"/>
        <v>10</v>
      </c>
    </row>
    <row r="332" spans="1:72" ht="12.75">
      <c r="A332" t="s">
        <v>2225</v>
      </c>
      <c r="B332" s="1" t="s">
        <v>463</v>
      </c>
      <c r="C332" s="1" t="s">
        <v>463</v>
      </c>
      <c r="D332" s="7">
        <v>1994</v>
      </c>
      <c r="E332" t="s">
        <v>464</v>
      </c>
      <c r="F332" t="s">
        <v>2412</v>
      </c>
      <c r="G332" t="s">
        <v>2018</v>
      </c>
      <c r="H332" s="7" t="s">
        <v>523</v>
      </c>
      <c r="I332" t="s">
        <v>2229</v>
      </c>
      <c r="J332" s="7" t="s">
        <v>525</v>
      </c>
      <c r="K332">
        <v>2.1</v>
      </c>
      <c r="L332" s="7" t="s">
        <v>526</v>
      </c>
      <c r="M332">
        <v>5</v>
      </c>
      <c r="N332" s="32" t="s">
        <v>526</v>
      </c>
      <c r="O332" s="33">
        <v>50</v>
      </c>
      <c r="P332" s="7" t="s">
        <v>526</v>
      </c>
      <c r="Q332">
        <v>200</v>
      </c>
      <c r="R332" s="7" t="s">
        <v>526</v>
      </c>
      <c r="S332">
        <v>5</v>
      </c>
      <c r="T332" s="7" t="s">
        <v>526</v>
      </c>
      <c r="U332">
        <v>5</v>
      </c>
      <c r="V332" s="7" t="s">
        <v>526</v>
      </c>
      <c r="W332">
        <v>5</v>
      </c>
      <c r="X332" s="7" t="s">
        <v>526</v>
      </c>
      <c r="Y332">
        <v>5</v>
      </c>
      <c r="Z332" s="7" t="s">
        <v>526</v>
      </c>
      <c r="AA332">
        <v>5</v>
      </c>
      <c r="AB332" s="7" t="s">
        <v>526</v>
      </c>
      <c r="AC332">
        <v>5</v>
      </c>
      <c r="AD332" s="7" t="s">
        <v>526</v>
      </c>
      <c r="AE332">
        <v>5</v>
      </c>
      <c r="AF332" s="7" t="s">
        <v>526</v>
      </c>
      <c r="AG332">
        <v>5</v>
      </c>
      <c r="AH332" s="7" t="s">
        <v>526</v>
      </c>
      <c r="AI332">
        <v>5</v>
      </c>
      <c r="AJ332" s="7" t="s">
        <v>526</v>
      </c>
      <c r="AK332">
        <v>5</v>
      </c>
      <c r="AL332" s="7" t="s">
        <v>526</v>
      </c>
      <c r="AM332">
        <v>5</v>
      </c>
      <c r="AN332" s="7" t="s">
        <v>526</v>
      </c>
      <c r="AO332">
        <v>5</v>
      </c>
      <c r="AP332" s="7" t="s">
        <v>526</v>
      </c>
      <c r="AQ332">
        <v>5</v>
      </c>
      <c r="AR332" s="7" t="s">
        <v>526</v>
      </c>
      <c r="AS332">
        <v>5</v>
      </c>
      <c r="AT332" s="7" t="s">
        <v>526</v>
      </c>
      <c r="AU332">
        <v>5</v>
      </c>
      <c r="AV332" s="7" t="s">
        <v>526</v>
      </c>
      <c r="AW332">
        <v>5</v>
      </c>
      <c r="AX332" s="7" t="s">
        <v>526</v>
      </c>
      <c r="AY332">
        <v>5</v>
      </c>
      <c r="AZ332" s="7" t="s">
        <v>526</v>
      </c>
      <c r="BA332">
        <v>5</v>
      </c>
      <c r="BB332" s="7" t="s">
        <v>526</v>
      </c>
      <c r="BC332">
        <v>5</v>
      </c>
      <c r="BD332" s="7" t="s">
        <v>526</v>
      </c>
      <c r="BE332">
        <v>5</v>
      </c>
      <c r="BF332" s="7" t="s">
        <v>526</v>
      </c>
      <c r="BG332">
        <v>5</v>
      </c>
      <c r="BH332" s="7" t="s">
        <v>526</v>
      </c>
      <c r="BI332">
        <v>5</v>
      </c>
      <c r="BJ332" s="7" t="s">
        <v>526</v>
      </c>
      <c r="BK332">
        <v>5</v>
      </c>
      <c r="BL332" s="7" t="s">
        <v>526</v>
      </c>
      <c r="BM332">
        <v>5</v>
      </c>
      <c r="BN332" s="7" t="s">
        <v>526</v>
      </c>
      <c r="BO332">
        <v>5</v>
      </c>
      <c r="BQ332" s="5">
        <f t="shared" si="20"/>
        <v>28</v>
      </c>
      <c r="BR332" s="5">
        <f t="shared" si="21"/>
        <v>0</v>
      </c>
      <c r="BS332" s="5">
        <f t="shared" si="22"/>
        <v>28</v>
      </c>
      <c r="BT332" s="6">
        <f t="shared" si="23"/>
        <v>0</v>
      </c>
    </row>
    <row r="333" spans="1:72" ht="12.75">
      <c r="A333" t="s">
        <v>2268</v>
      </c>
      <c r="B333" s="1" t="s">
        <v>465</v>
      </c>
      <c r="C333" s="1" t="s">
        <v>465</v>
      </c>
      <c r="D333" s="7">
        <v>1991</v>
      </c>
      <c r="E333" t="s">
        <v>466</v>
      </c>
      <c r="F333" t="s">
        <v>2412</v>
      </c>
      <c r="G333" t="s">
        <v>467</v>
      </c>
      <c r="H333" s="7" t="s">
        <v>523</v>
      </c>
      <c r="I333" t="s">
        <v>2229</v>
      </c>
      <c r="J333" s="7" t="s">
        <v>525</v>
      </c>
      <c r="K333">
        <v>8.1</v>
      </c>
      <c r="L333" s="7" t="s">
        <v>526</v>
      </c>
      <c r="M333">
        <v>5</v>
      </c>
      <c r="N333" s="32" t="s">
        <v>525</v>
      </c>
      <c r="O333" s="33">
        <v>73</v>
      </c>
      <c r="P333" s="7" t="s">
        <v>526</v>
      </c>
      <c r="Q333">
        <v>200</v>
      </c>
      <c r="R333" s="7" t="s">
        <v>525</v>
      </c>
      <c r="S333">
        <v>23</v>
      </c>
      <c r="T333" s="7" t="s">
        <v>526</v>
      </c>
      <c r="U333">
        <v>5</v>
      </c>
      <c r="V333" s="7" t="s">
        <v>525</v>
      </c>
      <c r="W333">
        <v>41</v>
      </c>
      <c r="X333" s="7" t="s">
        <v>525</v>
      </c>
      <c r="Y333">
        <v>10</v>
      </c>
      <c r="Z333" s="7" t="s">
        <v>526</v>
      </c>
      <c r="AA333">
        <v>5</v>
      </c>
      <c r="AB333" s="7" t="s">
        <v>526</v>
      </c>
      <c r="AC333">
        <v>5</v>
      </c>
      <c r="AD333" s="7" t="s">
        <v>526</v>
      </c>
      <c r="AE333">
        <v>5</v>
      </c>
      <c r="AF333" s="7" t="s">
        <v>526</v>
      </c>
      <c r="AG333">
        <v>5</v>
      </c>
      <c r="AH333" s="7" t="s">
        <v>526</v>
      </c>
      <c r="AI333">
        <v>5</v>
      </c>
      <c r="AJ333" s="7" t="s">
        <v>526</v>
      </c>
      <c r="AK333">
        <v>5</v>
      </c>
      <c r="AL333" s="7" t="s">
        <v>526</v>
      </c>
      <c r="AM333">
        <v>5</v>
      </c>
      <c r="AN333" s="7" t="s">
        <v>526</v>
      </c>
      <c r="AO333">
        <v>5</v>
      </c>
      <c r="AP333" s="7" t="s">
        <v>526</v>
      </c>
      <c r="AQ333">
        <v>5</v>
      </c>
      <c r="AR333" s="7" t="s">
        <v>526</v>
      </c>
      <c r="AS333">
        <v>5</v>
      </c>
      <c r="AT333" s="7" t="s">
        <v>526</v>
      </c>
      <c r="AU333">
        <v>5</v>
      </c>
      <c r="AV333" s="7" t="s">
        <v>525</v>
      </c>
      <c r="AW333">
        <v>20</v>
      </c>
      <c r="AX333" s="7" t="s">
        <v>525</v>
      </c>
      <c r="AY333">
        <v>47</v>
      </c>
      <c r="AZ333" s="7" t="s">
        <v>526</v>
      </c>
      <c r="BA333">
        <v>5</v>
      </c>
      <c r="BB333" s="7" t="s">
        <v>526</v>
      </c>
      <c r="BC333">
        <v>5</v>
      </c>
      <c r="BD333" s="7" t="s">
        <v>525</v>
      </c>
      <c r="BE333">
        <v>6.3</v>
      </c>
      <c r="BF333" s="7" t="s">
        <v>525</v>
      </c>
      <c r="BG333">
        <v>6.2</v>
      </c>
      <c r="BH333" s="7" t="s">
        <v>526</v>
      </c>
      <c r="BI333">
        <v>5</v>
      </c>
      <c r="BJ333" s="7" t="s">
        <v>526</v>
      </c>
      <c r="BK333">
        <v>5</v>
      </c>
      <c r="BL333" s="7" t="s">
        <v>525</v>
      </c>
      <c r="BM333">
        <v>7.6</v>
      </c>
      <c r="BN333" s="7" t="s">
        <v>526</v>
      </c>
      <c r="BO333">
        <v>5</v>
      </c>
      <c r="BQ333" s="5">
        <f t="shared" si="20"/>
        <v>19</v>
      </c>
      <c r="BR333" s="5">
        <f t="shared" si="21"/>
        <v>0</v>
      </c>
      <c r="BS333" s="5">
        <f t="shared" si="22"/>
        <v>28</v>
      </c>
      <c r="BT333" s="6">
        <f t="shared" si="23"/>
        <v>9</v>
      </c>
    </row>
    <row r="334" spans="1:72" ht="12.75">
      <c r="A334" t="s">
        <v>2557</v>
      </c>
      <c r="B334" s="1" t="s">
        <v>468</v>
      </c>
      <c r="C334" s="1" t="s">
        <v>468</v>
      </c>
      <c r="D334" s="7">
        <v>1997</v>
      </c>
      <c r="E334" t="s">
        <v>469</v>
      </c>
      <c r="F334" t="s">
        <v>2412</v>
      </c>
      <c r="G334" t="s">
        <v>470</v>
      </c>
      <c r="H334" s="7" t="s">
        <v>523</v>
      </c>
      <c r="I334" t="s">
        <v>2584</v>
      </c>
      <c r="J334" s="7" t="s">
        <v>525</v>
      </c>
      <c r="K334">
        <v>13.8</v>
      </c>
      <c r="L334" s="7" t="s">
        <v>526</v>
      </c>
      <c r="M334">
        <v>5</v>
      </c>
      <c r="N334" s="32" t="s">
        <v>525</v>
      </c>
      <c r="O334" s="33">
        <v>120</v>
      </c>
      <c r="P334" s="7" t="s">
        <v>526</v>
      </c>
      <c r="Q334">
        <v>200</v>
      </c>
      <c r="R334" s="7" t="s">
        <v>543</v>
      </c>
      <c r="S334">
        <v>34</v>
      </c>
      <c r="T334" s="7" t="s">
        <v>543</v>
      </c>
      <c r="U334">
        <v>3.3</v>
      </c>
      <c r="V334" s="7" t="s">
        <v>525</v>
      </c>
      <c r="W334">
        <v>74</v>
      </c>
      <c r="X334" s="7" t="s">
        <v>525</v>
      </c>
      <c r="Y334">
        <v>11</v>
      </c>
      <c r="Z334" s="7" t="s">
        <v>526</v>
      </c>
      <c r="AA334">
        <v>5</v>
      </c>
      <c r="AB334" s="7" t="s">
        <v>526</v>
      </c>
      <c r="AC334">
        <v>5</v>
      </c>
      <c r="AD334" s="7" t="s">
        <v>526</v>
      </c>
      <c r="AE334">
        <v>5</v>
      </c>
      <c r="AF334" s="7" t="s">
        <v>526</v>
      </c>
      <c r="AG334">
        <v>5</v>
      </c>
      <c r="AH334" s="7" t="s">
        <v>526</v>
      </c>
      <c r="AI334">
        <v>5</v>
      </c>
      <c r="AJ334" s="7" t="s">
        <v>526</v>
      </c>
      <c r="AK334">
        <v>5</v>
      </c>
      <c r="AL334" s="7" t="s">
        <v>526</v>
      </c>
      <c r="AM334">
        <v>5</v>
      </c>
      <c r="AN334" s="7" t="s">
        <v>526</v>
      </c>
      <c r="AO334">
        <v>5</v>
      </c>
      <c r="AP334" s="7" t="s">
        <v>543</v>
      </c>
      <c r="AQ334">
        <v>4.2</v>
      </c>
      <c r="AR334" s="7" t="s">
        <v>526</v>
      </c>
      <c r="AS334">
        <v>5</v>
      </c>
      <c r="AT334" s="7" t="s">
        <v>526</v>
      </c>
      <c r="AU334">
        <v>5</v>
      </c>
      <c r="AV334" s="7" t="s">
        <v>525</v>
      </c>
      <c r="AW334">
        <v>9.2</v>
      </c>
      <c r="AX334" s="7" t="s">
        <v>525</v>
      </c>
      <c r="AY334">
        <v>42</v>
      </c>
      <c r="AZ334" s="7" t="s">
        <v>526</v>
      </c>
      <c r="BA334">
        <v>5</v>
      </c>
      <c r="BB334" s="7" t="s">
        <v>526</v>
      </c>
      <c r="BC334">
        <v>5</v>
      </c>
      <c r="BD334" s="7" t="s">
        <v>525</v>
      </c>
      <c r="BE334">
        <v>7.8</v>
      </c>
      <c r="BF334" s="7" t="s">
        <v>543</v>
      </c>
      <c r="BG334">
        <v>3.5</v>
      </c>
      <c r="BH334" s="7" t="s">
        <v>526</v>
      </c>
      <c r="BI334">
        <v>5</v>
      </c>
      <c r="BJ334" s="7" t="s">
        <v>526</v>
      </c>
      <c r="BK334">
        <v>5</v>
      </c>
      <c r="BL334" s="7" t="s">
        <v>526</v>
      </c>
      <c r="BM334">
        <v>5</v>
      </c>
      <c r="BN334" s="7" t="s">
        <v>525</v>
      </c>
      <c r="BO334">
        <v>7.7</v>
      </c>
      <c r="BQ334" s="5">
        <f t="shared" si="20"/>
        <v>17</v>
      </c>
      <c r="BR334" s="5">
        <f t="shared" si="21"/>
        <v>0</v>
      </c>
      <c r="BS334" s="5">
        <f t="shared" si="22"/>
        <v>28</v>
      </c>
      <c r="BT334" s="6">
        <f t="shared" si="23"/>
        <v>11</v>
      </c>
    </row>
    <row r="335" spans="1:72" ht="12.75">
      <c r="A335" t="s">
        <v>2557</v>
      </c>
      <c r="B335" s="1" t="s">
        <v>471</v>
      </c>
      <c r="C335" s="1" t="s">
        <v>471</v>
      </c>
      <c r="D335" s="7">
        <v>1997</v>
      </c>
      <c r="E335" t="s">
        <v>472</v>
      </c>
      <c r="F335" t="s">
        <v>2412</v>
      </c>
      <c r="G335" t="s">
        <v>473</v>
      </c>
      <c r="H335" s="7" t="s">
        <v>523</v>
      </c>
      <c r="I335" t="s">
        <v>2568</v>
      </c>
      <c r="J335" s="7" t="s">
        <v>525</v>
      </c>
      <c r="K335">
        <v>8.2</v>
      </c>
      <c r="L335" s="7" t="s">
        <v>526</v>
      </c>
      <c r="M335">
        <v>5</v>
      </c>
      <c r="N335" s="32" t="s">
        <v>526</v>
      </c>
      <c r="O335" s="33">
        <v>50</v>
      </c>
      <c r="P335" s="7" t="s">
        <v>526</v>
      </c>
      <c r="Q335">
        <v>200</v>
      </c>
      <c r="R335" s="7" t="s">
        <v>526</v>
      </c>
      <c r="S335">
        <v>5</v>
      </c>
      <c r="T335" s="7" t="s">
        <v>543</v>
      </c>
      <c r="U335">
        <v>33</v>
      </c>
      <c r="V335" s="7" t="s">
        <v>525</v>
      </c>
      <c r="W335">
        <v>36</v>
      </c>
      <c r="X335" s="7" t="s">
        <v>525</v>
      </c>
      <c r="Y335">
        <v>6</v>
      </c>
      <c r="Z335" s="7" t="s">
        <v>526</v>
      </c>
      <c r="AA335">
        <v>5</v>
      </c>
      <c r="AB335" s="7" t="s">
        <v>526</v>
      </c>
      <c r="AC335">
        <v>5</v>
      </c>
      <c r="AD335" s="7" t="s">
        <v>526</v>
      </c>
      <c r="AE335">
        <v>5</v>
      </c>
      <c r="AF335" s="7" t="s">
        <v>526</v>
      </c>
      <c r="AG335">
        <v>5</v>
      </c>
      <c r="AH335" s="7" t="s">
        <v>526</v>
      </c>
      <c r="AI335">
        <v>5</v>
      </c>
      <c r="AJ335" s="7" t="s">
        <v>526</v>
      </c>
      <c r="AK335">
        <v>5</v>
      </c>
      <c r="AL335" s="7" t="s">
        <v>526</v>
      </c>
      <c r="AM335">
        <v>5</v>
      </c>
      <c r="AN335" s="7" t="s">
        <v>526</v>
      </c>
      <c r="AO335">
        <v>5</v>
      </c>
      <c r="AP335" s="7" t="s">
        <v>543</v>
      </c>
      <c r="AQ335">
        <v>4.4</v>
      </c>
      <c r="AR335" s="7" t="s">
        <v>526</v>
      </c>
      <c r="AS335">
        <v>5</v>
      </c>
      <c r="AT335" s="7" t="s">
        <v>526</v>
      </c>
      <c r="AU335">
        <v>5</v>
      </c>
      <c r="AV335" s="7" t="s">
        <v>526</v>
      </c>
      <c r="AW335">
        <v>5</v>
      </c>
      <c r="AX335" s="7" t="s">
        <v>525</v>
      </c>
      <c r="AY335">
        <v>46</v>
      </c>
      <c r="AZ335" s="7" t="s">
        <v>526</v>
      </c>
      <c r="BA335">
        <v>5</v>
      </c>
      <c r="BB335" s="7" t="s">
        <v>526</v>
      </c>
      <c r="BC335">
        <v>5</v>
      </c>
      <c r="BD335" s="7" t="s">
        <v>525</v>
      </c>
      <c r="BE335">
        <v>10</v>
      </c>
      <c r="BF335" s="7" t="s">
        <v>525</v>
      </c>
      <c r="BG335">
        <v>11</v>
      </c>
      <c r="BH335" s="7" t="s">
        <v>526</v>
      </c>
      <c r="BI335">
        <v>5</v>
      </c>
      <c r="BJ335" s="7" t="s">
        <v>526</v>
      </c>
      <c r="BK335">
        <v>5</v>
      </c>
      <c r="BL335" s="7" t="s">
        <v>526</v>
      </c>
      <c r="BM335">
        <v>5</v>
      </c>
      <c r="BN335" s="7" t="s">
        <v>543</v>
      </c>
      <c r="BO335">
        <v>3.4</v>
      </c>
      <c r="BQ335" s="5">
        <f t="shared" si="20"/>
        <v>20</v>
      </c>
      <c r="BR335" s="5">
        <f t="shared" si="21"/>
        <v>0</v>
      </c>
      <c r="BS335" s="5">
        <f t="shared" si="22"/>
        <v>28</v>
      </c>
      <c r="BT335" s="6">
        <f t="shared" si="23"/>
        <v>8</v>
      </c>
    </row>
    <row r="336" spans="1:72" ht="12.75">
      <c r="A336" t="s">
        <v>2557</v>
      </c>
      <c r="B336" s="1" t="s">
        <v>474</v>
      </c>
      <c r="C336" s="1" t="s">
        <v>474</v>
      </c>
      <c r="D336" s="7">
        <v>1997</v>
      </c>
      <c r="E336" t="s">
        <v>475</v>
      </c>
      <c r="F336" t="s">
        <v>2412</v>
      </c>
      <c r="G336" t="s">
        <v>476</v>
      </c>
      <c r="H336" s="7" t="s">
        <v>523</v>
      </c>
      <c r="I336" t="s">
        <v>477</v>
      </c>
      <c r="J336" s="7" t="s">
        <v>525</v>
      </c>
      <c r="K336">
        <v>4.1</v>
      </c>
      <c r="L336" s="7" t="s">
        <v>526</v>
      </c>
      <c r="M336">
        <v>5</v>
      </c>
      <c r="N336" s="32" t="s">
        <v>526</v>
      </c>
      <c r="O336" s="33">
        <v>50</v>
      </c>
      <c r="P336" s="7" t="s">
        <v>526</v>
      </c>
      <c r="Q336">
        <v>200</v>
      </c>
      <c r="R336" s="7" t="s">
        <v>526</v>
      </c>
      <c r="S336">
        <v>5</v>
      </c>
      <c r="T336" s="7" t="s">
        <v>525</v>
      </c>
      <c r="U336">
        <v>6.9</v>
      </c>
      <c r="V336" s="7" t="s">
        <v>525</v>
      </c>
      <c r="W336">
        <v>27</v>
      </c>
      <c r="X336" s="7" t="s">
        <v>525</v>
      </c>
      <c r="Y336">
        <v>11</v>
      </c>
      <c r="Z336" s="7" t="s">
        <v>526</v>
      </c>
      <c r="AA336">
        <v>5</v>
      </c>
      <c r="AB336" s="7" t="s">
        <v>526</v>
      </c>
      <c r="AC336">
        <v>5</v>
      </c>
      <c r="AD336" s="7" t="s">
        <v>526</v>
      </c>
      <c r="AE336">
        <v>5</v>
      </c>
      <c r="AF336" s="7" t="s">
        <v>526</v>
      </c>
      <c r="AG336">
        <v>5</v>
      </c>
      <c r="AH336" s="7" t="s">
        <v>526</v>
      </c>
      <c r="AI336">
        <v>5</v>
      </c>
      <c r="AJ336" s="7" t="s">
        <v>526</v>
      </c>
      <c r="AK336">
        <v>5</v>
      </c>
      <c r="AL336" s="7" t="s">
        <v>526</v>
      </c>
      <c r="AM336">
        <v>5</v>
      </c>
      <c r="AN336" s="7" t="s">
        <v>525</v>
      </c>
      <c r="AO336">
        <v>27</v>
      </c>
      <c r="AP336" s="7" t="s">
        <v>543</v>
      </c>
      <c r="AQ336">
        <v>3.8</v>
      </c>
      <c r="AR336" s="7" t="s">
        <v>526</v>
      </c>
      <c r="AS336">
        <v>5</v>
      </c>
      <c r="AT336" s="7" t="s">
        <v>526</v>
      </c>
      <c r="AU336">
        <v>5</v>
      </c>
      <c r="AV336" s="7" t="s">
        <v>525</v>
      </c>
      <c r="AW336">
        <v>20</v>
      </c>
      <c r="AX336" s="7" t="s">
        <v>525</v>
      </c>
      <c r="AY336">
        <v>54</v>
      </c>
      <c r="AZ336" s="7" t="s">
        <v>526</v>
      </c>
      <c r="BA336">
        <v>5</v>
      </c>
      <c r="BB336" s="7" t="s">
        <v>526</v>
      </c>
      <c r="BC336">
        <v>5</v>
      </c>
      <c r="BD336" s="7" t="s">
        <v>525</v>
      </c>
      <c r="BE336">
        <v>280</v>
      </c>
      <c r="BF336" s="7" t="s">
        <v>525</v>
      </c>
      <c r="BG336">
        <v>27</v>
      </c>
      <c r="BH336" s="7" t="s">
        <v>526</v>
      </c>
      <c r="BI336">
        <v>5</v>
      </c>
      <c r="BJ336" s="7" t="s">
        <v>526</v>
      </c>
      <c r="BK336">
        <v>5</v>
      </c>
      <c r="BL336" s="7" t="s">
        <v>525</v>
      </c>
      <c r="BM336">
        <v>6.7</v>
      </c>
      <c r="BN336" s="7" t="s">
        <v>525</v>
      </c>
      <c r="BO336">
        <v>14</v>
      </c>
      <c r="BQ336" s="5">
        <f t="shared" si="20"/>
        <v>17</v>
      </c>
      <c r="BR336" s="5">
        <f t="shared" si="21"/>
        <v>0</v>
      </c>
      <c r="BS336" s="5">
        <f t="shared" si="22"/>
        <v>28</v>
      </c>
      <c r="BT336" s="6">
        <f t="shared" si="23"/>
        <v>11</v>
      </c>
    </row>
    <row r="337" spans="1:72" ht="12.75">
      <c r="A337" t="s">
        <v>2557</v>
      </c>
      <c r="B337" s="1" t="s">
        <v>478</v>
      </c>
      <c r="C337" s="1" t="s">
        <v>478</v>
      </c>
      <c r="D337" s="7">
        <v>1997</v>
      </c>
      <c r="E337" t="s">
        <v>612</v>
      </c>
      <c r="F337" t="s">
        <v>2412</v>
      </c>
      <c r="G337" t="s">
        <v>613</v>
      </c>
      <c r="H337" s="7" t="s">
        <v>523</v>
      </c>
      <c r="I337" t="s">
        <v>614</v>
      </c>
      <c r="J337" s="7" t="s">
        <v>525</v>
      </c>
      <c r="K337">
        <v>7</v>
      </c>
      <c r="L337" s="7" t="s">
        <v>526</v>
      </c>
      <c r="M337">
        <v>5</v>
      </c>
      <c r="N337" s="32" t="s">
        <v>526</v>
      </c>
      <c r="O337" s="33">
        <v>50</v>
      </c>
      <c r="P337" s="7" t="s">
        <v>526</v>
      </c>
      <c r="Q337">
        <v>200</v>
      </c>
      <c r="R337" s="7" t="s">
        <v>526</v>
      </c>
      <c r="S337">
        <v>5</v>
      </c>
      <c r="T337" s="7" t="s">
        <v>543</v>
      </c>
      <c r="U337">
        <v>3.8</v>
      </c>
      <c r="V337" s="7" t="s">
        <v>526</v>
      </c>
      <c r="W337">
        <v>5</v>
      </c>
      <c r="X337" s="7" t="s">
        <v>543</v>
      </c>
      <c r="Y337">
        <v>4</v>
      </c>
      <c r="Z337" s="7" t="s">
        <v>526</v>
      </c>
      <c r="AA337">
        <v>5</v>
      </c>
      <c r="AB337" s="7" t="s">
        <v>526</v>
      </c>
      <c r="AC337">
        <v>5</v>
      </c>
      <c r="AD337" s="7" t="s">
        <v>526</v>
      </c>
      <c r="AE337">
        <v>5</v>
      </c>
      <c r="AF337" s="7" t="s">
        <v>526</v>
      </c>
      <c r="AG337">
        <v>5</v>
      </c>
      <c r="AH337" s="7" t="s">
        <v>526</v>
      </c>
      <c r="AI337">
        <v>5</v>
      </c>
      <c r="AJ337" s="7" t="s">
        <v>526</v>
      </c>
      <c r="AK337">
        <v>5</v>
      </c>
      <c r="AL337" s="7" t="s">
        <v>526</v>
      </c>
      <c r="AM337">
        <v>5</v>
      </c>
      <c r="AN337" s="7" t="s">
        <v>526</v>
      </c>
      <c r="AO337">
        <v>5</v>
      </c>
      <c r="AP337" s="7" t="s">
        <v>525</v>
      </c>
      <c r="AQ337">
        <v>6.2</v>
      </c>
      <c r="AR337" s="7" t="s">
        <v>526</v>
      </c>
      <c r="AS337">
        <v>5</v>
      </c>
      <c r="AT337" s="7" t="s">
        <v>526</v>
      </c>
      <c r="AU337">
        <v>5</v>
      </c>
      <c r="AV337" s="7" t="s">
        <v>525</v>
      </c>
      <c r="AW337">
        <v>25</v>
      </c>
      <c r="AX337" s="7" t="s">
        <v>525</v>
      </c>
      <c r="AY337">
        <v>9.8</v>
      </c>
      <c r="AZ337" s="7" t="s">
        <v>526</v>
      </c>
      <c r="BA337">
        <v>5</v>
      </c>
      <c r="BB337" s="7" t="s">
        <v>526</v>
      </c>
      <c r="BC337">
        <v>5</v>
      </c>
      <c r="BD337" s="7" t="s">
        <v>526</v>
      </c>
      <c r="BE337">
        <v>5</v>
      </c>
      <c r="BF337" s="7" t="s">
        <v>526</v>
      </c>
      <c r="BG337">
        <v>5</v>
      </c>
      <c r="BH337" s="7" t="s">
        <v>526</v>
      </c>
      <c r="BI337">
        <v>5</v>
      </c>
      <c r="BJ337" s="7" t="s">
        <v>526</v>
      </c>
      <c r="BK337">
        <v>5</v>
      </c>
      <c r="BL337" s="7" t="s">
        <v>526</v>
      </c>
      <c r="BM337">
        <v>5</v>
      </c>
      <c r="BN337" s="7" t="s">
        <v>525</v>
      </c>
      <c r="BO337">
        <v>6.7</v>
      </c>
      <c r="BQ337" s="5">
        <f t="shared" si="20"/>
        <v>22</v>
      </c>
      <c r="BR337" s="5">
        <f t="shared" si="21"/>
        <v>0</v>
      </c>
      <c r="BS337" s="5">
        <f t="shared" si="22"/>
        <v>28</v>
      </c>
      <c r="BT337" s="6">
        <f t="shared" si="23"/>
        <v>6</v>
      </c>
    </row>
    <row r="338" spans="1:72" ht="12.75">
      <c r="A338" t="s">
        <v>2557</v>
      </c>
      <c r="B338" s="1" t="s">
        <v>615</v>
      </c>
      <c r="C338" s="1" t="s">
        <v>615</v>
      </c>
      <c r="D338" s="7">
        <v>1997</v>
      </c>
      <c r="E338" t="s">
        <v>616</v>
      </c>
      <c r="F338" t="s">
        <v>2412</v>
      </c>
      <c r="G338" t="s">
        <v>617</v>
      </c>
      <c r="H338" s="7" t="s">
        <v>523</v>
      </c>
      <c r="I338" t="s">
        <v>477</v>
      </c>
      <c r="J338" s="7" t="s">
        <v>525</v>
      </c>
      <c r="K338">
        <v>3.1</v>
      </c>
      <c r="L338" s="7" t="s">
        <v>526</v>
      </c>
      <c r="M338">
        <v>5</v>
      </c>
      <c r="N338" s="32" t="s">
        <v>526</v>
      </c>
      <c r="O338" s="33">
        <v>50</v>
      </c>
      <c r="P338" s="7" t="s">
        <v>526</v>
      </c>
      <c r="Q338">
        <v>200</v>
      </c>
      <c r="R338" s="7" t="s">
        <v>526</v>
      </c>
      <c r="S338">
        <v>5</v>
      </c>
      <c r="T338" s="7" t="s">
        <v>526</v>
      </c>
      <c r="U338">
        <v>5</v>
      </c>
      <c r="V338" s="7" t="s">
        <v>525</v>
      </c>
      <c r="W338">
        <v>13</v>
      </c>
      <c r="X338" s="7" t="s">
        <v>543</v>
      </c>
      <c r="Y338">
        <v>4.9</v>
      </c>
      <c r="Z338" s="7" t="s">
        <v>526</v>
      </c>
      <c r="AA338">
        <v>5</v>
      </c>
      <c r="AB338" s="7" t="s">
        <v>526</v>
      </c>
      <c r="AC338">
        <v>5</v>
      </c>
      <c r="AD338" s="7" t="s">
        <v>526</v>
      </c>
      <c r="AE338">
        <v>5</v>
      </c>
      <c r="AF338" s="7" t="s">
        <v>526</v>
      </c>
      <c r="AG338">
        <v>5</v>
      </c>
      <c r="AH338" s="7" t="s">
        <v>526</v>
      </c>
      <c r="AI338">
        <v>5</v>
      </c>
      <c r="AJ338" s="7" t="s">
        <v>526</v>
      </c>
      <c r="AK338">
        <v>5</v>
      </c>
      <c r="AL338" s="7" t="s">
        <v>526</v>
      </c>
      <c r="AM338">
        <v>5</v>
      </c>
      <c r="AN338" s="7" t="s">
        <v>526</v>
      </c>
      <c r="AO338">
        <v>5</v>
      </c>
      <c r="AP338" s="7" t="s">
        <v>526</v>
      </c>
      <c r="AQ338">
        <v>5</v>
      </c>
      <c r="AR338" s="7" t="s">
        <v>526</v>
      </c>
      <c r="AS338">
        <v>5</v>
      </c>
      <c r="AT338" s="7" t="s">
        <v>526</v>
      </c>
      <c r="AU338">
        <v>5</v>
      </c>
      <c r="AV338" s="7" t="s">
        <v>526</v>
      </c>
      <c r="AW338">
        <v>5</v>
      </c>
      <c r="AX338" s="7" t="s">
        <v>543</v>
      </c>
      <c r="AY338">
        <v>4.4</v>
      </c>
      <c r="AZ338" s="7" t="s">
        <v>526</v>
      </c>
      <c r="BA338">
        <v>5</v>
      </c>
      <c r="BB338" s="7" t="s">
        <v>526</v>
      </c>
      <c r="BC338">
        <v>5</v>
      </c>
      <c r="BD338" s="7" t="s">
        <v>526</v>
      </c>
      <c r="BE338">
        <v>5</v>
      </c>
      <c r="BF338" s="7" t="s">
        <v>526</v>
      </c>
      <c r="BG338">
        <v>5</v>
      </c>
      <c r="BH338" s="7" t="s">
        <v>526</v>
      </c>
      <c r="BI338">
        <v>5</v>
      </c>
      <c r="BJ338" s="7" t="s">
        <v>526</v>
      </c>
      <c r="BK338">
        <v>5</v>
      </c>
      <c r="BL338" s="7" t="s">
        <v>526</v>
      </c>
      <c r="BM338">
        <v>5</v>
      </c>
      <c r="BN338" s="7" t="s">
        <v>543</v>
      </c>
      <c r="BO338">
        <v>4.4</v>
      </c>
      <c r="BQ338" s="5">
        <f t="shared" si="20"/>
        <v>24</v>
      </c>
      <c r="BR338" s="5">
        <f t="shared" si="21"/>
        <v>0</v>
      </c>
      <c r="BS338" s="5">
        <f t="shared" si="22"/>
        <v>28</v>
      </c>
      <c r="BT338" s="6">
        <f t="shared" si="23"/>
        <v>4</v>
      </c>
    </row>
    <row r="339" spans="1:72" ht="12.75">
      <c r="A339" t="s">
        <v>2557</v>
      </c>
      <c r="B339" s="1" t="s">
        <v>618</v>
      </c>
      <c r="C339" s="1" t="s">
        <v>618</v>
      </c>
      <c r="D339" s="7">
        <v>1997</v>
      </c>
      <c r="E339" t="s">
        <v>619</v>
      </c>
      <c r="F339" t="s">
        <v>2412</v>
      </c>
      <c r="G339" t="s">
        <v>620</v>
      </c>
      <c r="H339" s="7" t="s">
        <v>523</v>
      </c>
      <c r="I339" t="s">
        <v>614</v>
      </c>
      <c r="J339" s="7" t="s">
        <v>525</v>
      </c>
      <c r="K339">
        <v>3</v>
      </c>
      <c r="L339" s="7" t="s">
        <v>526</v>
      </c>
      <c r="M339">
        <v>5</v>
      </c>
      <c r="N339" s="32" t="s">
        <v>526</v>
      </c>
      <c r="O339" s="33">
        <v>50</v>
      </c>
      <c r="P339" s="7" t="s">
        <v>526</v>
      </c>
      <c r="Q339">
        <v>200</v>
      </c>
      <c r="R339" s="7" t="s">
        <v>526</v>
      </c>
      <c r="S339">
        <v>5</v>
      </c>
      <c r="T339" s="7" t="s">
        <v>526</v>
      </c>
      <c r="U339">
        <v>5</v>
      </c>
      <c r="V339" s="7" t="s">
        <v>543</v>
      </c>
      <c r="W339">
        <v>8.1</v>
      </c>
      <c r="X339" s="7" t="s">
        <v>543</v>
      </c>
      <c r="Y339">
        <v>4.5</v>
      </c>
      <c r="Z339" s="7" t="s">
        <v>526</v>
      </c>
      <c r="AA339">
        <v>5</v>
      </c>
      <c r="AB339" s="7" t="s">
        <v>526</v>
      </c>
      <c r="AC339">
        <v>5</v>
      </c>
      <c r="AD339" s="7" t="s">
        <v>526</v>
      </c>
      <c r="AE339">
        <v>5</v>
      </c>
      <c r="AF339" s="7" t="s">
        <v>526</v>
      </c>
      <c r="AG339">
        <v>5</v>
      </c>
      <c r="AH339" s="7" t="s">
        <v>526</v>
      </c>
      <c r="AI339">
        <v>5</v>
      </c>
      <c r="AJ339" s="7" t="s">
        <v>526</v>
      </c>
      <c r="AK339">
        <v>5</v>
      </c>
      <c r="AL339" s="7" t="s">
        <v>526</v>
      </c>
      <c r="AM339">
        <v>5</v>
      </c>
      <c r="AN339" s="7" t="s">
        <v>543</v>
      </c>
      <c r="AO339">
        <v>3.4</v>
      </c>
      <c r="AP339" s="7" t="s">
        <v>526</v>
      </c>
      <c r="AQ339">
        <v>5</v>
      </c>
      <c r="AR339" s="7" t="s">
        <v>526</v>
      </c>
      <c r="AS339">
        <v>5</v>
      </c>
      <c r="AT339" s="7" t="s">
        <v>526</v>
      </c>
      <c r="AU339">
        <v>5</v>
      </c>
      <c r="AV339" s="7" t="s">
        <v>543</v>
      </c>
      <c r="AW339">
        <v>11</v>
      </c>
      <c r="AX339" s="7" t="s">
        <v>525</v>
      </c>
      <c r="AY339">
        <v>7.7</v>
      </c>
      <c r="AZ339" s="7" t="s">
        <v>526</v>
      </c>
      <c r="BA339">
        <v>5</v>
      </c>
      <c r="BB339" s="7" t="s">
        <v>526</v>
      </c>
      <c r="BC339">
        <v>5</v>
      </c>
      <c r="BD339" s="7" t="s">
        <v>526</v>
      </c>
      <c r="BE339">
        <v>5</v>
      </c>
      <c r="BF339" s="7" t="s">
        <v>526</v>
      </c>
      <c r="BG339">
        <v>5</v>
      </c>
      <c r="BH339" s="7" t="s">
        <v>526</v>
      </c>
      <c r="BI339">
        <v>5</v>
      </c>
      <c r="BJ339" s="7" t="s">
        <v>526</v>
      </c>
      <c r="BK339">
        <v>5</v>
      </c>
      <c r="BL339" s="7" t="s">
        <v>526</v>
      </c>
      <c r="BM339">
        <v>5</v>
      </c>
      <c r="BN339" s="7" t="s">
        <v>526</v>
      </c>
      <c r="BO339">
        <v>5</v>
      </c>
      <c r="BQ339" s="5">
        <f t="shared" si="20"/>
        <v>23</v>
      </c>
      <c r="BR339" s="5">
        <f t="shared" si="21"/>
        <v>0</v>
      </c>
      <c r="BS339" s="5">
        <f t="shared" si="22"/>
        <v>28</v>
      </c>
      <c r="BT339" s="6">
        <f t="shared" si="23"/>
        <v>5</v>
      </c>
    </row>
    <row r="340" spans="1:72" ht="12.75">
      <c r="A340" t="s">
        <v>2557</v>
      </c>
      <c r="B340" s="1" t="s">
        <v>621</v>
      </c>
      <c r="C340" s="1" t="s">
        <v>621</v>
      </c>
      <c r="D340" s="7">
        <v>1997</v>
      </c>
      <c r="E340" t="s">
        <v>622</v>
      </c>
      <c r="F340" t="s">
        <v>2412</v>
      </c>
      <c r="G340" t="s">
        <v>623</v>
      </c>
      <c r="H340" s="7" t="s">
        <v>523</v>
      </c>
      <c r="I340" t="s">
        <v>2561</v>
      </c>
      <c r="J340" s="7" t="s">
        <v>525</v>
      </c>
      <c r="K340">
        <v>1.2</v>
      </c>
      <c r="L340" s="7" t="s">
        <v>526</v>
      </c>
      <c r="M340">
        <v>5</v>
      </c>
      <c r="N340" s="32" t="s">
        <v>526</v>
      </c>
      <c r="O340" s="33">
        <v>50</v>
      </c>
      <c r="P340" s="7" t="s">
        <v>526</v>
      </c>
      <c r="Q340">
        <v>200</v>
      </c>
      <c r="R340" s="7" t="s">
        <v>526</v>
      </c>
      <c r="S340">
        <v>5</v>
      </c>
      <c r="T340" s="7" t="s">
        <v>526</v>
      </c>
      <c r="U340">
        <v>5</v>
      </c>
      <c r="V340" s="7" t="s">
        <v>525</v>
      </c>
      <c r="W340">
        <v>9.1</v>
      </c>
      <c r="X340" s="7" t="s">
        <v>543</v>
      </c>
      <c r="Y340">
        <v>3.7</v>
      </c>
      <c r="Z340" s="7" t="s">
        <v>526</v>
      </c>
      <c r="AA340">
        <v>5</v>
      </c>
      <c r="AB340" s="7" t="s">
        <v>526</v>
      </c>
      <c r="AC340">
        <v>5</v>
      </c>
      <c r="AD340" s="7" t="s">
        <v>526</v>
      </c>
      <c r="AE340">
        <v>5</v>
      </c>
      <c r="AF340" s="7" t="s">
        <v>526</v>
      </c>
      <c r="AG340">
        <v>5</v>
      </c>
      <c r="AH340" s="7" t="s">
        <v>526</v>
      </c>
      <c r="AI340">
        <v>5</v>
      </c>
      <c r="AJ340" s="7" t="s">
        <v>526</v>
      </c>
      <c r="AK340">
        <v>5</v>
      </c>
      <c r="AL340" s="7" t="s">
        <v>526</v>
      </c>
      <c r="AM340">
        <v>5</v>
      </c>
      <c r="AN340" s="7" t="s">
        <v>526</v>
      </c>
      <c r="AO340">
        <v>5</v>
      </c>
      <c r="AP340" s="7" t="s">
        <v>543</v>
      </c>
      <c r="AQ340">
        <v>3.7</v>
      </c>
      <c r="AR340" s="7" t="s">
        <v>526</v>
      </c>
      <c r="AS340">
        <v>5</v>
      </c>
      <c r="AT340" s="7" t="s">
        <v>526</v>
      </c>
      <c r="AU340">
        <v>5</v>
      </c>
      <c r="AV340" s="7" t="s">
        <v>525</v>
      </c>
      <c r="AW340">
        <v>16</v>
      </c>
      <c r="AX340" s="7" t="s">
        <v>526</v>
      </c>
      <c r="AY340">
        <v>5</v>
      </c>
      <c r="AZ340" s="7" t="s">
        <v>526</v>
      </c>
      <c r="BA340">
        <v>5</v>
      </c>
      <c r="BB340" s="7" t="s">
        <v>526</v>
      </c>
      <c r="BC340">
        <v>5</v>
      </c>
      <c r="BD340" s="7" t="s">
        <v>526</v>
      </c>
      <c r="BE340">
        <v>5</v>
      </c>
      <c r="BF340" s="7" t="s">
        <v>526</v>
      </c>
      <c r="BG340">
        <v>5</v>
      </c>
      <c r="BH340" s="7" t="s">
        <v>526</v>
      </c>
      <c r="BI340">
        <v>5</v>
      </c>
      <c r="BJ340" s="7" t="s">
        <v>526</v>
      </c>
      <c r="BK340">
        <v>5</v>
      </c>
      <c r="BL340" s="7" t="s">
        <v>526</v>
      </c>
      <c r="BM340">
        <v>5</v>
      </c>
      <c r="BN340" s="7" t="s">
        <v>526</v>
      </c>
      <c r="BO340">
        <v>5</v>
      </c>
      <c r="BQ340" s="5">
        <f t="shared" si="20"/>
        <v>24</v>
      </c>
      <c r="BR340" s="5">
        <f t="shared" si="21"/>
        <v>0</v>
      </c>
      <c r="BS340" s="5">
        <f t="shared" si="22"/>
        <v>28</v>
      </c>
      <c r="BT340" s="6">
        <f t="shared" si="23"/>
        <v>4</v>
      </c>
    </row>
    <row r="341" spans="1:72" ht="12.75">
      <c r="A341" t="s">
        <v>2557</v>
      </c>
      <c r="B341" s="1" t="s">
        <v>624</v>
      </c>
      <c r="C341" s="1" t="s">
        <v>624</v>
      </c>
      <c r="D341" s="7">
        <v>1997</v>
      </c>
      <c r="E341" t="s">
        <v>625</v>
      </c>
      <c r="F341" t="s">
        <v>2412</v>
      </c>
      <c r="G341" t="s">
        <v>626</v>
      </c>
      <c r="H341" s="7" t="s">
        <v>523</v>
      </c>
      <c r="I341" t="s">
        <v>477</v>
      </c>
      <c r="J341" s="7" t="s">
        <v>525</v>
      </c>
      <c r="K341">
        <v>4.2</v>
      </c>
      <c r="L341" s="7" t="s">
        <v>526</v>
      </c>
      <c r="M341">
        <v>5</v>
      </c>
      <c r="N341" s="32" t="s">
        <v>526</v>
      </c>
      <c r="O341" s="33">
        <v>50</v>
      </c>
      <c r="P341" s="7" t="s">
        <v>526</v>
      </c>
      <c r="Q341">
        <v>200</v>
      </c>
      <c r="R341" s="7" t="s">
        <v>526</v>
      </c>
      <c r="S341">
        <v>5</v>
      </c>
      <c r="T341" s="7" t="s">
        <v>526</v>
      </c>
      <c r="U341">
        <v>5</v>
      </c>
      <c r="V341" s="7" t="s">
        <v>525</v>
      </c>
      <c r="W341">
        <v>11</v>
      </c>
      <c r="X341" s="7" t="s">
        <v>526</v>
      </c>
      <c r="Y341">
        <v>5</v>
      </c>
      <c r="Z341" s="7" t="s">
        <v>526</v>
      </c>
      <c r="AA341">
        <v>5</v>
      </c>
      <c r="AB341" s="7" t="s">
        <v>526</v>
      </c>
      <c r="AC341">
        <v>5</v>
      </c>
      <c r="AD341" s="7" t="s">
        <v>526</v>
      </c>
      <c r="AE341">
        <v>5</v>
      </c>
      <c r="AF341" s="7" t="s">
        <v>526</v>
      </c>
      <c r="AG341">
        <v>5</v>
      </c>
      <c r="AH341" s="7" t="s">
        <v>526</v>
      </c>
      <c r="AI341">
        <v>5</v>
      </c>
      <c r="AJ341" s="7" t="s">
        <v>526</v>
      </c>
      <c r="AK341">
        <v>5</v>
      </c>
      <c r="AL341" s="7" t="s">
        <v>526</v>
      </c>
      <c r="AM341">
        <v>5</v>
      </c>
      <c r="AN341" s="7" t="s">
        <v>526</v>
      </c>
      <c r="AO341">
        <v>5</v>
      </c>
      <c r="AP341" s="7" t="s">
        <v>526</v>
      </c>
      <c r="AQ341">
        <v>5</v>
      </c>
      <c r="AR341" s="7" t="s">
        <v>526</v>
      </c>
      <c r="AS341">
        <v>5</v>
      </c>
      <c r="AT341" s="7" t="s">
        <v>526</v>
      </c>
      <c r="AU341">
        <v>5</v>
      </c>
      <c r="AV341" s="7" t="s">
        <v>526</v>
      </c>
      <c r="AW341">
        <v>5</v>
      </c>
      <c r="AX341" s="7" t="s">
        <v>526</v>
      </c>
      <c r="AY341">
        <v>5</v>
      </c>
      <c r="AZ341" s="7" t="s">
        <v>526</v>
      </c>
      <c r="BA341">
        <v>5</v>
      </c>
      <c r="BB341" s="7" t="s">
        <v>526</v>
      </c>
      <c r="BC341">
        <v>5</v>
      </c>
      <c r="BD341" s="7" t="s">
        <v>526</v>
      </c>
      <c r="BE341">
        <v>5</v>
      </c>
      <c r="BF341" s="7" t="s">
        <v>526</v>
      </c>
      <c r="BG341">
        <v>5</v>
      </c>
      <c r="BH341" s="7" t="s">
        <v>526</v>
      </c>
      <c r="BI341">
        <v>5</v>
      </c>
      <c r="BJ341" s="7" t="s">
        <v>526</v>
      </c>
      <c r="BK341">
        <v>5</v>
      </c>
      <c r="BL341" s="7" t="s">
        <v>526</v>
      </c>
      <c r="BM341">
        <v>5</v>
      </c>
      <c r="BN341" s="7" t="s">
        <v>525</v>
      </c>
      <c r="BO341">
        <v>7.5</v>
      </c>
      <c r="BQ341" s="5">
        <f t="shared" si="20"/>
        <v>26</v>
      </c>
      <c r="BR341" s="5">
        <f t="shared" si="21"/>
        <v>0</v>
      </c>
      <c r="BS341" s="5">
        <f t="shared" si="22"/>
        <v>28</v>
      </c>
      <c r="BT341" s="6">
        <f t="shared" si="23"/>
        <v>2</v>
      </c>
    </row>
    <row r="342" spans="1:72" ht="12.75">
      <c r="A342" t="s">
        <v>2191</v>
      </c>
      <c r="B342" s="1" t="s">
        <v>627</v>
      </c>
      <c r="C342" s="1" t="s">
        <v>627</v>
      </c>
      <c r="D342" s="7">
        <v>1991</v>
      </c>
      <c r="E342" t="s">
        <v>628</v>
      </c>
      <c r="F342" t="s">
        <v>2412</v>
      </c>
      <c r="G342" t="s">
        <v>629</v>
      </c>
      <c r="H342" s="7" t="s">
        <v>523</v>
      </c>
      <c r="I342" t="s">
        <v>531</v>
      </c>
      <c r="J342" s="7" t="s">
        <v>525</v>
      </c>
      <c r="K342">
        <v>6.8</v>
      </c>
      <c r="L342" s="7" t="s">
        <v>526</v>
      </c>
      <c r="M342">
        <v>5</v>
      </c>
      <c r="N342" s="32" t="s">
        <v>525</v>
      </c>
      <c r="O342" s="33">
        <v>460</v>
      </c>
      <c r="P342" s="7" t="s">
        <v>526</v>
      </c>
      <c r="Q342">
        <v>200</v>
      </c>
      <c r="R342" s="7" t="s">
        <v>525</v>
      </c>
      <c r="S342">
        <v>14</v>
      </c>
      <c r="T342" s="7" t="s">
        <v>525</v>
      </c>
      <c r="U342">
        <v>15</v>
      </c>
      <c r="V342" s="7" t="s">
        <v>525</v>
      </c>
      <c r="W342">
        <v>48</v>
      </c>
      <c r="X342" s="7" t="s">
        <v>525</v>
      </c>
      <c r="Y342">
        <v>20</v>
      </c>
      <c r="Z342" s="7" t="s">
        <v>526</v>
      </c>
      <c r="AA342">
        <v>5</v>
      </c>
      <c r="AB342" s="7" t="s">
        <v>526</v>
      </c>
      <c r="AC342">
        <v>5</v>
      </c>
      <c r="AD342" s="7" t="s">
        <v>526</v>
      </c>
      <c r="AE342">
        <v>5</v>
      </c>
      <c r="AF342" s="7" t="s">
        <v>525</v>
      </c>
      <c r="AG342">
        <v>15</v>
      </c>
      <c r="AH342" s="7" t="s">
        <v>526</v>
      </c>
      <c r="AI342">
        <v>6</v>
      </c>
      <c r="AJ342" s="7" t="s">
        <v>526</v>
      </c>
      <c r="AK342">
        <v>5</v>
      </c>
      <c r="AL342" s="7" t="s">
        <v>526</v>
      </c>
      <c r="AM342">
        <v>5</v>
      </c>
      <c r="AN342" s="7" t="s">
        <v>526</v>
      </c>
      <c r="AO342">
        <v>5</v>
      </c>
      <c r="AP342" s="7" t="s">
        <v>525</v>
      </c>
      <c r="AQ342">
        <v>8.5</v>
      </c>
      <c r="AR342" s="7" t="s">
        <v>526</v>
      </c>
      <c r="AS342">
        <v>5</v>
      </c>
      <c r="AT342" s="7" t="s">
        <v>526</v>
      </c>
      <c r="AU342">
        <v>5</v>
      </c>
      <c r="AV342" s="7" t="s">
        <v>525</v>
      </c>
      <c r="AW342">
        <v>52</v>
      </c>
      <c r="AX342" s="7" t="s">
        <v>525</v>
      </c>
      <c r="AY342">
        <v>170</v>
      </c>
      <c r="AZ342" s="7" t="s">
        <v>526</v>
      </c>
      <c r="BA342">
        <v>5</v>
      </c>
      <c r="BB342" s="7" t="s">
        <v>525</v>
      </c>
      <c r="BC342">
        <v>7.5</v>
      </c>
      <c r="BD342" s="7" t="s">
        <v>525</v>
      </c>
      <c r="BE342">
        <v>21</v>
      </c>
      <c r="BF342" s="7" t="s">
        <v>526</v>
      </c>
      <c r="BG342">
        <v>5</v>
      </c>
      <c r="BH342" s="7" t="s">
        <v>526</v>
      </c>
      <c r="BI342">
        <v>5</v>
      </c>
      <c r="BJ342" s="7" t="s">
        <v>526</v>
      </c>
      <c r="BK342">
        <v>5</v>
      </c>
      <c r="BL342" s="7" t="s">
        <v>525</v>
      </c>
      <c r="BM342">
        <v>38</v>
      </c>
      <c r="BN342" s="7" t="s">
        <v>525</v>
      </c>
      <c r="BO342">
        <v>62</v>
      </c>
      <c r="BQ342" s="5">
        <f t="shared" si="20"/>
        <v>15</v>
      </c>
      <c r="BR342" s="5">
        <f t="shared" si="21"/>
        <v>0</v>
      </c>
      <c r="BS342" s="5">
        <f t="shared" si="22"/>
        <v>28</v>
      </c>
      <c r="BT342" s="6">
        <f t="shared" si="23"/>
        <v>13</v>
      </c>
    </row>
    <row r="343" spans="1:72" ht="12.75">
      <c r="A343" t="s">
        <v>2191</v>
      </c>
      <c r="B343" s="1" t="s">
        <v>630</v>
      </c>
      <c r="C343" s="1" t="s">
        <v>630</v>
      </c>
      <c r="D343" s="7">
        <v>1991</v>
      </c>
      <c r="E343" t="s">
        <v>493</v>
      </c>
      <c r="F343" t="s">
        <v>2412</v>
      </c>
      <c r="G343" t="s">
        <v>494</v>
      </c>
      <c r="H343" s="7" t="s">
        <v>523</v>
      </c>
      <c r="I343" t="s">
        <v>2092</v>
      </c>
      <c r="J343" s="7" t="s">
        <v>525</v>
      </c>
      <c r="K343">
        <v>4</v>
      </c>
      <c r="L343" s="7" t="s">
        <v>526</v>
      </c>
      <c r="M343">
        <v>5</v>
      </c>
      <c r="N343" s="32" t="s">
        <v>525</v>
      </c>
      <c r="O343" s="33">
        <v>550</v>
      </c>
      <c r="P343" s="7" t="s">
        <v>526</v>
      </c>
      <c r="Q343">
        <v>200</v>
      </c>
      <c r="R343" s="7" t="s">
        <v>526</v>
      </c>
      <c r="S343">
        <v>5</v>
      </c>
      <c r="T343" s="7" t="s">
        <v>525</v>
      </c>
      <c r="U343">
        <v>12</v>
      </c>
      <c r="V343" s="7" t="s">
        <v>525</v>
      </c>
      <c r="W343">
        <v>37</v>
      </c>
      <c r="X343" s="7" t="s">
        <v>525</v>
      </c>
      <c r="Y343">
        <v>16</v>
      </c>
      <c r="Z343" s="7" t="s">
        <v>526</v>
      </c>
      <c r="AA343">
        <v>5</v>
      </c>
      <c r="AB343" s="7" t="s">
        <v>526</v>
      </c>
      <c r="AC343">
        <v>5</v>
      </c>
      <c r="AD343" s="7" t="s">
        <v>526</v>
      </c>
      <c r="AE343">
        <v>5</v>
      </c>
      <c r="AF343" s="7" t="s">
        <v>526</v>
      </c>
      <c r="AG343">
        <v>5</v>
      </c>
      <c r="AH343" s="7" t="s">
        <v>526</v>
      </c>
      <c r="AI343">
        <v>5</v>
      </c>
      <c r="AJ343" s="7" t="s">
        <v>526</v>
      </c>
      <c r="AK343">
        <v>5</v>
      </c>
      <c r="AL343" s="7" t="s">
        <v>526</v>
      </c>
      <c r="AM343">
        <v>5</v>
      </c>
      <c r="AN343" s="7" t="s">
        <v>526</v>
      </c>
      <c r="AO343">
        <v>5</v>
      </c>
      <c r="AP343" s="7" t="s">
        <v>526</v>
      </c>
      <c r="AQ343">
        <v>5</v>
      </c>
      <c r="AR343" s="7" t="s">
        <v>526</v>
      </c>
      <c r="AS343">
        <v>5</v>
      </c>
      <c r="AT343" s="7" t="s">
        <v>526</v>
      </c>
      <c r="AU343">
        <v>5</v>
      </c>
      <c r="AV343" s="7" t="s">
        <v>525</v>
      </c>
      <c r="AW343">
        <v>25</v>
      </c>
      <c r="AX343" s="7" t="s">
        <v>525</v>
      </c>
      <c r="AY343">
        <v>63</v>
      </c>
      <c r="AZ343" s="7" t="s">
        <v>526</v>
      </c>
      <c r="BA343">
        <v>5</v>
      </c>
      <c r="BB343" s="7" t="s">
        <v>526</v>
      </c>
      <c r="BC343">
        <v>5</v>
      </c>
      <c r="BD343" s="7" t="s">
        <v>525</v>
      </c>
      <c r="BE343">
        <v>10</v>
      </c>
      <c r="BF343" s="7" t="s">
        <v>526</v>
      </c>
      <c r="BG343">
        <v>5</v>
      </c>
      <c r="BH343" s="7" t="s">
        <v>526</v>
      </c>
      <c r="BI343">
        <v>5</v>
      </c>
      <c r="BJ343" s="7" t="s">
        <v>526</v>
      </c>
      <c r="BK343">
        <v>5</v>
      </c>
      <c r="BL343" s="7" t="s">
        <v>525</v>
      </c>
      <c r="BM343">
        <v>5.4</v>
      </c>
      <c r="BN343" s="7" t="s">
        <v>525</v>
      </c>
      <c r="BO343">
        <v>15</v>
      </c>
      <c r="BQ343" s="5">
        <f t="shared" si="20"/>
        <v>19</v>
      </c>
      <c r="BR343" s="5">
        <f t="shared" si="21"/>
        <v>0</v>
      </c>
      <c r="BS343" s="5">
        <f t="shared" si="22"/>
        <v>28</v>
      </c>
      <c r="BT343" s="6">
        <f t="shared" si="23"/>
        <v>9</v>
      </c>
    </row>
    <row r="344" spans="1:72" ht="12.75">
      <c r="A344" t="s">
        <v>2191</v>
      </c>
      <c r="B344" s="1" t="s">
        <v>495</v>
      </c>
      <c r="C344" s="1" t="s">
        <v>495</v>
      </c>
      <c r="D344" s="7">
        <v>1991</v>
      </c>
      <c r="E344" t="s">
        <v>496</v>
      </c>
      <c r="F344" t="s">
        <v>2412</v>
      </c>
      <c r="G344" t="s">
        <v>497</v>
      </c>
      <c r="H344" s="7" t="s">
        <v>523</v>
      </c>
      <c r="I344" t="s">
        <v>2092</v>
      </c>
      <c r="J344" s="7" t="s">
        <v>525</v>
      </c>
      <c r="K344">
        <v>3.3</v>
      </c>
      <c r="L344" s="7" t="s">
        <v>526</v>
      </c>
      <c r="M344">
        <v>5</v>
      </c>
      <c r="N344" s="32" t="s">
        <v>525</v>
      </c>
      <c r="O344" s="33">
        <v>640</v>
      </c>
      <c r="P344" s="7" t="s">
        <v>526</v>
      </c>
      <c r="Q344">
        <v>230</v>
      </c>
      <c r="R344" s="7" t="s">
        <v>525</v>
      </c>
      <c r="S344">
        <v>7.2</v>
      </c>
      <c r="T344" s="7" t="s">
        <v>525</v>
      </c>
      <c r="U344">
        <v>17</v>
      </c>
      <c r="V344" s="7" t="s">
        <v>525</v>
      </c>
      <c r="W344">
        <v>51</v>
      </c>
      <c r="X344" s="7" t="s">
        <v>525</v>
      </c>
      <c r="Y344">
        <v>21</v>
      </c>
      <c r="Z344" s="7" t="s">
        <v>526</v>
      </c>
      <c r="AA344">
        <v>5</v>
      </c>
      <c r="AB344" s="7" t="s">
        <v>526</v>
      </c>
      <c r="AC344">
        <v>5</v>
      </c>
      <c r="AD344" s="7" t="s">
        <v>526</v>
      </c>
      <c r="AE344">
        <v>5</v>
      </c>
      <c r="AF344" s="7" t="s">
        <v>525</v>
      </c>
      <c r="AG344">
        <v>8.5</v>
      </c>
      <c r="AH344" s="7" t="s">
        <v>526</v>
      </c>
      <c r="AI344">
        <v>5</v>
      </c>
      <c r="AJ344" s="7" t="s">
        <v>526</v>
      </c>
      <c r="AK344">
        <v>5</v>
      </c>
      <c r="AL344" s="7" t="s">
        <v>526</v>
      </c>
      <c r="AM344">
        <v>5</v>
      </c>
      <c r="AN344" s="7" t="s">
        <v>526</v>
      </c>
      <c r="AO344">
        <v>5</v>
      </c>
      <c r="AP344" s="7" t="s">
        <v>525</v>
      </c>
      <c r="AQ344">
        <v>6.1</v>
      </c>
      <c r="AR344" s="7" t="s">
        <v>526</v>
      </c>
      <c r="AS344">
        <v>5</v>
      </c>
      <c r="AT344" s="7" t="s">
        <v>526</v>
      </c>
      <c r="AU344">
        <v>5</v>
      </c>
      <c r="AV344" s="7" t="s">
        <v>525</v>
      </c>
      <c r="AW344">
        <v>34</v>
      </c>
      <c r="AX344" s="7" t="s">
        <v>525</v>
      </c>
      <c r="AY344">
        <v>74</v>
      </c>
      <c r="AZ344" s="7" t="s">
        <v>526</v>
      </c>
      <c r="BA344">
        <v>5</v>
      </c>
      <c r="BB344" s="7" t="s">
        <v>526</v>
      </c>
      <c r="BC344">
        <v>5</v>
      </c>
      <c r="BD344" s="7" t="s">
        <v>525</v>
      </c>
      <c r="BE344">
        <v>13</v>
      </c>
      <c r="BF344" s="7" t="s">
        <v>525</v>
      </c>
      <c r="BG344">
        <v>5.8</v>
      </c>
      <c r="BH344" s="7" t="s">
        <v>526</v>
      </c>
      <c r="BI344">
        <v>5</v>
      </c>
      <c r="BJ344" s="7" t="s">
        <v>526</v>
      </c>
      <c r="BK344">
        <v>5</v>
      </c>
      <c r="BL344" s="7" t="s">
        <v>525</v>
      </c>
      <c r="BM344">
        <v>8.7</v>
      </c>
      <c r="BN344" s="7" t="s">
        <v>525</v>
      </c>
      <c r="BO344">
        <v>24</v>
      </c>
      <c r="BQ344" s="5">
        <f t="shared" si="20"/>
        <v>15</v>
      </c>
      <c r="BR344" s="5">
        <f t="shared" si="21"/>
        <v>0</v>
      </c>
      <c r="BS344" s="5">
        <f t="shared" si="22"/>
        <v>28</v>
      </c>
      <c r="BT344" s="6">
        <f t="shared" si="23"/>
        <v>13</v>
      </c>
    </row>
    <row r="345" spans="1:72" ht="12.75">
      <c r="A345" t="s">
        <v>2191</v>
      </c>
      <c r="B345" s="1" t="s">
        <v>498</v>
      </c>
      <c r="C345" s="1" t="s">
        <v>498</v>
      </c>
      <c r="D345" s="7">
        <v>1991</v>
      </c>
      <c r="E345" t="s">
        <v>499</v>
      </c>
      <c r="F345" t="s">
        <v>2412</v>
      </c>
      <c r="G345" t="s">
        <v>500</v>
      </c>
      <c r="H345" s="7" t="s">
        <v>523</v>
      </c>
      <c r="I345" t="s">
        <v>2092</v>
      </c>
      <c r="J345" s="7" t="s">
        <v>525</v>
      </c>
      <c r="K345">
        <v>4.4</v>
      </c>
      <c r="L345" s="7" t="s">
        <v>526</v>
      </c>
      <c r="M345">
        <v>5</v>
      </c>
      <c r="N345" s="32" t="s">
        <v>525</v>
      </c>
      <c r="O345" s="33">
        <v>220</v>
      </c>
      <c r="P345" s="7" t="s">
        <v>526</v>
      </c>
      <c r="Q345">
        <v>200</v>
      </c>
      <c r="R345" s="7" t="s">
        <v>525</v>
      </c>
      <c r="S345">
        <v>5.6</v>
      </c>
      <c r="T345" s="7" t="s">
        <v>525</v>
      </c>
      <c r="U345">
        <v>9.5</v>
      </c>
      <c r="V345" s="7" t="s">
        <v>525</v>
      </c>
      <c r="W345">
        <v>15</v>
      </c>
      <c r="X345" s="7" t="s">
        <v>525</v>
      </c>
      <c r="Y345">
        <v>6.4</v>
      </c>
      <c r="Z345" s="7" t="s">
        <v>526</v>
      </c>
      <c r="AA345">
        <v>5</v>
      </c>
      <c r="AB345" s="7" t="s">
        <v>526</v>
      </c>
      <c r="AC345">
        <v>5</v>
      </c>
      <c r="AD345" s="7" t="s">
        <v>526</v>
      </c>
      <c r="AE345">
        <v>5</v>
      </c>
      <c r="AF345" s="7" t="s">
        <v>525</v>
      </c>
      <c r="AG345">
        <v>8.5</v>
      </c>
      <c r="AH345" s="7" t="s">
        <v>526</v>
      </c>
      <c r="AI345">
        <v>5</v>
      </c>
      <c r="AJ345" s="7" t="s">
        <v>526</v>
      </c>
      <c r="AK345">
        <v>5</v>
      </c>
      <c r="AL345" s="7" t="s">
        <v>526</v>
      </c>
      <c r="AM345">
        <v>5</v>
      </c>
      <c r="AN345" s="7" t="s">
        <v>526</v>
      </c>
      <c r="AO345">
        <v>5</v>
      </c>
      <c r="AP345" s="7" t="s">
        <v>526</v>
      </c>
      <c r="AQ345">
        <v>5</v>
      </c>
      <c r="AR345" s="7" t="s">
        <v>526</v>
      </c>
      <c r="AS345">
        <v>5</v>
      </c>
      <c r="AT345" s="7" t="s">
        <v>526</v>
      </c>
      <c r="AU345">
        <v>5</v>
      </c>
      <c r="AV345" s="7" t="s">
        <v>525</v>
      </c>
      <c r="AW345">
        <v>23</v>
      </c>
      <c r="AX345" s="7" t="s">
        <v>525</v>
      </c>
      <c r="AY345">
        <v>24</v>
      </c>
      <c r="AZ345" s="7" t="s">
        <v>526</v>
      </c>
      <c r="BA345">
        <v>5</v>
      </c>
      <c r="BB345" s="7" t="s">
        <v>526</v>
      </c>
      <c r="BC345">
        <v>5</v>
      </c>
      <c r="BD345" s="7" t="s">
        <v>526</v>
      </c>
      <c r="BE345">
        <v>5</v>
      </c>
      <c r="BF345" s="7" t="s">
        <v>526</v>
      </c>
      <c r="BG345">
        <v>5</v>
      </c>
      <c r="BH345" s="7" t="s">
        <v>526</v>
      </c>
      <c r="BI345">
        <v>5</v>
      </c>
      <c r="BJ345" s="7" t="s">
        <v>526</v>
      </c>
      <c r="BK345">
        <v>5</v>
      </c>
      <c r="BL345" s="7" t="s">
        <v>526</v>
      </c>
      <c r="BM345">
        <v>5</v>
      </c>
      <c r="BN345" s="7" t="s">
        <v>525</v>
      </c>
      <c r="BO345">
        <v>6.9</v>
      </c>
      <c r="BQ345" s="5">
        <f t="shared" si="20"/>
        <v>19</v>
      </c>
      <c r="BR345" s="5">
        <f t="shared" si="21"/>
        <v>0</v>
      </c>
      <c r="BS345" s="5">
        <f t="shared" si="22"/>
        <v>28</v>
      </c>
      <c r="BT345" s="6">
        <f t="shared" si="23"/>
        <v>9</v>
      </c>
    </row>
    <row r="346" spans="1:72" ht="12.75">
      <c r="A346" t="s">
        <v>2191</v>
      </c>
      <c r="B346" s="1" t="s">
        <v>501</v>
      </c>
      <c r="C346" s="1" t="s">
        <v>501</v>
      </c>
      <c r="D346" s="7">
        <v>1991</v>
      </c>
      <c r="E346" t="s">
        <v>502</v>
      </c>
      <c r="F346" t="s">
        <v>2412</v>
      </c>
      <c r="G346" t="s">
        <v>503</v>
      </c>
      <c r="H346" s="7" t="s">
        <v>523</v>
      </c>
      <c r="I346" t="s">
        <v>2092</v>
      </c>
      <c r="J346" s="7" t="s">
        <v>525</v>
      </c>
      <c r="K346">
        <v>4.5</v>
      </c>
      <c r="L346" s="7" t="s">
        <v>526</v>
      </c>
      <c r="M346">
        <v>5</v>
      </c>
      <c r="N346" s="32" t="s">
        <v>525</v>
      </c>
      <c r="O346" s="33">
        <v>380</v>
      </c>
      <c r="P346" s="7" t="s">
        <v>526</v>
      </c>
      <c r="Q346">
        <v>200</v>
      </c>
      <c r="R346" s="7" t="s">
        <v>525</v>
      </c>
      <c r="S346">
        <v>14</v>
      </c>
      <c r="T346" s="7" t="s">
        <v>525</v>
      </c>
      <c r="U346">
        <v>18</v>
      </c>
      <c r="V346" s="7" t="s">
        <v>525</v>
      </c>
      <c r="W346">
        <v>30</v>
      </c>
      <c r="X346" s="7" t="s">
        <v>525</v>
      </c>
      <c r="Y346">
        <v>10</v>
      </c>
      <c r="Z346" s="7" t="s">
        <v>526</v>
      </c>
      <c r="AA346">
        <v>5</v>
      </c>
      <c r="AB346" s="7" t="s">
        <v>526</v>
      </c>
      <c r="AC346">
        <v>5</v>
      </c>
      <c r="AD346" s="7" t="s">
        <v>526</v>
      </c>
      <c r="AE346">
        <v>5</v>
      </c>
      <c r="AF346" s="7" t="s">
        <v>525</v>
      </c>
      <c r="AG346">
        <v>17</v>
      </c>
      <c r="AH346" s="7" t="s">
        <v>526</v>
      </c>
      <c r="AI346">
        <v>5</v>
      </c>
      <c r="AJ346" s="7" t="s">
        <v>526</v>
      </c>
      <c r="AK346">
        <v>5</v>
      </c>
      <c r="AL346" s="7" t="s">
        <v>526</v>
      </c>
      <c r="AM346">
        <v>5</v>
      </c>
      <c r="AN346" s="7" t="s">
        <v>526</v>
      </c>
      <c r="AO346">
        <v>5</v>
      </c>
      <c r="AP346" s="7" t="s">
        <v>525</v>
      </c>
      <c r="AQ346">
        <v>11</v>
      </c>
      <c r="AR346" s="7" t="s">
        <v>526</v>
      </c>
      <c r="AS346">
        <v>5</v>
      </c>
      <c r="AT346" s="7" t="s">
        <v>526</v>
      </c>
      <c r="AU346">
        <v>5</v>
      </c>
      <c r="AV346" s="7" t="s">
        <v>525</v>
      </c>
      <c r="AW346">
        <v>35</v>
      </c>
      <c r="AX346" s="7" t="s">
        <v>525</v>
      </c>
      <c r="AY346">
        <v>39</v>
      </c>
      <c r="AZ346" s="7" t="s">
        <v>526</v>
      </c>
      <c r="BA346">
        <v>5</v>
      </c>
      <c r="BB346" s="7" t="s">
        <v>526</v>
      </c>
      <c r="BC346">
        <v>5</v>
      </c>
      <c r="BD346" s="7" t="s">
        <v>525</v>
      </c>
      <c r="BE346">
        <v>5.8</v>
      </c>
      <c r="BF346" s="7" t="s">
        <v>526</v>
      </c>
      <c r="BG346">
        <v>5</v>
      </c>
      <c r="BH346" s="7" t="s">
        <v>526</v>
      </c>
      <c r="BI346">
        <v>5</v>
      </c>
      <c r="BJ346" s="7" t="s">
        <v>526</v>
      </c>
      <c r="BK346">
        <v>5</v>
      </c>
      <c r="BL346" s="7" t="s">
        <v>525</v>
      </c>
      <c r="BM346">
        <v>5</v>
      </c>
      <c r="BN346" s="7" t="s">
        <v>525</v>
      </c>
      <c r="BO346">
        <v>15</v>
      </c>
      <c r="BQ346" s="5">
        <f t="shared" si="20"/>
        <v>16</v>
      </c>
      <c r="BR346" s="5">
        <f t="shared" si="21"/>
        <v>0</v>
      </c>
      <c r="BS346" s="5">
        <f t="shared" si="22"/>
        <v>28</v>
      </c>
      <c r="BT346" s="6">
        <f t="shared" si="23"/>
        <v>12</v>
      </c>
    </row>
    <row r="347" spans="1:72" ht="12.75">
      <c r="A347" t="s">
        <v>532</v>
      </c>
      <c r="B347" s="1" t="s">
        <v>504</v>
      </c>
      <c r="C347" s="1" t="s">
        <v>504</v>
      </c>
      <c r="D347" s="7">
        <v>1997</v>
      </c>
      <c r="E347" t="s">
        <v>505</v>
      </c>
      <c r="F347" t="s">
        <v>2412</v>
      </c>
      <c r="G347" t="s">
        <v>506</v>
      </c>
      <c r="H347" s="7" t="s">
        <v>523</v>
      </c>
      <c r="I347" t="s">
        <v>531</v>
      </c>
      <c r="J347" s="7" t="s">
        <v>525</v>
      </c>
      <c r="K347">
        <v>10</v>
      </c>
      <c r="L347" s="7" t="s">
        <v>526</v>
      </c>
      <c r="M347">
        <v>5</v>
      </c>
      <c r="N347" s="32" t="s">
        <v>525</v>
      </c>
      <c r="O347" s="33">
        <v>570</v>
      </c>
      <c r="P347" s="7" t="s">
        <v>526</v>
      </c>
      <c r="Q347">
        <v>200</v>
      </c>
      <c r="R347" s="7" t="s">
        <v>525</v>
      </c>
      <c r="S347">
        <v>5</v>
      </c>
      <c r="T347" s="7" t="s">
        <v>525</v>
      </c>
      <c r="U347">
        <v>14</v>
      </c>
      <c r="V347" s="7" t="s">
        <v>543</v>
      </c>
      <c r="W347">
        <v>87</v>
      </c>
      <c r="X347" s="7" t="s">
        <v>525</v>
      </c>
      <c r="Y347">
        <v>16</v>
      </c>
      <c r="Z347" s="7" t="s">
        <v>526</v>
      </c>
      <c r="AA347">
        <v>5</v>
      </c>
      <c r="AB347" s="7" t="s">
        <v>526</v>
      </c>
      <c r="AC347">
        <v>5</v>
      </c>
      <c r="AD347" s="7" t="s">
        <v>526</v>
      </c>
      <c r="AE347">
        <v>5</v>
      </c>
      <c r="AF347" s="7" t="s">
        <v>526</v>
      </c>
      <c r="AG347">
        <v>5</v>
      </c>
      <c r="AH347" s="7" t="s">
        <v>526</v>
      </c>
      <c r="AI347">
        <v>65</v>
      </c>
      <c r="AJ347" s="7" t="s">
        <v>526</v>
      </c>
      <c r="AK347">
        <v>5</v>
      </c>
      <c r="AL347" s="7" t="s">
        <v>526</v>
      </c>
      <c r="AM347">
        <v>5</v>
      </c>
      <c r="AN347" s="7" t="s">
        <v>526</v>
      </c>
      <c r="AO347">
        <v>5</v>
      </c>
      <c r="AP347" s="7" t="s">
        <v>525</v>
      </c>
      <c r="AQ347">
        <v>11</v>
      </c>
      <c r="AR347" s="7" t="s">
        <v>526</v>
      </c>
      <c r="AS347">
        <v>5</v>
      </c>
      <c r="AT347" s="7" t="s">
        <v>526</v>
      </c>
      <c r="AU347">
        <v>5</v>
      </c>
      <c r="AV347" s="7" t="s">
        <v>525</v>
      </c>
      <c r="AW347">
        <v>56</v>
      </c>
      <c r="AX347" s="7" t="s">
        <v>543</v>
      </c>
      <c r="AY347">
        <v>310</v>
      </c>
      <c r="AZ347" s="7" t="s">
        <v>526</v>
      </c>
      <c r="BA347">
        <v>5</v>
      </c>
      <c r="BB347" s="7" t="s">
        <v>526</v>
      </c>
      <c r="BC347">
        <v>5</v>
      </c>
      <c r="BD347" s="7" t="s">
        <v>525</v>
      </c>
      <c r="BE347">
        <v>50</v>
      </c>
      <c r="BF347" s="7" t="s">
        <v>526</v>
      </c>
      <c r="BG347">
        <v>5</v>
      </c>
      <c r="BH347" s="7" t="s">
        <v>526</v>
      </c>
      <c r="BI347">
        <v>5</v>
      </c>
      <c r="BJ347" s="7" t="s">
        <v>526</v>
      </c>
      <c r="BK347">
        <v>5</v>
      </c>
      <c r="BL347" s="7" t="s">
        <v>525</v>
      </c>
      <c r="BM347">
        <v>18</v>
      </c>
      <c r="BN347" s="7" t="s">
        <v>525</v>
      </c>
      <c r="BO347">
        <v>59</v>
      </c>
      <c r="BQ347" s="5">
        <f t="shared" si="20"/>
        <v>17</v>
      </c>
      <c r="BR347" s="5">
        <f t="shared" si="21"/>
        <v>0</v>
      </c>
      <c r="BS347" s="5">
        <f t="shared" si="22"/>
        <v>28</v>
      </c>
      <c r="BT347" s="6">
        <f t="shared" si="23"/>
        <v>11</v>
      </c>
    </row>
    <row r="348" spans="1:72" ht="12.75">
      <c r="A348" t="s">
        <v>1914</v>
      </c>
      <c r="B348" s="1" t="s">
        <v>507</v>
      </c>
      <c r="C348" s="1" t="s">
        <v>507</v>
      </c>
      <c r="D348" s="7">
        <v>1994</v>
      </c>
      <c r="E348" t="s">
        <v>508</v>
      </c>
      <c r="F348" t="s">
        <v>2412</v>
      </c>
      <c r="G348" t="s">
        <v>509</v>
      </c>
      <c r="H348" s="7" t="s">
        <v>523</v>
      </c>
      <c r="I348" t="s">
        <v>531</v>
      </c>
      <c r="J348" s="7" t="s">
        <v>525</v>
      </c>
      <c r="K348">
        <v>3.8</v>
      </c>
      <c r="L348" s="7" t="s">
        <v>526</v>
      </c>
      <c r="M348">
        <v>5</v>
      </c>
      <c r="N348" s="32" t="s">
        <v>525</v>
      </c>
      <c r="O348" s="33">
        <v>110</v>
      </c>
      <c r="P348" s="7" t="s">
        <v>526</v>
      </c>
      <c r="Q348">
        <v>200</v>
      </c>
      <c r="R348" s="7" t="s">
        <v>526</v>
      </c>
      <c r="S348">
        <v>5</v>
      </c>
      <c r="T348" s="7" t="s">
        <v>526</v>
      </c>
      <c r="U348">
        <v>5</v>
      </c>
      <c r="V348" s="7" t="s">
        <v>525</v>
      </c>
      <c r="W348">
        <v>6</v>
      </c>
      <c r="X348" s="7" t="s">
        <v>526</v>
      </c>
      <c r="Y348">
        <v>5</v>
      </c>
      <c r="Z348" s="7" t="s">
        <v>526</v>
      </c>
      <c r="AA348">
        <v>5</v>
      </c>
      <c r="AB348" s="7" t="s">
        <v>526</v>
      </c>
      <c r="AC348">
        <v>5</v>
      </c>
      <c r="AD348" s="7" t="s">
        <v>526</v>
      </c>
      <c r="AE348">
        <v>5</v>
      </c>
      <c r="AF348" s="7" t="s">
        <v>526</v>
      </c>
      <c r="AG348">
        <v>5</v>
      </c>
      <c r="AH348" s="7" t="s">
        <v>526</v>
      </c>
      <c r="AI348">
        <v>5</v>
      </c>
      <c r="AJ348" s="7" t="s">
        <v>526</v>
      </c>
      <c r="AK348">
        <v>5</v>
      </c>
      <c r="AL348" s="7" t="s">
        <v>526</v>
      </c>
      <c r="AM348">
        <v>5</v>
      </c>
      <c r="AN348" s="7" t="s">
        <v>526</v>
      </c>
      <c r="AO348">
        <v>5</v>
      </c>
      <c r="AP348" s="7" t="s">
        <v>526</v>
      </c>
      <c r="AQ348">
        <v>5</v>
      </c>
      <c r="AR348" s="7" t="s">
        <v>526</v>
      </c>
      <c r="AS348">
        <v>5</v>
      </c>
      <c r="AT348" s="7" t="s">
        <v>526</v>
      </c>
      <c r="AU348">
        <v>5</v>
      </c>
      <c r="AV348" s="7" t="s">
        <v>526</v>
      </c>
      <c r="AW348">
        <v>5</v>
      </c>
      <c r="AX348" s="7" t="s">
        <v>525</v>
      </c>
      <c r="AY348">
        <v>56</v>
      </c>
      <c r="AZ348" s="7" t="s">
        <v>526</v>
      </c>
      <c r="BA348">
        <v>5</v>
      </c>
      <c r="BB348" s="7" t="s">
        <v>526</v>
      </c>
      <c r="BC348">
        <v>5</v>
      </c>
      <c r="BD348" s="7" t="s">
        <v>543</v>
      </c>
      <c r="BE348">
        <v>12</v>
      </c>
      <c r="BF348" s="7" t="s">
        <v>525</v>
      </c>
      <c r="BG348">
        <v>8.8</v>
      </c>
      <c r="BH348" s="7" t="s">
        <v>526</v>
      </c>
      <c r="BI348">
        <v>5</v>
      </c>
      <c r="BJ348" s="7" t="s">
        <v>526</v>
      </c>
      <c r="BK348">
        <v>5</v>
      </c>
      <c r="BL348" s="7" t="s">
        <v>526</v>
      </c>
      <c r="BM348">
        <v>5</v>
      </c>
      <c r="BN348" s="7" t="s">
        <v>526</v>
      </c>
      <c r="BO348">
        <v>5</v>
      </c>
      <c r="BQ348" s="5">
        <f t="shared" si="20"/>
        <v>23</v>
      </c>
      <c r="BR348" s="5">
        <f t="shared" si="21"/>
        <v>0</v>
      </c>
      <c r="BS348" s="5">
        <f t="shared" si="22"/>
        <v>28</v>
      </c>
      <c r="BT348" s="6">
        <f t="shared" si="23"/>
        <v>5</v>
      </c>
    </row>
    <row r="349" spans="1:72" ht="12.75">
      <c r="A349" t="s">
        <v>1914</v>
      </c>
      <c r="B349" s="1" t="s">
        <v>510</v>
      </c>
      <c r="C349" s="1" t="s">
        <v>510</v>
      </c>
      <c r="D349" s="7">
        <v>1994</v>
      </c>
      <c r="E349" t="s">
        <v>511</v>
      </c>
      <c r="F349" t="s">
        <v>2412</v>
      </c>
      <c r="G349" t="s">
        <v>512</v>
      </c>
      <c r="H349" s="7" t="s">
        <v>523</v>
      </c>
      <c r="I349" t="s">
        <v>531</v>
      </c>
      <c r="J349" s="7" t="s">
        <v>525</v>
      </c>
      <c r="K349">
        <v>19</v>
      </c>
      <c r="L349" s="7" t="s">
        <v>526</v>
      </c>
      <c r="M349">
        <v>5</v>
      </c>
      <c r="N349" s="32" t="s">
        <v>525</v>
      </c>
      <c r="O349" s="33">
        <v>3200</v>
      </c>
      <c r="P349" s="7" t="s">
        <v>526</v>
      </c>
      <c r="Q349">
        <v>200</v>
      </c>
      <c r="R349" s="7" t="s">
        <v>526</v>
      </c>
      <c r="S349">
        <v>5</v>
      </c>
      <c r="T349" s="7" t="s">
        <v>543</v>
      </c>
      <c r="U349">
        <v>6.2</v>
      </c>
      <c r="V349" s="7" t="s">
        <v>543</v>
      </c>
      <c r="W349">
        <v>51</v>
      </c>
      <c r="X349" s="7" t="s">
        <v>543</v>
      </c>
      <c r="Y349">
        <v>12</v>
      </c>
      <c r="Z349" s="7" t="s">
        <v>526</v>
      </c>
      <c r="AA349">
        <v>5</v>
      </c>
      <c r="AB349" s="7" t="s">
        <v>526</v>
      </c>
      <c r="AC349">
        <v>10</v>
      </c>
      <c r="AD349" s="7" t="s">
        <v>526</v>
      </c>
      <c r="AE349">
        <v>10</v>
      </c>
      <c r="AF349" s="7" t="s">
        <v>526</v>
      </c>
      <c r="AG349">
        <v>6</v>
      </c>
      <c r="AH349" s="7" t="s">
        <v>526</v>
      </c>
      <c r="AI349">
        <v>5</v>
      </c>
      <c r="AJ349" s="7" t="s">
        <v>526</v>
      </c>
      <c r="AK349">
        <v>5</v>
      </c>
      <c r="AL349" s="7" t="s">
        <v>526</v>
      </c>
      <c r="AM349">
        <v>5</v>
      </c>
      <c r="AN349" s="7" t="s">
        <v>526</v>
      </c>
      <c r="AO349">
        <v>5</v>
      </c>
      <c r="AP349" s="7" t="s">
        <v>543</v>
      </c>
      <c r="AQ349">
        <v>10</v>
      </c>
      <c r="AR349" s="7" t="s">
        <v>526</v>
      </c>
      <c r="AS349">
        <v>5</v>
      </c>
      <c r="AT349" s="7" t="s">
        <v>526</v>
      </c>
      <c r="AU349">
        <v>5</v>
      </c>
      <c r="AV349" s="7" t="s">
        <v>543</v>
      </c>
      <c r="AW349">
        <v>17</v>
      </c>
      <c r="AX349" s="7" t="s">
        <v>525</v>
      </c>
      <c r="AY349">
        <v>200</v>
      </c>
      <c r="AZ349" s="7" t="s">
        <v>526</v>
      </c>
      <c r="BA349">
        <v>14</v>
      </c>
      <c r="BB349" s="7" t="s">
        <v>526</v>
      </c>
      <c r="BC349">
        <v>5</v>
      </c>
      <c r="BD349" s="7" t="s">
        <v>543</v>
      </c>
      <c r="BE349">
        <v>72</v>
      </c>
      <c r="BF349" s="7" t="s">
        <v>526</v>
      </c>
      <c r="BG349">
        <v>10</v>
      </c>
      <c r="BH349" s="7" t="s">
        <v>558</v>
      </c>
      <c r="BI349" t="s">
        <v>558</v>
      </c>
      <c r="BJ349" s="7" t="s">
        <v>526</v>
      </c>
      <c r="BK349">
        <v>5</v>
      </c>
      <c r="BL349" s="7" t="s">
        <v>543</v>
      </c>
      <c r="BM349">
        <v>29</v>
      </c>
      <c r="BN349" s="7" t="s">
        <v>543</v>
      </c>
      <c r="BO349">
        <v>59</v>
      </c>
      <c r="BQ349" s="5">
        <f t="shared" si="20"/>
        <v>17</v>
      </c>
      <c r="BR349" s="5">
        <f t="shared" si="21"/>
        <v>2</v>
      </c>
      <c r="BS349" s="5">
        <f t="shared" si="22"/>
        <v>27</v>
      </c>
      <c r="BT349" s="6">
        <f t="shared" si="23"/>
        <v>10</v>
      </c>
    </row>
    <row r="350" spans="1:72" ht="12.75">
      <c r="A350" t="s">
        <v>2019</v>
      </c>
      <c r="B350" s="1" t="s">
        <v>513</v>
      </c>
      <c r="C350" s="1" t="s">
        <v>513</v>
      </c>
      <c r="D350" s="7">
        <v>1997</v>
      </c>
      <c r="E350" t="s">
        <v>514</v>
      </c>
      <c r="F350" t="s">
        <v>2412</v>
      </c>
      <c r="G350" t="s">
        <v>515</v>
      </c>
      <c r="H350" s="7" t="s">
        <v>523</v>
      </c>
      <c r="I350" t="s">
        <v>531</v>
      </c>
      <c r="J350" s="7" t="s">
        <v>525</v>
      </c>
      <c r="K350">
        <v>7.8</v>
      </c>
      <c r="L350" s="7" t="s">
        <v>526</v>
      </c>
      <c r="M350">
        <v>5</v>
      </c>
      <c r="N350" s="32" t="s">
        <v>525</v>
      </c>
      <c r="O350" s="33">
        <v>1500</v>
      </c>
      <c r="P350" s="7" t="s">
        <v>526</v>
      </c>
      <c r="Q350">
        <v>200</v>
      </c>
      <c r="R350" s="7" t="s">
        <v>526</v>
      </c>
      <c r="S350">
        <v>5</v>
      </c>
      <c r="T350" s="7" t="s">
        <v>526</v>
      </c>
      <c r="U350">
        <v>5</v>
      </c>
      <c r="V350" s="7" t="s">
        <v>543</v>
      </c>
      <c r="W350">
        <v>45</v>
      </c>
      <c r="X350" s="7" t="s">
        <v>525</v>
      </c>
      <c r="Y350">
        <v>9.2</v>
      </c>
      <c r="Z350" s="7" t="s">
        <v>525</v>
      </c>
      <c r="AA350">
        <v>5.6</v>
      </c>
      <c r="AB350" s="7" t="s">
        <v>526</v>
      </c>
      <c r="AC350">
        <v>5</v>
      </c>
      <c r="AD350" s="7" t="s">
        <v>526</v>
      </c>
      <c r="AE350">
        <v>5</v>
      </c>
      <c r="AF350" s="7" t="s">
        <v>526</v>
      </c>
      <c r="AG350">
        <v>5</v>
      </c>
      <c r="AH350" s="7" t="s">
        <v>526</v>
      </c>
      <c r="AI350">
        <v>5</v>
      </c>
      <c r="AJ350" s="7" t="s">
        <v>526</v>
      </c>
      <c r="AK350">
        <v>5</v>
      </c>
      <c r="AL350" s="7" t="s">
        <v>526</v>
      </c>
      <c r="AM350">
        <v>5</v>
      </c>
      <c r="AN350" s="7" t="s">
        <v>526</v>
      </c>
      <c r="AO350">
        <v>5</v>
      </c>
      <c r="AP350" s="7" t="s">
        <v>526</v>
      </c>
      <c r="AQ350">
        <v>5</v>
      </c>
      <c r="AR350" s="7" t="s">
        <v>526</v>
      </c>
      <c r="AS350">
        <v>5</v>
      </c>
      <c r="AT350" s="7" t="s">
        <v>526</v>
      </c>
      <c r="AU350">
        <v>5</v>
      </c>
      <c r="AV350" s="7" t="s">
        <v>526</v>
      </c>
      <c r="AW350">
        <v>5</v>
      </c>
      <c r="AX350" s="7" t="s">
        <v>525</v>
      </c>
      <c r="AY350">
        <v>520</v>
      </c>
      <c r="AZ350" s="7" t="s">
        <v>526</v>
      </c>
      <c r="BA350">
        <v>10</v>
      </c>
      <c r="BB350" s="7" t="s">
        <v>525</v>
      </c>
      <c r="BC350">
        <v>60</v>
      </c>
      <c r="BD350" s="7" t="s">
        <v>525</v>
      </c>
      <c r="BE350">
        <v>380</v>
      </c>
      <c r="BF350" s="7" t="s">
        <v>525</v>
      </c>
      <c r="BG350">
        <v>15</v>
      </c>
      <c r="BH350" s="7" t="s">
        <v>525</v>
      </c>
      <c r="BI350">
        <v>15</v>
      </c>
      <c r="BJ350" s="7" t="s">
        <v>526</v>
      </c>
      <c r="BK350">
        <v>5</v>
      </c>
      <c r="BL350" s="7" t="s">
        <v>525</v>
      </c>
      <c r="BM350">
        <v>20</v>
      </c>
      <c r="BN350" s="7" t="s">
        <v>525</v>
      </c>
      <c r="BO350">
        <v>57</v>
      </c>
      <c r="BQ350" s="5">
        <f t="shared" si="20"/>
        <v>17</v>
      </c>
      <c r="BR350" s="5">
        <f t="shared" si="21"/>
        <v>0</v>
      </c>
      <c r="BS350" s="5">
        <f t="shared" si="22"/>
        <v>28</v>
      </c>
      <c r="BT350" s="6">
        <f t="shared" si="23"/>
        <v>11</v>
      </c>
    </row>
    <row r="351" spans="1:72" ht="12.75">
      <c r="A351" t="s">
        <v>2191</v>
      </c>
      <c r="B351" s="1" t="s">
        <v>516</v>
      </c>
      <c r="C351" s="1" t="s">
        <v>516</v>
      </c>
      <c r="D351" s="7">
        <v>1991</v>
      </c>
      <c r="E351" t="s">
        <v>517</v>
      </c>
      <c r="F351" t="s">
        <v>2412</v>
      </c>
      <c r="G351" t="s">
        <v>518</v>
      </c>
      <c r="H351" s="7" t="s">
        <v>523</v>
      </c>
      <c r="I351" t="s">
        <v>868</v>
      </c>
      <c r="J351" s="7" t="s">
        <v>525</v>
      </c>
      <c r="K351">
        <v>7</v>
      </c>
      <c r="L351" s="7" t="s">
        <v>526</v>
      </c>
      <c r="M351">
        <v>5</v>
      </c>
      <c r="N351" s="32" t="s">
        <v>525</v>
      </c>
      <c r="O351" s="33">
        <v>280</v>
      </c>
      <c r="P351" s="7" t="s">
        <v>526</v>
      </c>
      <c r="Q351">
        <v>200</v>
      </c>
      <c r="R351" s="7" t="s">
        <v>526</v>
      </c>
      <c r="S351">
        <v>5</v>
      </c>
      <c r="T351" s="7" t="s">
        <v>526</v>
      </c>
      <c r="U351">
        <v>5</v>
      </c>
      <c r="V351" s="7" t="s">
        <v>525</v>
      </c>
      <c r="W351">
        <v>52</v>
      </c>
      <c r="X351" s="7" t="s">
        <v>525</v>
      </c>
      <c r="Y351">
        <v>26</v>
      </c>
      <c r="Z351" s="7" t="s">
        <v>526</v>
      </c>
      <c r="AA351">
        <v>5</v>
      </c>
      <c r="AB351" s="7" t="s">
        <v>526</v>
      </c>
      <c r="AC351">
        <v>5</v>
      </c>
      <c r="AD351" s="7" t="s">
        <v>526</v>
      </c>
      <c r="AE351">
        <v>5</v>
      </c>
      <c r="AF351" s="7" t="s">
        <v>526</v>
      </c>
      <c r="AG351">
        <v>5</v>
      </c>
      <c r="AH351" s="7" t="s">
        <v>526</v>
      </c>
      <c r="AI351">
        <v>5</v>
      </c>
      <c r="AJ351" s="7" t="s">
        <v>526</v>
      </c>
      <c r="AK351">
        <v>5</v>
      </c>
      <c r="AL351" s="7" t="s">
        <v>526</v>
      </c>
      <c r="AM351">
        <v>5</v>
      </c>
      <c r="AN351" s="7" t="s">
        <v>526</v>
      </c>
      <c r="AO351">
        <v>5</v>
      </c>
      <c r="AP351" s="7" t="s">
        <v>525</v>
      </c>
      <c r="AQ351">
        <v>13</v>
      </c>
      <c r="AR351" s="7" t="s">
        <v>526</v>
      </c>
      <c r="AS351">
        <v>5</v>
      </c>
      <c r="AT351" s="7" t="s">
        <v>526</v>
      </c>
      <c r="AU351">
        <v>5</v>
      </c>
      <c r="AV351" s="7" t="s">
        <v>525</v>
      </c>
      <c r="AW351">
        <v>33</v>
      </c>
      <c r="AX351" s="7" t="s">
        <v>525</v>
      </c>
      <c r="AY351">
        <v>120</v>
      </c>
      <c r="AZ351" s="7" t="s">
        <v>526</v>
      </c>
      <c r="BA351">
        <v>5</v>
      </c>
      <c r="BB351" s="7" t="s">
        <v>526</v>
      </c>
      <c r="BC351">
        <v>5</v>
      </c>
      <c r="BD351" s="7" t="s">
        <v>525</v>
      </c>
      <c r="BE351">
        <v>10</v>
      </c>
      <c r="BF351" s="7" t="s">
        <v>526</v>
      </c>
      <c r="BG351">
        <v>5</v>
      </c>
      <c r="BH351" s="7" t="s">
        <v>526</v>
      </c>
      <c r="BI351">
        <v>5</v>
      </c>
      <c r="BJ351" s="7" t="s">
        <v>526</v>
      </c>
      <c r="BK351">
        <v>5</v>
      </c>
      <c r="BL351" s="7" t="s">
        <v>525</v>
      </c>
      <c r="BM351">
        <v>25</v>
      </c>
      <c r="BN351" s="7" t="s">
        <v>525</v>
      </c>
      <c r="BO351">
        <v>42</v>
      </c>
      <c r="BQ351" s="5">
        <f t="shared" si="20"/>
        <v>19</v>
      </c>
      <c r="BR351" s="5">
        <f t="shared" si="21"/>
        <v>0</v>
      </c>
      <c r="BS351" s="5">
        <f t="shared" si="22"/>
        <v>28</v>
      </c>
      <c r="BT351" s="6">
        <f t="shared" si="23"/>
        <v>9</v>
      </c>
    </row>
    <row r="352" spans="1:72" ht="12.75">
      <c r="A352" t="s">
        <v>2557</v>
      </c>
      <c r="B352" s="1" t="s">
        <v>519</v>
      </c>
      <c r="C352" s="1" t="s">
        <v>519</v>
      </c>
      <c r="D352" s="7">
        <v>1997</v>
      </c>
      <c r="E352" t="s">
        <v>1396</v>
      </c>
      <c r="F352" t="s">
        <v>2412</v>
      </c>
      <c r="G352" t="s">
        <v>1397</v>
      </c>
      <c r="H352" s="7" t="s">
        <v>523</v>
      </c>
      <c r="I352" t="s">
        <v>477</v>
      </c>
      <c r="J352" s="7" t="s">
        <v>525</v>
      </c>
      <c r="K352">
        <v>3.3</v>
      </c>
      <c r="L352" s="7" t="s">
        <v>526</v>
      </c>
      <c r="M352">
        <v>5</v>
      </c>
      <c r="N352" s="32" t="s">
        <v>526</v>
      </c>
      <c r="O352" s="33">
        <v>50</v>
      </c>
      <c r="P352" s="7" t="s">
        <v>526</v>
      </c>
      <c r="Q352">
        <v>200</v>
      </c>
      <c r="R352" s="7" t="s">
        <v>526</v>
      </c>
      <c r="S352">
        <v>5</v>
      </c>
      <c r="T352" s="7" t="s">
        <v>526</v>
      </c>
      <c r="U352">
        <v>5</v>
      </c>
      <c r="V352" s="7" t="s">
        <v>525</v>
      </c>
      <c r="W352">
        <v>7.4</v>
      </c>
      <c r="X352" s="7" t="s">
        <v>526</v>
      </c>
      <c r="Y352">
        <v>5</v>
      </c>
      <c r="Z352" s="7" t="s">
        <v>526</v>
      </c>
      <c r="AA352">
        <v>5</v>
      </c>
      <c r="AB352" s="7" t="s">
        <v>526</v>
      </c>
      <c r="AC352">
        <v>5</v>
      </c>
      <c r="AD352" s="7" t="s">
        <v>526</v>
      </c>
      <c r="AE352">
        <v>5</v>
      </c>
      <c r="AF352" s="7" t="s">
        <v>526</v>
      </c>
      <c r="AG352">
        <v>5</v>
      </c>
      <c r="AH352" s="7" t="s">
        <v>526</v>
      </c>
      <c r="AI352">
        <v>5</v>
      </c>
      <c r="AJ352" s="7" t="s">
        <v>526</v>
      </c>
      <c r="AK352">
        <v>5</v>
      </c>
      <c r="AL352" s="7" t="s">
        <v>526</v>
      </c>
      <c r="AM352">
        <v>5</v>
      </c>
      <c r="AN352" s="7" t="s">
        <v>526</v>
      </c>
      <c r="AO352">
        <v>5</v>
      </c>
      <c r="AP352" s="7" t="s">
        <v>526</v>
      </c>
      <c r="AQ352">
        <v>5</v>
      </c>
      <c r="AR352" s="7" t="s">
        <v>526</v>
      </c>
      <c r="AS352">
        <v>5</v>
      </c>
      <c r="AT352" s="7" t="s">
        <v>526</v>
      </c>
      <c r="AU352">
        <v>5</v>
      </c>
      <c r="AV352" s="7" t="s">
        <v>525</v>
      </c>
      <c r="AW352">
        <v>10</v>
      </c>
      <c r="AX352" s="7" t="s">
        <v>525</v>
      </c>
      <c r="AY352">
        <v>43</v>
      </c>
      <c r="AZ352" s="7" t="s">
        <v>526</v>
      </c>
      <c r="BA352">
        <v>5</v>
      </c>
      <c r="BB352" s="7" t="s">
        <v>526</v>
      </c>
      <c r="BC352">
        <v>5</v>
      </c>
      <c r="BD352" s="7" t="s">
        <v>526</v>
      </c>
      <c r="BE352">
        <v>5</v>
      </c>
      <c r="BF352" s="7" t="s">
        <v>526</v>
      </c>
      <c r="BG352">
        <v>5</v>
      </c>
      <c r="BH352" s="7" t="s">
        <v>526</v>
      </c>
      <c r="BI352">
        <v>5</v>
      </c>
      <c r="BJ352" s="7" t="s">
        <v>526</v>
      </c>
      <c r="BK352">
        <v>5</v>
      </c>
      <c r="BL352" s="7" t="s">
        <v>526</v>
      </c>
      <c r="BM352">
        <v>5</v>
      </c>
      <c r="BN352" s="7" t="s">
        <v>526</v>
      </c>
      <c r="BO352">
        <v>5</v>
      </c>
      <c r="BQ352" s="5">
        <f t="shared" si="20"/>
        <v>25</v>
      </c>
      <c r="BR352" s="5">
        <f t="shared" si="21"/>
        <v>0</v>
      </c>
      <c r="BS352" s="5">
        <f t="shared" si="22"/>
        <v>28</v>
      </c>
      <c r="BT352" s="6">
        <f t="shared" si="23"/>
        <v>3</v>
      </c>
    </row>
    <row r="353" spans="1:72" ht="12.75">
      <c r="A353" t="s">
        <v>574</v>
      </c>
      <c r="B353" s="1" t="s">
        <v>1398</v>
      </c>
      <c r="C353" s="1" t="s">
        <v>1398</v>
      </c>
      <c r="D353" s="7">
        <v>1994</v>
      </c>
      <c r="E353" t="s">
        <v>1399</v>
      </c>
      <c r="F353" t="s">
        <v>2412</v>
      </c>
      <c r="G353" t="s">
        <v>1400</v>
      </c>
      <c r="H353" s="7" t="s">
        <v>523</v>
      </c>
      <c r="I353" t="s">
        <v>578</v>
      </c>
      <c r="J353" s="7" t="s">
        <v>525</v>
      </c>
      <c r="K353">
        <v>4.6</v>
      </c>
      <c r="L353" s="7" t="s">
        <v>526</v>
      </c>
      <c r="M353">
        <v>5</v>
      </c>
      <c r="N353" s="32" t="s">
        <v>525</v>
      </c>
      <c r="O353" s="33">
        <v>140</v>
      </c>
      <c r="P353" s="7" t="s">
        <v>526</v>
      </c>
      <c r="Q353">
        <v>200</v>
      </c>
      <c r="R353" s="7" t="s">
        <v>526</v>
      </c>
      <c r="S353">
        <v>5</v>
      </c>
      <c r="T353" s="7" t="s">
        <v>526</v>
      </c>
      <c r="U353">
        <v>5</v>
      </c>
      <c r="V353" s="7" t="s">
        <v>525</v>
      </c>
      <c r="W353">
        <v>14</v>
      </c>
      <c r="X353" s="7" t="s">
        <v>526</v>
      </c>
      <c r="Y353">
        <v>5</v>
      </c>
      <c r="Z353" s="7" t="s">
        <v>526</v>
      </c>
      <c r="AA353">
        <v>5</v>
      </c>
      <c r="AB353" s="7" t="s">
        <v>526</v>
      </c>
      <c r="AC353">
        <v>5</v>
      </c>
      <c r="AD353" s="7" t="s">
        <v>526</v>
      </c>
      <c r="AE353">
        <v>5</v>
      </c>
      <c r="AF353" s="7" t="s">
        <v>526</v>
      </c>
      <c r="AG353">
        <v>5</v>
      </c>
      <c r="AH353" s="7" t="s">
        <v>526</v>
      </c>
      <c r="AI353">
        <v>5</v>
      </c>
      <c r="AJ353" s="7" t="s">
        <v>526</v>
      </c>
      <c r="AK353">
        <v>6.5</v>
      </c>
      <c r="AL353" s="7" t="s">
        <v>526</v>
      </c>
      <c r="AM353">
        <v>5</v>
      </c>
      <c r="AN353" s="7" t="s">
        <v>526</v>
      </c>
      <c r="AO353">
        <v>5</v>
      </c>
      <c r="AP353" s="7" t="s">
        <v>526</v>
      </c>
      <c r="AQ353">
        <v>5</v>
      </c>
      <c r="AR353" s="7" t="s">
        <v>526</v>
      </c>
      <c r="AS353">
        <v>5</v>
      </c>
      <c r="AT353" s="7" t="s">
        <v>526</v>
      </c>
      <c r="AU353">
        <v>5</v>
      </c>
      <c r="AV353" s="7" t="s">
        <v>526</v>
      </c>
      <c r="AW353">
        <v>5</v>
      </c>
      <c r="AX353" s="7" t="s">
        <v>525</v>
      </c>
      <c r="AY353">
        <v>55</v>
      </c>
      <c r="AZ353" s="7" t="s">
        <v>526</v>
      </c>
      <c r="BA353">
        <v>5</v>
      </c>
      <c r="BB353" s="7" t="s">
        <v>526</v>
      </c>
      <c r="BC353">
        <v>5</v>
      </c>
      <c r="BD353" s="7" t="s">
        <v>526</v>
      </c>
      <c r="BE353">
        <v>5</v>
      </c>
      <c r="BF353" s="7" t="s">
        <v>526</v>
      </c>
      <c r="BG353">
        <v>5</v>
      </c>
      <c r="BH353" s="7" t="s">
        <v>526</v>
      </c>
      <c r="BI353">
        <v>5</v>
      </c>
      <c r="BJ353" s="7" t="s">
        <v>526</v>
      </c>
      <c r="BK353">
        <v>5</v>
      </c>
      <c r="BL353" s="7" t="s">
        <v>526</v>
      </c>
      <c r="BM353">
        <v>5</v>
      </c>
      <c r="BN353" s="7" t="s">
        <v>526</v>
      </c>
      <c r="BO353">
        <v>5</v>
      </c>
      <c r="BQ353" s="5">
        <f t="shared" si="20"/>
        <v>25</v>
      </c>
      <c r="BR353" s="5">
        <f t="shared" si="21"/>
        <v>0</v>
      </c>
      <c r="BS353" s="5">
        <f t="shared" si="22"/>
        <v>28</v>
      </c>
      <c r="BT353" s="6">
        <f t="shared" si="23"/>
        <v>3</v>
      </c>
    </row>
    <row r="354" spans="1:72" ht="12.75">
      <c r="A354" t="s">
        <v>371</v>
      </c>
      <c r="B354" s="1" t="s">
        <v>1401</v>
      </c>
      <c r="C354" s="1" t="s">
        <v>1401</v>
      </c>
      <c r="D354" s="7">
        <v>1994</v>
      </c>
      <c r="E354" t="s">
        <v>1402</v>
      </c>
      <c r="F354" t="s">
        <v>2412</v>
      </c>
      <c r="G354" t="s">
        <v>1403</v>
      </c>
      <c r="H354" s="7" t="s">
        <v>523</v>
      </c>
      <c r="I354" t="s">
        <v>1404</v>
      </c>
      <c r="J354" s="7" t="s">
        <v>525</v>
      </c>
      <c r="K354">
        <v>4.8</v>
      </c>
      <c r="L354" s="7" t="s">
        <v>526</v>
      </c>
      <c r="M354">
        <v>5</v>
      </c>
      <c r="N354" s="32" t="s">
        <v>526</v>
      </c>
      <c r="O354" s="33">
        <v>50</v>
      </c>
      <c r="P354" s="7" t="s">
        <v>526</v>
      </c>
      <c r="Q354">
        <v>200</v>
      </c>
      <c r="R354" s="7" t="s">
        <v>526</v>
      </c>
      <c r="S354">
        <v>5</v>
      </c>
      <c r="T354" s="7" t="s">
        <v>526</v>
      </c>
      <c r="U354">
        <v>5</v>
      </c>
      <c r="V354" s="7" t="s">
        <v>525</v>
      </c>
      <c r="W354">
        <v>5</v>
      </c>
      <c r="X354" s="7" t="s">
        <v>526</v>
      </c>
      <c r="Y354">
        <v>5</v>
      </c>
      <c r="Z354" s="7" t="s">
        <v>526</v>
      </c>
      <c r="AA354">
        <v>5</v>
      </c>
      <c r="AB354" s="7" t="s">
        <v>526</v>
      </c>
      <c r="AC354">
        <v>5</v>
      </c>
      <c r="AD354" s="7" t="s">
        <v>526</v>
      </c>
      <c r="AE354">
        <v>5</v>
      </c>
      <c r="AF354" s="7" t="s">
        <v>526</v>
      </c>
      <c r="AG354">
        <v>5</v>
      </c>
      <c r="AH354" s="7" t="s">
        <v>526</v>
      </c>
      <c r="AI354">
        <v>5</v>
      </c>
      <c r="AJ354" s="7" t="s">
        <v>526</v>
      </c>
      <c r="AK354">
        <v>5</v>
      </c>
      <c r="AL354" s="7" t="s">
        <v>526</v>
      </c>
      <c r="AM354">
        <v>5</v>
      </c>
      <c r="AN354" s="7" t="s">
        <v>526</v>
      </c>
      <c r="AO354">
        <v>5</v>
      </c>
      <c r="AP354" s="7" t="s">
        <v>526</v>
      </c>
      <c r="AQ354">
        <v>5</v>
      </c>
      <c r="AR354" s="7" t="s">
        <v>526</v>
      </c>
      <c r="AS354">
        <v>5</v>
      </c>
      <c r="AT354" s="7" t="s">
        <v>526</v>
      </c>
      <c r="AU354">
        <v>5</v>
      </c>
      <c r="AV354" s="7" t="s">
        <v>526</v>
      </c>
      <c r="AW354">
        <v>5</v>
      </c>
      <c r="AX354" s="7" t="s">
        <v>525</v>
      </c>
      <c r="AY354">
        <v>22</v>
      </c>
      <c r="AZ354" s="7" t="s">
        <v>526</v>
      </c>
      <c r="BA354">
        <v>5</v>
      </c>
      <c r="BB354" s="7" t="s">
        <v>526</v>
      </c>
      <c r="BC354">
        <v>5</v>
      </c>
      <c r="BD354" s="7" t="s">
        <v>526</v>
      </c>
      <c r="BE354">
        <v>5</v>
      </c>
      <c r="BF354" s="7" t="s">
        <v>526</v>
      </c>
      <c r="BG354">
        <v>5</v>
      </c>
      <c r="BH354" s="7" t="s">
        <v>526</v>
      </c>
      <c r="BI354">
        <v>5</v>
      </c>
      <c r="BJ354" s="7" t="s">
        <v>526</v>
      </c>
      <c r="BK354">
        <v>5</v>
      </c>
      <c r="BL354" s="7" t="s">
        <v>526</v>
      </c>
      <c r="BM354">
        <v>5</v>
      </c>
      <c r="BN354" s="7" t="s">
        <v>526</v>
      </c>
      <c r="BO354">
        <v>5</v>
      </c>
      <c r="BQ354" s="5">
        <f t="shared" si="20"/>
        <v>26</v>
      </c>
      <c r="BR354" s="5">
        <f t="shared" si="21"/>
        <v>0</v>
      </c>
      <c r="BS354" s="5">
        <f t="shared" si="22"/>
        <v>28</v>
      </c>
      <c r="BT354" s="6">
        <f t="shared" si="23"/>
        <v>2</v>
      </c>
    </row>
    <row r="355" spans="1:72" ht="12.75">
      <c r="A355" t="s">
        <v>584</v>
      </c>
      <c r="B355" s="1" t="s">
        <v>1405</v>
      </c>
      <c r="C355" s="1" t="s">
        <v>1405</v>
      </c>
      <c r="D355" s="7">
        <v>1997</v>
      </c>
      <c r="E355" t="s">
        <v>1406</v>
      </c>
      <c r="F355" t="s">
        <v>2412</v>
      </c>
      <c r="G355" t="s">
        <v>1407</v>
      </c>
      <c r="H355" s="7" t="s">
        <v>523</v>
      </c>
      <c r="I355" t="s">
        <v>531</v>
      </c>
      <c r="J355" s="7" t="s">
        <v>525</v>
      </c>
      <c r="K355">
        <v>2.8</v>
      </c>
      <c r="L355" s="7" t="s">
        <v>526</v>
      </c>
      <c r="M355">
        <v>5</v>
      </c>
      <c r="N355" s="32" t="s">
        <v>525</v>
      </c>
      <c r="O355" s="33">
        <v>670</v>
      </c>
      <c r="P355" s="7" t="s">
        <v>526</v>
      </c>
      <c r="Q355">
        <v>200</v>
      </c>
      <c r="R355" s="7" t="s">
        <v>526</v>
      </c>
      <c r="S355">
        <v>5</v>
      </c>
      <c r="T355" s="7" t="s">
        <v>525</v>
      </c>
      <c r="U355">
        <v>7</v>
      </c>
      <c r="V355" s="7" t="s">
        <v>525</v>
      </c>
      <c r="W355">
        <v>55</v>
      </c>
      <c r="X355" s="7" t="s">
        <v>525</v>
      </c>
      <c r="Y355">
        <v>14</v>
      </c>
      <c r="Z355" s="7" t="s">
        <v>526</v>
      </c>
      <c r="AA355">
        <v>5</v>
      </c>
      <c r="AB355" s="7" t="s">
        <v>526</v>
      </c>
      <c r="AC355">
        <v>5</v>
      </c>
      <c r="AD355" s="7" t="s">
        <v>526</v>
      </c>
      <c r="AE355">
        <v>5</v>
      </c>
      <c r="AF355" s="7" t="s">
        <v>526</v>
      </c>
      <c r="AG355">
        <v>5</v>
      </c>
      <c r="AH355" s="7" t="s">
        <v>526</v>
      </c>
      <c r="AI355">
        <v>5</v>
      </c>
      <c r="AJ355" s="7" t="s">
        <v>526</v>
      </c>
      <c r="AK355">
        <v>5</v>
      </c>
      <c r="AL355" s="7" t="s">
        <v>526</v>
      </c>
      <c r="AM355">
        <v>5</v>
      </c>
      <c r="AN355" s="7" t="s">
        <v>526</v>
      </c>
      <c r="AO355">
        <v>5</v>
      </c>
      <c r="AP355" s="7" t="s">
        <v>525</v>
      </c>
      <c r="AQ355">
        <v>6.4</v>
      </c>
      <c r="AR355" s="7" t="s">
        <v>526</v>
      </c>
      <c r="AS355">
        <v>5</v>
      </c>
      <c r="AT355" s="7" t="s">
        <v>526</v>
      </c>
      <c r="AU355">
        <v>5</v>
      </c>
      <c r="AV355" s="7" t="s">
        <v>525</v>
      </c>
      <c r="AW355">
        <v>11</v>
      </c>
      <c r="AX355" s="7" t="s">
        <v>525</v>
      </c>
      <c r="AY355">
        <v>43</v>
      </c>
      <c r="AZ355" s="7" t="s">
        <v>526</v>
      </c>
      <c r="BA355">
        <v>5</v>
      </c>
      <c r="BB355" s="7" t="s">
        <v>526</v>
      </c>
      <c r="BC355">
        <v>5</v>
      </c>
      <c r="BD355" s="7" t="s">
        <v>526</v>
      </c>
      <c r="BE355">
        <v>5</v>
      </c>
      <c r="BF355" s="7" t="s">
        <v>526</v>
      </c>
      <c r="BG355">
        <v>5</v>
      </c>
      <c r="BH355" s="7" t="s">
        <v>526</v>
      </c>
      <c r="BI355">
        <v>5</v>
      </c>
      <c r="BJ355" s="7" t="s">
        <v>526</v>
      </c>
      <c r="BK355">
        <v>5</v>
      </c>
      <c r="BL355" s="7" t="s">
        <v>525</v>
      </c>
      <c r="BM355">
        <v>17</v>
      </c>
      <c r="BN355" s="7" t="s">
        <v>525</v>
      </c>
      <c r="BO355">
        <v>51</v>
      </c>
      <c r="BQ355" s="5">
        <f t="shared" si="20"/>
        <v>19</v>
      </c>
      <c r="BR355" s="5">
        <f t="shared" si="21"/>
        <v>0</v>
      </c>
      <c r="BS355" s="5">
        <f t="shared" si="22"/>
        <v>28</v>
      </c>
      <c r="BT355" s="6">
        <f t="shared" si="23"/>
        <v>9</v>
      </c>
    </row>
    <row r="356" spans="1:72" ht="12.75">
      <c r="A356" t="s">
        <v>1408</v>
      </c>
      <c r="B356" s="1" t="s">
        <v>1409</v>
      </c>
      <c r="C356" s="1" t="s">
        <v>1409</v>
      </c>
      <c r="D356" s="7">
        <v>1997</v>
      </c>
      <c r="E356" t="s">
        <v>1410</v>
      </c>
      <c r="F356" t="s">
        <v>2412</v>
      </c>
      <c r="G356" t="s">
        <v>2324</v>
      </c>
      <c r="H356" s="7" t="s">
        <v>523</v>
      </c>
      <c r="I356" t="s">
        <v>524</v>
      </c>
      <c r="J356" s="7" t="s">
        <v>525</v>
      </c>
      <c r="K356">
        <v>2.4</v>
      </c>
      <c r="L356" s="7" t="s">
        <v>526</v>
      </c>
      <c r="M356">
        <v>5</v>
      </c>
      <c r="N356" s="32" t="s">
        <v>526</v>
      </c>
      <c r="O356" s="33">
        <v>50</v>
      </c>
      <c r="P356" s="7" t="s">
        <v>526</v>
      </c>
      <c r="Q356">
        <v>200</v>
      </c>
      <c r="R356" s="7" t="s">
        <v>526</v>
      </c>
      <c r="S356">
        <v>5</v>
      </c>
      <c r="T356" s="7" t="s">
        <v>526</v>
      </c>
      <c r="U356">
        <v>5</v>
      </c>
      <c r="V356" s="7" t="s">
        <v>526</v>
      </c>
      <c r="W356">
        <v>5</v>
      </c>
      <c r="X356" s="7" t="s">
        <v>526</v>
      </c>
      <c r="Y356">
        <v>5</v>
      </c>
      <c r="Z356" s="7" t="s">
        <v>526</v>
      </c>
      <c r="AA356">
        <v>5</v>
      </c>
      <c r="AB356" s="7" t="s">
        <v>526</v>
      </c>
      <c r="AC356">
        <v>5</v>
      </c>
      <c r="AD356" s="7" t="s">
        <v>526</v>
      </c>
      <c r="AE356">
        <v>5</v>
      </c>
      <c r="AF356" s="7" t="s">
        <v>526</v>
      </c>
      <c r="AG356">
        <v>5</v>
      </c>
      <c r="AH356" s="7" t="s">
        <v>526</v>
      </c>
      <c r="AI356">
        <v>5</v>
      </c>
      <c r="AJ356" s="7" t="s">
        <v>526</v>
      </c>
      <c r="AK356">
        <v>5</v>
      </c>
      <c r="AL356" s="7" t="s">
        <v>526</v>
      </c>
      <c r="AM356">
        <v>5</v>
      </c>
      <c r="AN356" s="7" t="s">
        <v>526</v>
      </c>
      <c r="AO356">
        <v>5</v>
      </c>
      <c r="AP356" s="7" t="s">
        <v>526</v>
      </c>
      <c r="AQ356">
        <v>5</v>
      </c>
      <c r="AR356" s="7" t="s">
        <v>526</v>
      </c>
      <c r="AS356">
        <v>5</v>
      </c>
      <c r="AT356" s="7" t="s">
        <v>526</v>
      </c>
      <c r="AU356">
        <v>5</v>
      </c>
      <c r="AV356" s="7" t="s">
        <v>526</v>
      </c>
      <c r="AW356">
        <v>5</v>
      </c>
      <c r="AX356" s="7" t="s">
        <v>525</v>
      </c>
      <c r="AY356">
        <v>8.9</v>
      </c>
      <c r="AZ356" s="7" t="s">
        <v>526</v>
      </c>
      <c r="BA356">
        <v>5</v>
      </c>
      <c r="BB356" s="7" t="s">
        <v>526</v>
      </c>
      <c r="BC356">
        <v>5</v>
      </c>
      <c r="BD356" s="7" t="s">
        <v>526</v>
      </c>
      <c r="BE356">
        <v>5</v>
      </c>
      <c r="BF356" s="7" t="s">
        <v>526</v>
      </c>
      <c r="BG356">
        <v>5</v>
      </c>
      <c r="BH356" s="7" t="s">
        <v>526</v>
      </c>
      <c r="BI356">
        <v>5</v>
      </c>
      <c r="BJ356" s="7" t="s">
        <v>526</v>
      </c>
      <c r="BK356">
        <v>5</v>
      </c>
      <c r="BL356" s="7" t="s">
        <v>526</v>
      </c>
      <c r="BM356">
        <v>5</v>
      </c>
      <c r="BN356" s="7" t="s">
        <v>526</v>
      </c>
      <c r="BO356">
        <v>5</v>
      </c>
      <c r="BQ356" s="5">
        <f t="shared" si="20"/>
        <v>27</v>
      </c>
      <c r="BR356" s="5">
        <f t="shared" si="21"/>
        <v>0</v>
      </c>
      <c r="BS356" s="5">
        <f t="shared" si="22"/>
        <v>28</v>
      </c>
      <c r="BT356" s="6">
        <f t="shared" si="23"/>
        <v>1</v>
      </c>
    </row>
    <row r="357" spans="1:72" ht="12.75">
      <c r="A357" t="s">
        <v>1408</v>
      </c>
      <c r="B357" s="1" t="s">
        <v>1411</v>
      </c>
      <c r="C357" s="1" t="s">
        <v>1411</v>
      </c>
      <c r="D357" s="7">
        <v>1997</v>
      </c>
      <c r="E357" t="s">
        <v>1412</v>
      </c>
      <c r="F357" t="s">
        <v>2412</v>
      </c>
      <c r="G357" t="s">
        <v>1413</v>
      </c>
      <c r="H357" s="7" t="s">
        <v>523</v>
      </c>
      <c r="I357" t="s">
        <v>2584</v>
      </c>
      <c r="J357" s="7" t="s">
        <v>525</v>
      </c>
      <c r="K357">
        <v>3.6</v>
      </c>
      <c r="L357" s="7" t="s">
        <v>526</v>
      </c>
      <c r="M357">
        <v>5</v>
      </c>
      <c r="N357" s="32" t="s">
        <v>525</v>
      </c>
      <c r="O357" s="33">
        <v>410</v>
      </c>
      <c r="P357" s="7" t="s">
        <v>526</v>
      </c>
      <c r="Q357">
        <v>200</v>
      </c>
      <c r="R357" s="7" t="s">
        <v>526</v>
      </c>
      <c r="S357">
        <v>5</v>
      </c>
      <c r="T357" s="7" t="s">
        <v>526</v>
      </c>
      <c r="U357">
        <v>5</v>
      </c>
      <c r="V357" s="7" t="s">
        <v>525</v>
      </c>
      <c r="W357">
        <v>13</v>
      </c>
      <c r="X357" s="7" t="s">
        <v>526</v>
      </c>
      <c r="Y357">
        <v>5</v>
      </c>
      <c r="Z357" s="7" t="s">
        <v>526</v>
      </c>
      <c r="AA357">
        <v>5</v>
      </c>
      <c r="AB357" s="7" t="s">
        <v>526</v>
      </c>
      <c r="AC357">
        <v>5</v>
      </c>
      <c r="AD357" s="7" t="s">
        <v>526</v>
      </c>
      <c r="AE357">
        <v>5</v>
      </c>
      <c r="AF357" s="7" t="s">
        <v>526</v>
      </c>
      <c r="AG357">
        <v>5</v>
      </c>
      <c r="AH357" s="7" t="s">
        <v>526</v>
      </c>
      <c r="AI357">
        <v>5</v>
      </c>
      <c r="AJ357" s="7" t="s">
        <v>526</v>
      </c>
      <c r="AK357">
        <v>5</v>
      </c>
      <c r="AL357" s="7" t="s">
        <v>526</v>
      </c>
      <c r="AM357">
        <v>5</v>
      </c>
      <c r="AN357" s="7" t="s">
        <v>526</v>
      </c>
      <c r="AO357">
        <v>5</v>
      </c>
      <c r="AP357" s="7" t="s">
        <v>526</v>
      </c>
      <c r="AQ357">
        <v>5</v>
      </c>
      <c r="AR357" s="7" t="s">
        <v>526</v>
      </c>
      <c r="AS357">
        <v>5</v>
      </c>
      <c r="AT357" s="7" t="s">
        <v>526</v>
      </c>
      <c r="AU357">
        <v>5</v>
      </c>
      <c r="AV357" s="7" t="s">
        <v>526</v>
      </c>
      <c r="AW357">
        <v>5</v>
      </c>
      <c r="AX357" s="7" t="s">
        <v>525</v>
      </c>
      <c r="AY357">
        <v>40</v>
      </c>
      <c r="AZ357" s="7" t="s">
        <v>526</v>
      </c>
      <c r="BA357">
        <v>5</v>
      </c>
      <c r="BB357" s="7" t="s">
        <v>526</v>
      </c>
      <c r="BC357">
        <v>5</v>
      </c>
      <c r="BD357" s="7" t="s">
        <v>525</v>
      </c>
      <c r="BE357">
        <v>7.3</v>
      </c>
      <c r="BF357" s="7" t="s">
        <v>526</v>
      </c>
      <c r="BG357">
        <v>5</v>
      </c>
      <c r="BH357" s="7" t="s">
        <v>526</v>
      </c>
      <c r="BI357">
        <v>5</v>
      </c>
      <c r="BJ357" s="7" t="s">
        <v>526</v>
      </c>
      <c r="BK357">
        <v>5</v>
      </c>
      <c r="BL357" s="7" t="s">
        <v>526</v>
      </c>
      <c r="BM357">
        <v>5</v>
      </c>
      <c r="BN357" s="7" t="s">
        <v>526</v>
      </c>
      <c r="BO357">
        <v>5</v>
      </c>
      <c r="BQ357" s="5">
        <f t="shared" si="20"/>
        <v>24</v>
      </c>
      <c r="BR357" s="5">
        <f t="shared" si="21"/>
        <v>0</v>
      </c>
      <c r="BS357" s="5">
        <f t="shared" si="22"/>
        <v>28</v>
      </c>
      <c r="BT357" s="6">
        <f t="shared" si="23"/>
        <v>4</v>
      </c>
    </row>
    <row r="358" spans="1:72" ht="12.75">
      <c r="A358" t="s">
        <v>1408</v>
      </c>
      <c r="B358" s="1" t="s">
        <v>1414</v>
      </c>
      <c r="C358" s="1" t="s">
        <v>1414</v>
      </c>
      <c r="D358" s="7">
        <v>1997</v>
      </c>
      <c r="E358" t="s">
        <v>1415</v>
      </c>
      <c r="F358" t="s">
        <v>2412</v>
      </c>
      <c r="G358" t="s">
        <v>1416</v>
      </c>
      <c r="H358" s="7" t="s">
        <v>523</v>
      </c>
      <c r="I358" t="s">
        <v>524</v>
      </c>
      <c r="J358" s="7" t="s">
        <v>525</v>
      </c>
      <c r="K358">
        <v>4.3</v>
      </c>
      <c r="L358" s="7" t="s">
        <v>526</v>
      </c>
      <c r="M358">
        <v>5</v>
      </c>
      <c r="N358" s="32" t="s">
        <v>525</v>
      </c>
      <c r="O358" s="33">
        <v>1200</v>
      </c>
      <c r="P358" s="7" t="s">
        <v>526</v>
      </c>
      <c r="Q358">
        <v>200</v>
      </c>
      <c r="R358" s="7" t="s">
        <v>526</v>
      </c>
      <c r="S358">
        <v>5</v>
      </c>
      <c r="T358" s="7" t="s">
        <v>526</v>
      </c>
      <c r="U358">
        <v>5</v>
      </c>
      <c r="V358" s="7" t="s">
        <v>525</v>
      </c>
      <c r="W358">
        <v>11</v>
      </c>
      <c r="X358" s="7" t="s">
        <v>543</v>
      </c>
      <c r="Y358">
        <v>4.7</v>
      </c>
      <c r="Z358" s="7" t="s">
        <v>526</v>
      </c>
      <c r="AA358">
        <v>5</v>
      </c>
      <c r="AB358" s="7" t="s">
        <v>526</v>
      </c>
      <c r="AC358">
        <v>5</v>
      </c>
      <c r="AD358" s="7" t="s">
        <v>526</v>
      </c>
      <c r="AE358">
        <v>5</v>
      </c>
      <c r="AF358" s="7" t="s">
        <v>526</v>
      </c>
      <c r="AG358">
        <v>5</v>
      </c>
      <c r="AH358" s="7" t="s">
        <v>526</v>
      </c>
      <c r="AI358">
        <v>5</v>
      </c>
      <c r="AJ358" s="7" t="s">
        <v>526</v>
      </c>
      <c r="AK358">
        <v>5</v>
      </c>
      <c r="AL358" s="7" t="s">
        <v>526</v>
      </c>
      <c r="AM358">
        <v>5</v>
      </c>
      <c r="AN358" s="7" t="s">
        <v>526</v>
      </c>
      <c r="AO358">
        <v>5</v>
      </c>
      <c r="AP358" s="7" t="s">
        <v>526</v>
      </c>
      <c r="AQ358">
        <v>5</v>
      </c>
      <c r="AR358" s="7" t="s">
        <v>526</v>
      </c>
      <c r="AS358">
        <v>5</v>
      </c>
      <c r="AT358" s="7" t="s">
        <v>526</v>
      </c>
      <c r="AU358">
        <v>5</v>
      </c>
      <c r="AV358" s="7" t="s">
        <v>525</v>
      </c>
      <c r="AW358">
        <v>24</v>
      </c>
      <c r="AX358" s="7" t="s">
        <v>525</v>
      </c>
      <c r="AY358">
        <v>36</v>
      </c>
      <c r="AZ358" s="7" t="s">
        <v>526</v>
      </c>
      <c r="BA358">
        <v>5</v>
      </c>
      <c r="BB358" s="7" t="s">
        <v>526</v>
      </c>
      <c r="BC358">
        <v>6</v>
      </c>
      <c r="BD358" s="7" t="s">
        <v>525</v>
      </c>
      <c r="BE358">
        <v>23</v>
      </c>
      <c r="BF358" s="7" t="s">
        <v>526</v>
      </c>
      <c r="BG358">
        <v>5</v>
      </c>
      <c r="BH358" s="7" t="s">
        <v>526</v>
      </c>
      <c r="BI358">
        <v>5</v>
      </c>
      <c r="BJ358" s="7" t="s">
        <v>526</v>
      </c>
      <c r="BK358">
        <v>5</v>
      </c>
      <c r="BL358" s="7" t="s">
        <v>525</v>
      </c>
      <c r="BM358">
        <v>6.2</v>
      </c>
      <c r="BN358" s="7" t="s">
        <v>525</v>
      </c>
      <c r="BO358">
        <v>12</v>
      </c>
      <c r="BQ358" s="5">
        <f t="shared" si="20"/>
        <v>20</v>
      </c>
      <c r="BR358" s="5">
        <f t="shared" si="21"/>
        <v>0</v>
      </c>
      <c r="BS358" s="5">
        <f t="shared" si="22"/>
        <v>28</v>
      </c>
      <c r="BT358" s="6">
        <f t="shared" si="23"/>
        <v>8</v>
      </c>
    </row>
    <row r="359" spans="1:72" ht="12.75">
      <c r="A359" t="s">
        <v>1408</v>
      </c>
      <c r="B359" s="1" t="s">
        <v>1417</v>
      </c>
      <c r="C359" s="1" t="s">
        <v>1417</v>
      </c>
      <c r="D359" s="7">
        <v>1997</v>
      </c>
      <c r="E359" t="s">
        <v>1418</v>
      </c>
      <c r="F359" t="s">
        <v>2412</v>
      </c>
      <c r="G359" t="s">
        <v>1419</v>
      </c>
      <c r="H359" s="7" t="s">
        <v>523</v>
      </c>
      <c r="I359" t="s">
        <v>524</v>
      </c>
      <c r="J359" s="7" t="s">
        <v>525</v>
      </c>
      <c r="K359">
        <v>2.7</v>
      </c>
      <c r="L359" s="7" t="s">
        <v>526</v>
      </c>
      <c r="M359">
        <v>5</v>
      </c>
      <c r="N359" s="32" t="s">
        <v>525</v>
      </c>
      <c r="O359" s="33">
        <v>430</v>
      </c>
      <c r="P359" s="7" t="s">
        <v>526</v>
      </c>
      <c r="Q359">
        <v>200</v>
      </c>
      <c r="R359" s="7" t="s">
        <v>526</v>
      </c>
      <c r="S359">
        <v>5</v>
      </c>
      <c r="T359" s="7" t="s">
        <v>526</v>
      </c>
      <c r="U359">
        <v>5</v>
      </c>
      <c r="V359" s="7" t="s">
        <v>525</v>
      </c>
      <c r="W359">
        <v>21</v>
      </c>
      <c r="X359" s="7" t="s">
        <v>526</v>
      </c>
      <c r="Y359">
        <v>5</v>
      </c>
      <c r="Z359" s="7" t="s">
        <v>526</v>
      </c>
      <c r="AA359">
        <v>5</v>
      </c>
      <c r="AB359" s="7" t="s">
        <v>526</v>
      </c>
      <c r="AC359">
        <v>5</v>
      </c>
      <c r="AD359" s="7" t="s">
        <v>526</v>
      </c>
      <c r="AE359">
        <v>5</v>
      </c>
      <c r="AF359" s="7" t="s">
        <v>526</v>
      </c>
      <c r="AG359">
        <v>5</v>
      </c>
      <c r="AH359" s="7" t="s">
        <v>526</v>
      </c>
      <c r="AI359">
        <v>5</v>
      </c>
      <c r="AJ359" s="7" t="s">
        <v>526</v>
      </c>
      <c r="AK359">
        <v>5</v>
      </c>
      <c r="AL359" s="7" t="s">
        <v>526</v>
      </c>
      <c r="AM359">
        <v>5</v>
      </c>
      <c r="AN359" s="7" t="s">
        <v>526</v>
      </c>
      <c r="AO359">
        <v>5</v>
      </c>
      <c r="AP359" s="7" t="s">
        <v>526</v>
      </c>
      <c r="AQ359">
        <v>5</v>
      </c>
      <c r="AR359" s="7" t="s">
        <v>526</v>
      </c>
      <c r="AS359">
        <v>5</v>
      </c>
      <c r="AT359" s="7" t="s">
        <v>526</v>
      </c>
      <c r="AU359">
        <v>5</v>
      </c>
      <c r="AV359" s="7" t="s">
        <v>526</v>
      </c>
      <c r="AW359">
        <v>5</v>
      </c>
      <c r="AX359" s="7" t="s">
        <v>525</v>
      </c>
      <c r="AY359">
        <v>28</v>
      </c>
      <c r="AZ359" s="7" t="s">
        <v>526</v>
      </c>
      <c r="BA359">
        <v>5</v>
      </c>
      <c r="BB359" s="7" t="s">
        <v>526</v>
      </c>
      <c r="BC359">
        <v>5</v>
      </c>
      <c r="BD359" s="7" t="s">
        <v>525</v>
      </c>
      <c r="BE359">
        <v>9.5</v>
      </c>
      <c r="BF359" s="7" t="s">
        <v>525</v>
      </c>
      <c r="BG359">
        <v>6.1</v>
      </c>
      <c r="BH359" s="7" t="s">
        <v>526</v>
      </c>
      <c r="BI359">
        <v>5</v>
      </c>
      <c r="BJ359" s="7" t="s">
        <v>526</v>
      </c>
      <c r="BK359">
        <v>5</v>
      </c>
      <c r="BL359" s="7" t="s">
        <v>525</v>
      </c>
      <c r="BM359">
        <v>9.6</v>
      </c>
      <c r="BN359" s="7" t="s">
        <v>525</v>
      </c>
      <c r="BO359">
        <v>17</v>
      </c>
      <c r="BQ359" s="5">
        <f t="shared" si="20"/>
        <v>21</v>
      </c>
      <c r="BR359" s="5">
        <f t="shared" si="21"/>
        <v>0</v>
      </c>
      <c r="BS359" s="5">
        <f t="shared" si="22"/>
        <v>28</v>
      </c>
      <c r="BT359" s="6">
        <f t="shared" si="23"/>
        <v>7</v>
      </c>
    </row>
    <row r="360" spans="1:72" ht="12.75">
      <c r="A360" t="s">
        <v>2408</v>
      </c>
      <c r="B360" s="1" t="s">
        <v>1420</v>
      </c>
      <c r="C360" s="1" t="s">
        <v>1420</v>
      </c>
      <c r="D360" s="7">
        <v>1991</v>
      </c>
      <c r="E360" t="s">
        <v>1421</v>
      </c>
      <c r="F360" t="s">
        <v>2412</v>
      </c>
      <c r="G360" t="s">
        <v>1422</v>
      </c>
      <c r="H360" s="7" t="s">
        <v>523</v>
      </c>
      <c r="I360" t="s">
        <v>524</v>
      </c>
      <c r="J360" s="7" t="s">
        <v>525</v>
      </c>
      <c r="K360">
        <v>8.2</v>
      </c>
      <c r="L360" s="7" t="s">
        <v>526</v>
      </c>
      <c r="M360">
        <v>5</v>
      </c>
      <c r="N360" s="32" t="s">
        <v>525</v>
      </c>
      <c r="O360" s="33">
        <v>240</v>
      </c>
      <c r="P360" s="7" t="s">
        <v>526</v>
      </c>
      <c r="Q360">
        <v>200</v>
      </c>
      <c r="R360" s="7" t="s">
        <v>525</v>
      </c>
      <c r="S360">
        <v>19</v>
      </c>
      <c r="T360" s="7" t="s">
        <v>526</v>
      </c>
      <c r="U360">
        <v>5</v>
      </c>
      <c r="V360" s="7" t="s">
        <v>525</v>
      </c>
      <c r="W360">
        <v>13</v>
      </c>
      <c r="X360" s="7" t="s">
        <v>526</v>
      </c>
      <c r="Y360">
        <v>5</v>
      </c>
      <c r="Z360" s="7" t="s">
        <v>526</v>
      </c>
      <c r="AA360">
        <v>5</v>
      </c>
      <c r="AB360" s="7" t="s">
        <v>526</v>
      </c>
      <c r="AC360">
        <v>5</v>
      </c>
      <c r="AD360" s="7" t="s">
        <v>526</v>
      </c>
      <c r="AE360">
        <v>5</v>
      </c>
      <c r="AF360" s="7" t="s">
        <v>526</v>
      </c>
      <c r="AG360">
        <v>5</v>
      </c>
      <c r="AH360" s="7" t="s">
        <v>526</v>
      </c>
      <c r="AI360">
        <v>5</v>
      </c>
      <c r="AJ360" s="7" t="s">
        <v>526</v>
      </c>
      <c r="AK360">
        <v>5</v>
      </c>
      <c r="AL360" s="7" t="s">
        <v>526</v>
      </c>
      <c r="AM360">
        <v>5</v>
      </c>
      <c r="AN360" s="7" t="s">
        <v>526</v>
      </c>
      <c r="AO360">
        <v>5</v>
      </c>
      <c r="AP360" s="7" t="s">
        <v>526</v>
      </c>
      <c r="AQ360">
        <v>5</v>
      </c>
      <c r="AR360" s="7" t="s">
        <v>526</v>
      </c>
      <c r="AS360">
        <v>5</v>
      </c>
      <c r="AT360" s="7" t="s">
        <v>526</v>
      </c>
      <c r="AU360">
        <v>5</v>
      </c>
      <c r="AV360" s="7" t="s">
        <v>525</v>
      </c>
      <c r="AW360">
        <v>14</v>
      </c>
      <c r="AX360" s="7" t="s">
        <v>525</v>
      </c>
      <c r="AY360">
        <v>250</v>
      </c>
      <c r="AZ360" s="7" t="s">
        <v>526</v>
      </c>
      <c r="BA360">
        <v>5</v>
      </c>
      <c r="BB360" s="7" t="s">
        <v>525</v>
      </c>
      <c r="BC360">
        <v>5.3</v>
      </c>
      <c r="BD360" s="7" t="s">
        <v>525</v>
      </c>
      <c r="BE360">
        <v>38</v>
      </c>
      <c r="BF360" s="7" t="s">
        <v>525</v>
      </c>
      <c r="BG360">
        <v>11</v>
      </c>
      <c r="BH360" s="7" t="s">
        <v>526</v>
      </c>
      <c r="BI360">
        <v>5</v>
      </c>
      <c r="BJ360" s="7" t="s">
        <v>526</v>
      </c>
      <c r="BK360">
        <v>5</v>
      </c>
      <c r="BL360" s="7" t="s">
        <v>526</v>
      </c>
      <c r="BM360">
        <v>5</v>
      </c>
      <c r="BN360" s="7" t="s">
        <v>525</v>
      </c>
      <c r="BO360">
        <v>11</v>
      </c>
      <c r="BQ360" s="5">
        <f t="shared" si="20"/>
        <v>19</v>
      </c>
      <c r="BR360" s="5">
        <f t="shared" si="21"/>
        <v>0</v>
      </c>
      <c r="BS360" s="5">
        <f t="shared" si="22"/>
        <v>28</v>
      </c>
      <c r="BT360" s="6">
        <f t="shared" si="23"/>
        <v>9</v>
      </c>
    </row>
    <row r="361" spans="1:72" ht="12.75">
      <c r="A361" t="s">
        <v>2408</v>
      </c>
      <c r="B361" s="1" t="s">
        <v>1423</v>
      </c>
      <c r="C361" s="1" t="s">
        <v>1424</v>
      </c>
      <c r="D361" s="7">
        <v>1991</v>
      </c>
      <c r="E361" t="s">
        <v>1425</v>
      </c>
      <c r="F361" t="s">
        <v>2412</v>
      </c>
      <c r="G361" t="s">
        <v>1426</v>
      </c>
      <c r="H361" s="7" t="s">
        <v>523</v>
      </c>
      <c r="I361" t="s">
        <v>524</v>
      </c>
      <c r="J361" s="7" t="s">
        <v>525</v>
      </c>
      <c r="K361">
        <v>6.7</v>
      </c>
      <c r="L361" s="7" t="s">
        <v>526</v>
      </c>
      <c r="M361">
        <v>5</v>
      </c>
      <c r="N361" s="32" t="s">
        <v>525</v>
      </c>
      <c r="O361" s="33">
        <v>670</v>
      </c>
      <c r="P361" s="7" t="s">
        <v>526</v>
      </c>
      <c r="Q361">
        <v>200</v>
      </c>
      <c r="R361" s="7" t="s">
        <v>526</v>
      </c>
      <c r="S361">
        <v>5</v>
      </c>
      <c r="T361" s="7" t="s">
        <v>526</v>
      </c>
      <c r="U361">
        <v>5</v>
      </c>
      <c r="V361" s="7" t="s">
        <v>525</v>
      </c>
      <c r="W361">
        <v>5</v>
      </c>
      <c r="X361" s="7" t="s">
        <v>526</v>
      </c>
      <c r="Y361">
        <v>5</v>
      </c>
      <c r="Z361" s="7" t="s">
        <v>526</v>
      </c>
      <c r="AA361">
        <v>5</v>
      </c>
      <c r="AB361" s="7" t="s">
        <v>526</v>
      </c>
      <c r="AC361">
        <v>5</v>
      </c>
      <c r="AD361" s="7" t="s">
        <v>526</v>
      </c>
      <c r="AE361">
        <v>5</v>
      </c>
      <c r="AF361" s="7" t="s">
        <v>526</v>
      </c>
      <c r="AG361">
        <v>5</v>
      </c>
      <c r="AH361" s="7" t="s">
        <v>526</v>
      </c>
      <c r="AI361">
        <v>5</v>
      </c>
      <c r="AJ361" s="7" t="s">
        <v>526</v>
      </c>
      <c r="AK361">
        <v>5</v>
      </c>
      <c r="AL361" s="7" t="s">
        <v>526</v>
      </c>
      <c r="AM361">
        <v>5</v>
      </c>
      <c r="AN361" s="7" t="s">
        <v>526</v>
      </c>
      <c r="AO361">
        <v>5</v>
      </c>
      <c r="AP361" s="7" t="s">
        <v>526</v>
      </c>
      <c r="AQ361">
        <v>5</v>
      </c>
      <c r="AR361" s="7" t="s">
        <v>526</v>
      </c>
      <c r="AS361">
        <v>5</v>
      </c>
      <c r="AT361" s="7" t="s">
        <v>526</v>
      </c>
      <c r="AU361">
        <v>5</v>
      </c>
      <c r="AV361" s="7" t="s">
        <v>526</v>
      </c>
      <c r="AW361">
        <v>5</v>
      </c>
      <c r="AX361" s="7" t="s">
        <v>525</v>
      </c>
      <c r="AY361">
        <v>57</v>
      </c>
      <c r="AZ361" s="7" t="s">
        <v>526</v>
      </c>
      <c r="BA361">
        <v>5</v>
      </c>
      <c r="BB361" s="7" t="s">
        <v>526</v>
      </c>
      <c r="BC361">
        <v>5</v>
      </c>
      <c r="BD361" s="7" t="s">
        <v>525</v>
      </c>
      <c r="BE361">
        <v>12</v>
      </c>
      <c r="BF361" s="7" t="s">
        <v>526</v>
      </c>
      <c r="BG361">
        <v>5</v>
      </c>
      <c r="BH361" s="7" t="s">
        <v>526</v>
      </c>
      <c r="BI361">
        <v>5</v>
      </c>
      <c r="BJ361" s="7" t="s">
        <v>526</v>
      </c>
      <c r="BK361">
        <v>5</v>
      </c>
      <c r="BL361" s="7" t="s">
        <v>526</v>
      </c>
      <c r="BM361">
        <v>5</v>
      </c>
      <c r="BN361" s="7" t="s">
        <v>526</v>
      </c>
      <c r="BO361">
        <v>5</v>
      </c>
      <c r="BQ361" s="5">
        <f t="shared" si="20"/>
        <v>24</v>
      </c>
      <c r="BR361" s="5">
        <f t="shared" si="21"/>
        <v>0</v>
      </c>
      <c r="BS361" s="5">
        <f t="shared" si="22"/>
        <v>28</v>
      </c>
      <c r="BT361" s="6">
        <f t="shared" si="23"/>
        <v>4</v>
      </c>
    </row>
    <row r="362" spans="1:72" ht="12.75">
      <c r="A362" t="s">
        <v>2408</v>
      </c>
      <c r="B362" s="1" t="s">
        <v>1427</v>
      </c>
      <c r="C362" s="1" t="s">
        <v>1427</v>
      </c>
      <c r="D362" s="7">
        <v>1991</v>
      </c>
      <c r="E362" t="s">
        <v>1428</v>
      </c>
      <c r="F362" t="s">
        <v>2412</v>
      </c>
      <c r="G362" t="s">
        <v>1429</v>
      </c>
      <c r="H362" s="7" t="s">
        <v>523</v>
      </c>
      <c r="I362" t="s">
        <v>524</v>
      </c>
      <c r="J362" s="7" t="s">
        <v>525</v>
      </c>
      <c r="K362">
        <v>6.6</v>
      </c>
      <c r="L362" s="7" t="s">
        <v>526</v>
      </c>
      <c r="M362">
        <v>5</v>
      </c>
      <c r="N362" s="32" t="s">
        <v>525</v>
      </c>
      <c r="O362" s="33">
        <v>580</v>
      </c>
      <c r="P362" s="7" t="s">
        <v>526</v>
      </c>
      <c r="Q362">
        <v>200</v>
      </c>
      <c r="R362" s="7" t="s">
        <v>525</v>
      </c>
      <c r="S362">
        <v>24</v>
      </c>
      <c r="T362" s="7" t="s">
        <v>526</v>
      </c>
      <c r="U362">
        <v>5</v>
      </c>
      <c r="V362" s="7" t="s">
        <v>525</v>
      </c>
      <c r="W362">
        <v>7.3</v>
      </c>
      <c r="X362" s="7" t="s">
        <v>526</v>
      </c>
      <c r="Y362">
        <v>5</v>
      </c>
      <c r="Z362" s="7" t="s">
        <v>526</v>
      </c>
      <c r="AA362">
        <v>5</v>
      </c>
      <c r="AB362" s="7" t="s">
        <v>526</v>
      </c>
      <c r="AC362">
        <v>5</v>
      </c>
      <c r="AD362" s="7" t="s">
        <v>526</v>
      </c>
      <c r="AE362">
        <v>5</v>
      </c>
      <c r="AF362" s="7" t="s">
        <v>526</v>
      </c>
      <c r="AG362">
        <v>5</v>
      </c>
      <c r="AH362" s="7" t="s">
        <v>526</v>
      </c>
      <c r="AI362">
        <v>5</v>
      </c>
      <c r="AJ362" s="7" t="s">
        <v>526</v>
      </c>
      <c r="AK362">
        <v>5</v>
      </c>
      <c r="AL362" s="7" t="s">
        <v>526</v>
      </c>
      <c r="AM362">
        <v>5</v>
      </c>
      <c r="AN362" s="7" t="s">
        <v>526</v>
      </c>
      <c r="AO362">
        <v>5</v>
      </c>
      <c r="AP362" s="7" t="s">
        <v>526</v>
      </c>
      <c r="AQ362">
        <v>5</v>
      </c>
      <c r="AR362" s="7" t="s">
        <v>526</v>
      </c>
      <c r="AS362">
        <v>5</v>
      </c>
      <c r="AT362" s="7" t="s">
        <v>526</v>
      </c>
      <c r="AU362">
        <v>5</v>
      </c>
      <c r="AV362" s="7" t="s">
        <v>526</v>
      </c>
      <c r="AW362">
        <v>5</v>
      </c>
      <c r="AX362" s="7" t="s">
        <v>525</v>
      </c>
      <c r="AY362">
        <v>48</v>
      </c>
      <c r="AZ362" s="7" t="s">
        <v>526</v>
      </c>
      <c r="BA362">
        <v>5</v>
      </c>
      <c r="BB362" s="7" t="s">
        <v>526</v>
      </c>
      <c r="BC362">
        <v>5</v>
      </c>
      <c r="BD362" s="7" t="s">
        <v>525</v>
      </c>
      <c r="BE362">
        <v>15</v>
      </c>
      <c r="BF362" s="7" t="s">
        <v>526</v>
      </c>
      <c r="BG362">
        <v>5</v>
      </c>
      <c r="BH362" s="7" t="s">
        <v>526</v>
      </c>
      <c r="BI362">
        <v>5</v>
      </c>
      <c r="BJ362" s="7" t="s">
        <v>526</v>
      </c>
      <c r="BK362">
        <v>5</v>
      </c>
      <c r="BL362" s="7" t="s">
        <v>526</v>
      </c>
      <c r="BM362">
        <v>5</v>
      </c>
      <c r="BN362" s="7" t="s">
        <v>525</v>
      </c>
      <c r="BO362">
        <v>5.7</v>
      </c>
      <c r="BQ362" s="5">
        <f t="shared" si="20"/>
        <v>22</v>
      </c>
      <c r="BR362" s="5">
        <f t="shared" si="21"/>
        <v>0</v>
      </c>
      <c r="BS362" s="5">
        <f t="shared" si="22"/>
        <v>28</v>
      </c>
      <c r="BT362" s="6">
        <f t="shared" si="23"/>
        <v>6</v>
      </c>
    </row>
    <row r="363" spans="1:72" ht="12.75">
      <c r="A363" t="s">
        <v>2408</v>
      </c>
      <c r="B363" s="1" t="s">
        <v>1430</v>
      </c>
      <c r="C363" s="1" t="s">
        <v>1430</v>
      </c>
      <c r="D363" s="7">
        <v>1991</v>
      </c>
      <c r="E363" t="s">
        <v>1431</v>
      </c>
      <c r="F363" t="s">
        <v>2412</v>
      </c>
      <c r="G363" t="s">
        <v>1432</v>
      </c>
      <c r="H363" s="7" t="s">
        <v>523</v>
      </c>
      <c r="I363" t="s">
        <v>524</v>
      </c>
      <c r="J363" s="7" t="s">
        <v>525</v>
      </c>
      <c r="K363">
        <v>3.6</v>
      </c>
      <c r="L363" s="7" t="s">
        <v>526</v>
      </c>
      <c r="M363">
        <v>5</v>
      </c>
      <c r="N363" s="32" t="s">
        <v>525</v>
      </c>
      <c r="O363" s="33">
        <v>190</v>
      </c>
      <c r="P363" s="7" t="s">
        <v>526</v>
      </c>
      <c r="Q363">
        <v>200</v>
      </c>
      <c r="R363" s="7" t="s">
        <v>526</v>
      </c>
      <c r="S363">
        <v>5</v>
      </c>
      <c r="T363" s="7" t="s">
        <v>525</v>
      </c>
      <c r="U363">
        <v>7</v>
      </c>
      <c r="V363" s="7" t="s">
        <v>525</v>
      </c>
      <c r="W363">
        <v>40</v>
      </c>
      <c r="X363" s="7" t="s">
        <v>525</v>
      </c>
      <c r="Y363">
        <v>15</v>
      </c>
      <c r="Z363" s="7" t="s">
        <v>526</v>
      </c>
      <c r="AA363">
        <v>5</v>
      </c>
      <c r="AB363" s="7" t="s">
        <v>526</v>
      </c>
      <c r="AC363">
        <v>5</v>
      </c>
      <c r="AD363" s="7" t="s">
        <v>526</v>
      </c>
      <c r="AE363">
        <v>5</v>
      </c>
      <c r="AF363" s="7" t="s">
        <v>526</v>
      </c>
      <c r="AG363">
        <v>5</v>
      </c>
      <c r="AH363" s="7" t="s">
        <v>526</v>
      </c>
      <c r="AI363">
        <v>5</v>
      </c>
      <c r="AJ363" s="7" t="s">
        <v>526</v>
      </c>
      <c r="AK363">
        <v>5</v>
      </c>
      <c r="AL363" s="7" t="s">
        <v>526</v>
      </c>
      <c r="AM363">
        <v>5</v>
      </c>
      <c r="AN363" s="7" t="s">
        <v>526</v>
      </c>
      <c r="AO363">
        <v>5</v>
      </c>
      <c r="AP363" s="7" t="s">
        <v>526</v>
      </c>
      <c r="AQ363">
        <v>5</v>
      </c>
      <c r="AR363" s="7" t="s">
        <v>526</v>
      </c>
      <c r="AS363">
        <v>5</v>
      </c>
      <c r="AT363" s="7" t="s">
        <v>526</v>
      </c>
      <c r="AU363">
        <v>5</v>
      </c>
      <c r="AV363" s="7" t="s">
        <v>526</v>
      </c>
      <c r="AW363">
        <v>5</v>
      </c>
      <c r="AX363" s="7" t="s">
        <v>525</v>
      </c>
      <c r="AY363">
        <v>100</v>
      </c>
      <c r="AZ363" s="7" t="s">
        <v>526</v>
      </c>
      <c r="BA363">
        <v>5</v>
      </c>
      <c r="BB363" s="7" t="s">
        <v>525</v>
      </c>
      <c r="BC363">
        <v>5.1</v>
      </c>
      <c r="BD363" s="7" t="s">
        <v>525</v>
      </c>
      <c r="BE363">
        <v>39</v>
      </c>
      <c r="BF363" s="7" t="s">
        <v>525</v>
      </c>
      <c r="BG363">
        <v>24</v>
      </c>
      <c r="BH363" s="7" t="s">
        <v>526</v>
      </c>
      <c r="BI363">
        <v>5</v>
      </c>
      <c r="BJ363" s="7" t="s">
        <v>526</v>
      </c>
      <c r="BK363">
        <v>5</v>
      </c>
      <c r="BL363" s="7" t="s">
        <v>525</v>
      </c>
      <c r="BM363">
        <v>16</v>
      </c>
      <c r="BN363" s="7" t="s">
        <v>525</v>
      </c>
      <c r="BO363">
        <v>53</v>
      </c>
      <c r="BQ363" s="5">
        <f t="shared" si="20"/>
        <v>18</v>
      </c>
      <c r="BR363" s="5">
        <f t="shared" si="21"/>
        <v>0</v>
      </c>
      <c r="BS363" s="5">
        <f t="shared" si="22"/>
        <v>28</v>
      </c>
      <c r="BT363" s="6">
        <f t="shared" si="23"/>
        <v>10</v>
      </c>
    </row>
    <row r="364" spans="1:72" ht="12.75">
      <c r="A364" t="s">
        <v>2408</v>
      </c>
      <c r="B364" s="1" t="s">
        <v>1433</v>
      </c>
      <c r="C364" s="1" t="s">
        <v>1433</v>
      </c>
      <c r="D364" s="7">
        <v>1991</v>
      </c>
      <c r="E364" t="s">
        <v>1434</v>
      </c>
      <c r="F364" t="s">
        <v>2412</v>
      </c>
      <c r="G364" t="s">
        <v>1435</v>
      </c>
      <c r="H364" s="7" t="s">
        <v>523</v>
      </c>
      <c r="I364" t="s">
        <v>524</v>
      </c>
      <c r="J364" s="7" t="s">
        <v>525</v>
      </c>
      <c r="K364">
        <v>9</v>
      </c>
      <c r="L364" s="7" t="s">
        <v>526</v>
      </c>
      <c r="M364">
        <v>5</v>
      </c>
      <c r="N364" s="32" t="s">
        <v>526</v>
      </c>
      <c r="O364" s="33">
        <v>50</v>
      </c>
      <c r="P364" s="7" t="s">
        <v>526</v>
      </c>
      <c r="Q364">
        <v>200</v>
      </c>
      <c r="R364" s="7" t="s">
        <v>526</v>
      </c>
      <c r="S364">
        <v>5</v>
      </c>
      <c r="T364" s="7" t="s">
        <v>526</v>
      </c>
      <c r="U364">
        <v>5</v>
      </c>
      <c r="V364" s="7" t="s">
        <v>525</v>
      </c>
      <c r="W364">
        <v>9.1</v>
      </c>
      <c r="X364" s="7" t="s">
        <v>526</v>
      </c>
      <c r="Y364">
        <v>5</v>
      </c>
      <c r="Z364" s="7" t="s">
        <v>526</v>
      </c>
      <c r="AA364">
        <v>5</v>
      </c>
      <c r="AB364" s="7" t="s">
        <v>526</v>
      </c>
      <c r="AC364">
        <v>5</v>
      </c>
      <c r="AD364" s="7" t="s">
        <v>526</v>
      </c>
      <c r="AE364">
        <v>5</v>
      </c>
      <c r="AF364" s="7" t="s">
        <v>526</v>
      </c>
      <c r="AG364">
        <v>5</v>
      </c>
      <c r="AH364" s="7" t="s">
        <v>526</v>
      </c>
      <c r="AI364">
        <v>5</v>
      </c>
      <c r="AJ364" s="7" t="s">
        <v>526</v>
      </c>
      <c r="AK364">
        <v>5</v>
      </c>
      <c r="AL364" s="7" t="s">
        <v>526</v>
      </c>
      <c r="AM364">
        <v>5</v>
      </c>
      <c r="AN364" s="7" t="s">
        <v>526</v>
      </c>
      <c r="AO364">
        <v>5</v>
      </c>
      <c r="AP364" s="7" t="s">
        <v>526</v>
      </c>
      <c r="AQ364">
        <v>5</v>
      </c>
      <c r="AR364" s="7" t="s">
        <v>526</v>
      </c>
      <c r="AS364">
        <v>5</v>
      </c>
      <c r="AT364" s="7" t="s">
        <v>526</v>
      </c>
      <c r="AU364">
        <v>5</v>
      </c>
      <c r="AV364" s="7" t="s">
        <v>525</v>
      </c>
      <c r="AW364">
        <v>14</v>
      </c>
      <c r="AX364" s="7" t="s">
        <v>525</v>
      </c>
      <c r="AY364">
        <v>66</v>
      </c>
      <c r="AZ364" s="7" t="s">
        <v>526</v>
      </c>
      <c r="BA364">
        <v>5</v>
      </c>
      <c r="BB364" s="7" t="s">
        <v>526</v>
      </c>
      <c r="BC364">
        <v>5</v>
      </c>
      <c r="BD364" s="7" t="s">
        <v>525</v>
      </c>
      <c r="BE364">
        <v>13</v>
      </c>
      <c r="BF364" s="7" t="s">
        <v>525</v>
      </c>
      <c r="BG364">
        <v>8.6</v>
      </c>
      <c r="BH364" s="7" t="s">
        <v>526</v>
      </c>
      <c r="BI364">
        <v>5</v>
      </c>
      <c r="BJ364" s="7" t="s">
        <v>526</v>
      </c>
      <c r="BK364">
        <v>5</v>
      </c>
      <c r="BL364" s="7" t="s">
        <v>526</v>
      </c>
      <c r="BM364">
        <v>5</v>
      </c>
      <c r="BN364" s="7" t="s">
        <v>526</v>
      </c>
      <c r="BO364">
        <v>5</v>
      </c>
      <c r="BQ364" s="5">
        <f t="shared" si="20"/>
        <v>23</v>
      </c>
      <c r="BR364" s="5">
        <f t="shared" si="21"/>
        <v>0</v>
      </c>
      <c r="BS364" s="5">
        <f t="shared" si="22"/>
        <v>28</v>
      </c>
      <c r="BT364" s="6">
        <f t="shared" si="23"/>
        <v>5</v>
      </c>
    </row>
    <row r="365" spans="1:72" ht="12.75">
      <c r="A365" t="s">
        <v>2408</v>
      </c>
      <c r="B365" s="1" t="s">
        <v>1436</v>
      </c>
      <c r="C365" s="1" t="s">
        <v>1437</v>
      </c>
      <c r="D365" s="7">
        <v>1991</v>
      </c>
      <c r="E365" t="s">
        <v>1438</v>
      </c>
      <c r="F365" t="s">
        <v>2412</v>
      </c>
      <c r="G365" t="s">
        <v>1439</v>
      </c>
      <c r="H365" s="7" t="s">
        <v>523</v>
      </c>
      <c r="I365" t="s">
        <v>524</v>
      </c>
      <c r="J365" s="7" t="s">
        <v>525</v>
      </c>
      <c r="K365">
        <v>8.4</v>
      </c>
      <c r="L365" s="7" t="s">
        <v>526</v>
      </c>
      <c r="M365">
        <v>5</v>
      </c>
      <c r="N365" s="32" t="s">
        <v>525</v>
      </c>
      <c r="O365" s="33">
        <v>940</v>
      </c>
      <c r="P365" s="7" t="s">
        <v>526</v>
      </c>
      <c r="Q365">
        <v>200</v>
      </c>
      <c r="R365" s="7" t="s">
        <v>526</v>
      </c>
      <c r="S365">
        <v>5</v>
      </c>
      <c r="T365" s="7" t="s">
        <v>526</v>
      </c>
      <c r="U365">
        <v>5</v>
      </c>
      <c r="V365" s="7" t="s">
        <v>525</v>
      </c>
      <c r="W365">
        <v>26</v>
      </c>
      <c r="X365" s="7" t="s">
        <v>525</v>
      </c>
      <c r="Y365">
        <v>8.6</v>
      </c>
      <c r="Z365" s="7" t="s">
        <v>526</v>
      </c>
      <c r="AA365">
        <v>5</v>
      </c>
      <c r="AB365" s="7" t="s">
        <v>526</v>
      </c>
      <c r="AC365">
        <v>5</v>
      </c>
      <c r="AD365" s="7" t="s">
        <v>526</v>
      </c>
      <c r="AE365">
        <v>5</v>
      </c>
      <c r="AF365" s="7" t="s">
        <v>526</v>
      </c>
      <c r="AG365">
        <v>5</v>
      </c>
      <c r="AH365" s="7" t="s">
        <v>526</v>
      </c>
      <c r="AI365">
        <v>5</v>
      </c>
      <c r="AJ365" s="7" t="s">
        <v>526</v>
      </c>
      <c r="AK365">
        <v>5</v>
      </c>
      <c r="AL365" s="7" t="s">
        <v>526</v>
      </c>
      <c r="AM365">
        <v>5</v>
      </c>
      <c r="AN365" s="7" t="s">
        <v>526</v>
      </c>
      <c r="AO365">
        <v>5</v>
      </c>
      <c r="AP365" s="7" t="s">
        <v>526</v>
      </c>
      <c r="AQ365">
        <v>5</v>
      </c>
      <c r="AR365" s="7" t="s">
        <v>526</v>
      </c>
      <c r="AS365">
        <v>5</v>
      </c>
      <c r="AT365" s="7" t="s">
        <v>526</v>
      </c>
      <c r="AU365">
        <v>5</v>
      </c>
      <c r="AV365" s="7" t="s">
        <v>525</v>
      </c>
      <c r="AW365">
        <v>6.7</v>
      </c>
      <c r="AX365" s="7" t="s">
        <v>525</v>
      </c>
      <c r="AY365">
        <v>110</v>
      </c>
      <c r="AZ365" s="7" t="s">
        <v>526</v>
      </c>
      <c r="BA365">
        <v>5</v>
      </c>
      <c r="BB365" s="7" t="s">
        <v>526</v>
      </c>
      <c r="BC365">
        <v>5</v>
      </c>
      <c r="BD365" s="7" t="s">
        <v>525</v>
      </c>
      <c r="BE365">
        <v>26</v>
      </c>
      <c r="BF365" s="7" t="s">
        <v>525</v>
      </c>
      <c r="BG365">
        <v>26</v>
      </c>
      <c r="BH365" s="7" t="s">
        <v>526</v>
      </c>
      <c r="BI365">
        <v>5</v>
      </c>
      <c r="BJ365" s="7" t="s">
        <v>526</v>
      </c>
      <c r="BK365">
        <v>5</v>
      </c>
      <c r="BL365" s="7" t="s">
        <v>525</v>
      </c>
      <c r="BM365">
        <v>9.2</v>
      </c>
      <c r="BN365" s="7" t="s">
        <v>525</v>
      </c>
      <c r="BO365">
        <v>20</v>
      </c>
      <c r="BQ365" s="5">
        <f t="shared" si="20"/>
        <v>19</v>
      </c>
      <c r="BR365" s="5">
        <f t="shared" si="21"/>
        <v>0</v>
      </c>
      <c r="BS365" s="5">
        <f t="shared" si="22"/>
        <v>28</v>
      </c>
      <c r="BT365" s="6">
        <f t="shared" si="23"/>
        <v>9</v>
      </c>
    </row>
    <row r="366" spans="1:72" ht="12.75">
      <c r="A366" t="s">
        <v>2408</v>
      </c>
      <c r="B366" s="1" t="s">
        <v>1440</v>
      </c>
      <c r="C366" s="1" t="s">
        <v>1441</v>
      </c>
      <c r="D366" s="7">
        <v>1991</v>
      </c>
      <c r="E366" t="s">
        <v>1442</v>
      </c>
      <c r="F366" t="s">
        <v>2412</v>
      </c>
      <c r="G366" t="s">
        <v>1443</v>
      </c>
      <c r="H366" s="7" t="s">
        <v>523</v>
      </c>
      <c r="I366" t="s">
        <v>524</v>
      </c>
      <c r="J366" s="7" t="s">
        <v>525</v>
      </c>
      <c r="K366">
        <v>10.5</v>
      </c>
      <c r="L366" s="7" t="s">
        <v>526</v>
      </c>
      <c r="M366">
        <v>5</v>
      </c>
      <c r="N366" s="32" t="s">
        <v>525</v>
      </c>
      <c r="O366" s="33">
        <v>12000</v>
      </c>
      <c r="P366" s="7" t="s">
        <v>526</v>
      </c>
      <c r="Q366">
        <v>200</v>
      </c>
      <c r="R366" s="7" t="s">
        <v>526</v>
      </c>
      <c r="S366">
        <v>5</v>
      </c>
      <c r="T366" s="7" t="s">
        <v>526</v>
      </c>
      <c r="U366">
        <v>5</v>
      </c>
      <c r="V366" s="7" t="s">
        <v>525</v>
      </c>
      <c r="W366">
        <v>17</v>
      </c>
      <c r="X366" s="7" t="s">
        <v>526</v>
      </c>
      <c r="Y366">
        <v>5</v>
      </c>
      <c r="Z366" s="7" t="s">
        <v>526</v>
      </c>
      <c r="AA366">
        <v>5</v>
      </c>
      <c r="AB366" s="7" t="s">
        <v>526</v>
      </c>
      <c r="AC366">
        <v>5</v>
      </c>
      <c r="AD366" s="7" t="s">
        <v>526</v>
      </c>
      <c r="AE366">
        <v>5</v>
      </c>
      <c r="AF366" s="7" t="s">
        <v>526</v>
      </c>
      <c r="AG366">
        <v>5</v>
      </c>
      <c r="AH366" s="7" t="s">
        <v>526</v>
      </c>
      <c r="AI366">
        <v>5</v>
      </c>
      <c r="AJ366" s="7" t="s">
        <v>526</v>
      </c>
      <c r="AK366">
        <v>5</v>
      </c>
      <c r="AL366" s="7" t="s">
        <v>526</v>
      </c>
      <c r="AM366">
        <v>5</v>
      </c>
      <c r="AN366" s="7" t="s">
        <v>526</v>
      </c>
      <c r="AO366">
        <v>5</v>
      </c>
      <c r="AP366" s="7" t="s">
        <v>526</v>
      </c>
      <c r="AQ366">
        <v>5</v>
      </c>
      <c r="AR366" s="7" t="s">
        <v>526</v>
      </c>
      <c r="AS366">
        <v>5</v>
      </c>
      <c r="AT366" s="7" t="s">
        <v>526</v>
      </c>
      <c r="AU366">
        <v>5</v>
      </c>
      <c r="AV366" s="7" t="s">
        <v>526</v>
      </c>
      <c r="AW366">
        <v>5</v>
      </c>
      <c r="AX366" s="7" t="s">
        <v>525</v>
      </c>
      <c r="AY366">
        <v>140</v>
      </c>
      <c r="AZ366" s="7" t="s">
        <v>526</v>
      </c>
      <c r="BA366">
        <v>5</v>
      </c>
      <c r="BB366" s="7" t="s">
        <v>525</v>
      </c>
      <c r="BC366">
        <v>5.7</v>
      </c>
      <c r="BD366" s="7" t="s">
        <v>525</v>
      </c>
      <c r="BE366">
        <v>27</v>
      </c>
      <c r="BF366" s="7" t="s">
        <v>525</v>
      </c>
      <c r="BG366">
        <v>14</v>
      </c>
      <c r="BH366" s="7" t="s">
        <v>526</v>
      </c>
      <c r="BI366">
        <v>5</v>
      </c>
      <c r="BJ366" s="7" t="s">
        <v>526</v>
      </c>
      <c r="BK366">
        <v>5</v>
      </c>
      <c r="BL366" s="7" t="s">
        <v>526</v>
      </c>
      <c r="BM366">
        <v>5</v>
      </c>
      <c r="BN366" s="7" t="s">
        <v>525</v>
      </c>
      <c r="BO366">
        <v>9.4</v>
      </c>
      <c r="BQ366" s="5">
        <f t="shared" si="20"/>
        <v>21</v>
      </c>
      <c r="BR366" s="5">
        <f t="shared" si="21"/>
        <v>0</v>
      </c>
      <c r="BS366" s="5">
        <f t="shared" si="22"/>
        <v>28</v>
      </c>
      <c r="BT366" s="6">
        <f t="shared" si="23"/>
        <v>7</v>
      </c>
    </row>
    <row r="367" spans="1:72" ht="12.75">
      <c r="A367" t="s">
        <v>1886</v>
      </c>
      <c r="B367" s="1" t="s">
        <v>1444</v>
      </c>
      <c r="C367" s="1" t="s">
        <v>1444</v>
      </c>
      <c r="D367" s="7">
        <v>1991</v>
      </c>
      <c r="E367" t="s">
        <v>1445</v>
      </c>
      <c r="F367" t="s">
        <v>2412</v>
      </c>
      <c r="G367" t="s">
        <v>1446</v>
      </c>
      <c r="H367" s="7" t="s">
        <v>523</v>
      </c>
      <c r="I367" t="s">
        <v>524</v>
      </c>
      <c r="J367" s="7" t="s">
        <v>525</v>
      </c>
      <c r="K367">
        <v>4.1</v>
      </c>
      <c r="L367" s="7" t="s">
        <v>526</v>
      </c>
      <c r="M367">
        <v>5</v>
      </c>
      <c r="N367" s="32" t="s">
        <v>525</v>
      </c>
      <c r="O367" s="33">
        <v>1400</v>
      </c>
      <c r="P367" s="7" t="s">
        <v>526</v>
      </c>
      <c r="Q367">
        <v>200</v>
      </c>
      <c r="R367" s="7" t="s">
        <v>526</v>
      </c>
      <c r="S367">
        <v>5</v>
      </c>
      <c r="T367" s="7" t="s">
        <v>526</v>
      </c>
      <c r="U367">
        <v>5</v>
      </c>
      <c r="V367" s="7" t="s">
        <v>526</v>
      </c>
      <c r="W367">
        <v>5</v>
      </c>
      <c r="X367" s="7" t="s">
        <v>526</v>
      </c>
      <c r="Y367">
        <v>5</v>
      </c>
      <c r="Z367" s="7" t="s">
        <v>526</v>
      </c>
      <c r="AA367">
        <v>5</v>
      </c>
      <c r="AB367" s="7" t="s">
        <v>526</v>
      </c>
      <c r="AC367">
        <v>5</v>
      </c>
      <c r="AD367" s="7" t="s">
        <v>526</v>
      </c>
      <c r="AE367">
        <v>5</v>
      </c>
      <c r="AF367" s="7" t="s">
        <v>526</v>
      </c>
      <c r="AG367">
        <v>5</v>
      </c>
      <c r="AH367" s="7" t="s">
        <v>526</v>
      </c>
      <c r="AI367">
        <v>5</v>
      </c>
      <c r="AJ367" s="7" t="s">
        <v>526</v>
      </c>
      <c r="AK367">
        <v>5</v>
      </c>
      <c r="AL367" s="7" t="s">
        <v>526</v>
      </c>
      <c r="AM367">
        <v>5</v>
      </c>
      <c r="AN367" s="7" t="s">
        <v>526</v>
      </c>
      <c r="AO367">
        <v>5</v>
      </c>
      <c r="AP367" s="7" t="s">
        <v>526</v>
      </c>
      <c r="AQ367">
        <v>5</v>
      </c>
      <c r="AR367" s="7" t="s">
        <v>526</v>
      </c>
      <c r="AS367">
        <v>5</v>
      </c>
      <c r="AT367" s="7" t="s">
        <v>526</v>
      </c>
      <c r="AU367">
        <v>5</v>
      </c>
      <c r="AV367" s="7" t="s">
        <v>526</v>
      </c>
      <c r="AW367">
        <v>5</v>
      </c>
      <c r="AX367" s="7" t="s">
        <v>525</v>
      </c>
      <c r="AY367">
        <v>39</v>
      </c>
      <c r="AZ367" s="7" t="s">
        <v>526</v>
      </c>
      <c r="BA367">
        <v>5</v>
      </c>
      <c r="BB367" s="7" t="s">
        <v>526</v>
      </c>
      <c r="BC367">
        <v>5</v>
      </c>
      <c r="BD367" s="7" t="s">
        <v>525</v>
      </c>
      <c r="BE367">
        <v>20</v>
      </c>
      <c r="BF367" s="7" t="s">
        <v>525</v>
      </c>
      <c r="BG367">
        <v>11</v>
      </c>
      <c r="BH367" s="7" t="s">
        <v>526</v>
      </c>
      <c r="BI367">
        <v>5</v>
      </c>
      <c r="BJ367" s="7" t="s">
        <v>526</v>
      </c>
      <c r="BK367">
        <v>5</v>
      </c>
      <c r="BL367" s="7" t="s">
        <v>526</v>
      </c>
      <c r="BM367">
        <v>5</v>
      </c>
      <c r="BN367" s="7" t="s">
        <v>526</v>
      </c>
      <c r="BO367">
        <v>5</v>
      </c>
      <c r="BQ367" s="5">
        <f t="shared" si="20"/>
        <v>24</v>
      </c>
      <c r="BR367" s="5">
        <f t="shared" si="21"/>
        <v>0</v>
      </c>
      <c r="BS367" s="5">
        <f t="shared" si="22"/>
        <v>28</v>
      </c>
      <c r="BT367" s="6">
        <f t="shared" si="23"/>
        <v>4</v>
      </c>
    </row>
    <row r="368" spans="1:72" ht="12.75">
      <c r="A368" t="s">
        <v>1886</v>
      </c>
      <c r="B368" s="1" t="s">
        <v>1447</v>
      </c>
      <c r="C368" s="1" t="s">
        <v>1447</v>
      </c>
      <c r="D368" s="7">
        <v>1991</v>
      </c>
      <c r="E368" t="s">
        <v>1448</v>
      </c>
      <c r="F368" t="s">
        <v>2412</v>
      </c>
      <c r="G368" t="s">
        <v>1449</v>
      </c>
      <c r="H368" s="7" t="s">
        <v>523</v>
      </c>
      <c r="I368" t="s">
        <v>524</v>
      </c>
      <c r="J368" s="7" t="s">
        <v>525</v>
      </c>
      <c r="K368">
        <v>6.9</v>
      </c>
      <c r="L368" s="7" t="s">
        <v>526</v>
      </c>
      <c r="M368">
        <v>5</v>
      </c>
      <c r="N368" s="32" t="s">
        <v>525</v>
      </c>
      <c r="O368" s="33">
        <v>61</v>
      </c>
      <c r="P368" s="7" t="s">
        <v>526</v>
      </c>
      <c r="Q368">
        <v>200</v>
      </c>
      <c r="R368" s="7" t="s">
        <v>526</v>
      </c>
      <c r="S368">
        <v>5</v>
      </c>
      <c r="T368" s="7" t="s">
        <v>526</v>
      </c>
      <c r="U368">
        <v>5</v>
      </c>
      <c r="V368" s="7" t="s">
        <v>526</v>
      </c>
      <c r="W368">
        <v>5</v>
      </c>
      <c r="X368" s="7" t="s">
        <v>526</v>
      </c>
      <c r="Y368">
        <v>5</v>
      </c>
      <c r="Z368" s="7" t="s">
        <v>526</v>
      </c>
      <c r="AA368">
        <v>5</v>
      </c>
      <c r="AB368" s="7" t="s">
        <v>526</v>
      </c>
      <c r="AC368">
        <v>5</v>
      </c>
      <c r="AD368" s="7" t="s">
        <v>526</v>
      </c>
      <c r="AE368">
        <v>5</v>
      </c>
      <c r="AF368" s="7" t="s">
        <v>526</v>
      </c>
      <c r="AG368">
        <v>5</v>
      </c>
      <c r="AH368" s="7" t="s">
        <v>526</v>
      </c>
      <c r="AI368">
        <v>5</v>
      </c>
      <c r="AJ368" s="7" t="s">
        <v>526</v>
      </c>
      <c r="AK368">
        <v>5</v>
      </c>
      <c r="AL368" s="7" t="s">
        <v>526</v>
      </c>
      <c r="AM368">
        <v>5</v>
      </c>
      <c r="AN368" s="7" t="s">
        <v>526</v>
      </c>
      <c r="AO368">
        <v>5</v>
      </c>
      <c r="AP368" s="7" t="s">
        <v>526</v>
      </c>
      <c r="AQ368">
        <v>5</v>
      </c>
      <c r="AR368" s="7" t="s">
        <v>526</v>
      </c>
      <c r="AS368">
        <v>5</v>
      </c>
      <c r="AT368" s="7" t="s">
        <v>526</v>
      </c>
      <c r="AU368">
        <v>5</v>
      </c>
      <c r="AV368" s="7" t="s">
        <v>525</v>
      </c>
      <c r="AW368">
        <v>58</v>
      </c>
      <c r="AX368" s="7" t="s">
        <v>525</v>
      </c>
      <c r="AY368">
        <v>260</v>
      </c>
      <c r="AZ368" s="7" t="s">
        <v>526</v>
      </c>
      <c r="BA368">
        <v>5</v>
      </c>
      <c r="BB368" s="7" t="s">
        <v>526</v>
      </c>
      <c r="BC368">
        <v>5</v>
      </c>
      <c r="BD368" s="7" t="s">
        <v>525</v>
      </c>
      <c r="BE368">
        <v>41</v>
      </c>
      <c r="BF368" s="7" t="s">
        <v>525</v>
      </c>
      <c r="BG368">
        <v>40</v>
      </c>
      <c r="BH368" s="7" t="s">
        <v>525</v>
      </c>
      <c r="BI368">
        <v>5.2</v>
      </c>
      <c r="BJ368" s="7" t="s">
        <v>526</v>
      </c>
      <c r="BK368">
        <v>5</v>
      </c>
      <c r="BL368" s="7" t="s">
        <v>526</v>
      </c>
      <c r="BM368">
        <v>5</v>
      </c>
      <c r="BN368" s="7" t="s">
        <v>526</v>
      </c>
      <c r="BO368">
        <v>5</v>
      </c>
      <c r="BQ368" s="5">
        <f t="shared" si="20"/>
        <v>22</v>
      </c>
      <c r="BR368" s="5">
        <f t="shared" si="21"/>
        <v>0</v>
      </c>
      <c r="BS368" s="5">
        <f t="shared" si="22"/>
        <v>28</v>
      </c>
      <c r="BT368" s="6">
        <f t="shared" si="23"/>
        <v>6</v>
      </c>
    </row>
    <row r="369" spans="1:72" ht="12.75">
      <c r="A369" t="s">
        <v>1886</v>
      </c>
      <c r="B369" s="1" t="s">
        <v>1450</v>
      </c>
      <c r="C369" s="1" t="s">
        <v>1450</v>
      </c>
      <c r="D369" s="7">
        <v>1991</v>
      </c>
      <c r="E369" t="s">
        <v>1451</v>
      </c>
      <c r="F369" t="s">
        <v>2412</v>
      </c>
      <c r="G369" t="s">
        <v>1452</v>
      </c>
      <c r="H369" s="7" t="s">
        <v>523</v>
      </c>
      <c r="I369" t="s">
        <v>531</v>
      </c>
      <c r="J369" s="7" t="s">
        <v>525</v>
      </c>
      <c r="K369">
        <v>12.1</v>
      </c>
      <c r="L369" s="7" t="s">
        <v>526</v>
      </c>
      <c r="M369">
        <v>5</v>
      </c>
      <c r="N369" s="32" t="s">
        <v>525</v>
      </c>
      <c r="O369" s="33">
        <v>14000</v>
      </c>
      <c r="P369" s="7" t="s">
        <v>526</v>
      </c>
      <c r="Q369">
        <v>200</v>
      </c>
      <c r="R369" s="7" t="s">
        <v>526</v>
      </c>
      <c r="S369">
        <v>5</v>
      </c>
      <c r="T369" s="7" t="s">
        <v>526</v>
      </c>
      <c r="U369">
        <v>5</v>
      </c>
      <c r="V369" s="7" t="s">
        <v>525</v>
      </c>
      <c r="W369">
        <v>14</v>
      </c>
      <c r="X369" s="7" t="s">
        <v>525</v>
      </c>
      <c r="Y369">
        <v>6.6</v>
      </c>
      <c r="Z369" s="7" t="s">
        <v>526</v>
      </c>
      <c r="AA369">
        <v>5</v>
      </c>
      <c r="AB369" s="7" t="s">
        <v>526</v>
      </c>
      <c r="AC369">
        <v>5</v>
      </c>
      <c r="AD369" s="7" t="s">
        <v>526</v>
      </c>
      <c r="AE369">
        <v>5</v>
      </c>
      <c r="AF369" s="7" t="s">
        <v>526</v>
      </c>
      <c r="AG369">
        <v>5</v>
      </c>
      <c r="AH369" s="7" t="s">
        <v>526</v>
      </c>
      <c r="AI369">
        <v>5</v>
      </c>
      <c r="AJ369" s="7" t="s">
        <v>526</v>
      </c>
      <c r="AK369">
        <v>5</v>
      </c>
      <c r="AL369" s="7" t="s">
        <v>526</v>
      </c>
      <c r="AM369">
        <v>5</v>
      </c>
      <c r="AN369" s="7" t="s">
        <v>526</v>
      </c>
      <c r="AO369">
        <v>5</v>
      </c>
      <c r="AP369" s="7" t="s">
        <v>526</v>
      </c>
      <c r="AQ369">
        <v>5</v>
      </c>
      <c r="AR369" s="7" t="s">
        <v>526</v>
      </c>
      <c r="AS369">
        <v>5</v>
      </c>
      <c r="AT369" s="7" t="s">
        <v>526</v>
      </c>
      <c r="AU369">
        <v>5</v>
      </c>
      <c r="AV369" s="7" t="s">
        <v>525</v>
      </c>
      <c r="AW369">
        <v>8.2</v>
      </c>
      <c r="AX369" s="7" t="s">
        <v>526</v>
      </c>
      <c r="AY369">
        <v>200</v>
      </c>
      <c r="AZ369" s="7" t="s">
        <v>526</v>
      </c>
      <c r="BA369">
        <v>100</v>
      </c>
      <c r="BB369" s="7" t="s">
        <v>525</v>
      </c>
      <c r="BC369">
        <v>14</v>
      </c>
      <c r="BD369" s="7" t="s">
        <v>525</v>
      </c>
      <c r="BE369">
        <v>120</v>
      </c>
      <c r="BF369" s="7" t="s">
        <v>526</v>
      </c>
      <c r="BG369">
        <v>5</v>
      </c>
      <c r="BH369" s="7" t="s">
        <v>526</v>
      </c>
      <c r="BI369">
        <v>5</v>
      </c>
      <c r="BJ369" s="7" t="s">
        <v>526</v>
      </c>
      <c r="BK369">
        <v>5</v>
      </c>
      <c r="BL369" s="7" t="s">
        <v>525</v>
      </c>
      <c r="BM369">
        <v>5.6</v>
      </c>
      <c r="BN369" s="7" t="s">
        <v>525</v>
      </c>
      <c r="BO369">
        <v>18</v>
      </c>
      <c r="BQ369" s="5">
        <f t="shared" si="20"/>
        <v>20</v>
      </c>
      <c r="BR369" s="5">
        <f t="shared" si="21"/>
        <v>0</v>
      </c>
      <c r="BS369" s="5">
        <f t="shared" si="22"/>
        <v>28</v>
      </c>
      <c r="BT369" s="6">
        <f t="shared" si="23"/>
        <v>8</v>
      </c>
    </row>
    <row r="370" spans="1:72" ht="12.75">
      <c r="A370" t="s">
        <v>1886</v>
      </c>
      <c r="B370" s="1" t="s">
        <v>1453</v>
      </c>
      <c r="C370" s="1" t="s">
        <v>1453</v>
      </c>
      <c r="D370" s="7">
        <v>1991</v>
      </c>
      <c r="E370" t="s">
        <v>1454</v>
      </c>
      <c r="F370" t="s">
        <v>2412</v>
      </c>
      <c r="G370" t="s">
        <v>1455</v>
      </c>
      <c r="H370" s="7" t="s">
        <v>523</v>
      </c>
      <c r="I370" t="s">
        <v>524</v>
      </c>
      <c r="J370" s="7" t="s">
        <v>525</v>
      </c>
      <c r="K370">
        <v>4.9</v>
      </c>
      <c r="L370" s="7" t="s">
        <v>526</v>
      </c>
      <c r="M370">
        <v>5</v>
      </c>
      <c r="N370" s="32" t="s">
        <v>525</v>
      </c>
      <c r="O370" s="33">
        <v>120</v>
      </c>
      <c r="P370" s="7" t="s">
        <v>526</v>
      </c>
      <c r="Q370">
        <v>200</v>
      </c>
      <c r="R370" s="7" t="s">
        <v>526</v>
      </c>
      <c r="S370">
        <v>5</v>
      </c>
      <c r="T370" s="7" t="s">
        <v>526</v>
      </c>
      <c r="U370">
        <v>5</v>
      </c>
      <c r="V370" s="7" t="s">
        <v>526</v>
      </c>
      <c r="W370">
        <v>5</v>
      </c>
      <c r="X370" s="7" t="s">
        <v>526</v>
      </c>
      <c r="Y370">
        <v>5</v>
      </c>
      <c r="Z370" s="7" t="s">
        <v>526</v>
      </c>
      <c r="AA370">
        <v>5</v>
      </c>
      <c r="AB370" s="7" t="s">
        <v>526</v>
      </c>
      <c r="AC370">
        <v>5</v>
      </c>
      <c r="AD370" s="7" t="s">
        <v>526</v>
      </c>
      <c r="AE370">
        <v>5</v>
      </c>
      <c r="AF370" s="7" t="s">
        <v>526</v>
      </c>
      <c r="AG370">
        <v>5</v>
      </c>
      <c r="AH370" s="7" t="s">
        <v>526</v>
      </c>
      <c r="AI370">
        <v>5</v>
      </c>
      <c r="AJ370" s="7" t="s">
        <v>526</v>
      </c>
      <c r="AK370">
        <v>5</v>
      </c>
      <c r="AL370" s="7" t="s">
        <v>526</v>
      </c>
      <c r="AM370">
        <v>5</v>
      </c>
      <c r="AN370" s="7" t="s">
        <v>526</v>
      </c>
      <c r="AO370">
        <v>5</v>
      </c>
      <c r="AP370" s="7" t="s">
        <v>526</v>
      </c>
      <c r="AQ370">
        <v>5</v>
      </c>
      <c r="AR370" s="7" t="s">
        <v>526</v>
      </c>
      <c r="AS370">
        <v>5</v>
      </c>
      <c r="AT370" s="7" t="s">
        <v>526</v>
      </c>
      <c r="AU370">
        <v>5</v>
      </c>
      <c r="AV370" s="7" t="s">
        <v>526</v>
      </c>
      <c r="AW370">
        <v>5</v>
      </c>
      <c r="AX370" s="7" t="s">
        <v>525</v>
      </c>
      <c r="AY370">
        <v>31</v>
      </c>
      <c r="AZ370" s="7" t="s">
        <v>526</v>
      </c>
      <c r="BA370">
        <v>5</v>
      </c>
      <c r="BB370" s="7" t="s">
        <v>526</v>
      </c>
      <c r="BC370">
        <v>5</v>
      </c>
      <c r="BD370" s="7" t="s">
        <v>525</v>
      </c>
      <c r="BE370">
        <v>10</v>
      </c>
      <c r="BF370" s="7" t="s">
        <v>526</v>
      </c>
      <c r="BG370">
        <v>5</v>
      </c>
      <c r="BH370" s="7" t="s">
        <v>526</v>
      </c>
      <c r="BI370">
        <v>5</v>
      </c>
      <c r="BJ370" s="7" t="s">
        <v>526</v>
      </c>
      <c r="BK370">
        <v>5</v>
      </c>
      <c r="BL370" s="7" t="s">
        <v>526</v>
      </c>
      <c r="BM370">
        <v>5</v>
      </c>
      <c r="BN370" s="7" t="s">
        <v>526</v>
      </c>
      <c r="BO370">
        <v>5</v>
      </c>
      <c r="BQ370" s="5">
        <f t="shared" si="20"/>
        <v>25</v>
      </c>
      <c r="BR370" s="5">
        <f t="shared" si="21"/>
        <v>0</v>
      </c>
      <c r="BS370" s="5">
        <f t="shared" si="22"/>
        <v>28</v>
      </c>
      <c r="BT370" s="6">
        <f t="shared" si="23"/>
        <v>3</v>
      </c>
    </row>
    <row r="371" spans="1:72" ht="12.75">
      <c r="A371" t="s">
        <v>1886</v>
      </c>
      <c r="B371" s="1" t="s">
        <v>1456</v>
      </c>
      <c r="C371" s="1" t="s">
        <v>1456</v>
      </c>
      <c r="D371" s="7">
        <v>1991</v>
      </c>
      <c r="E371" t="s">
        <v>1457</v>
      </c>
      <c r="F371" t="s">
        <v>2412</v>
      </c>
      <c r="G371" t="s">
        <v>1458</v>
      </c>
      <c r="H371" s="7" t="s">
        <v>523</v>
      </c>
      <c r="I371" t="s">
        <v>524</v>
      </c>
      <c r="J371" s="7" t="s">
        <v>525</v>
      </c>
      <c r="K371">
        <v>2.8</v>
      </c>
      <c r="L371" s="7" t="s">
        <v>526</v>
      </c>
      <c r="M371">
        <v>5</v>
      </c>
      <c r="N371" s="32" t="s">
        <v>525</v>
      </c>
      <c r="O371" s="33">
        <v>160</v>
      </c>
      <c r="P371" s="7" t="s">
        <v>526</v>
      </c>
      <c r="Q371">
        <v>200</v>
      </c>
      <c r="R371" s="7" t="s">
        <v>526</v>
      </c>
      <c r="S371">
        <v>5</v>
      </c>
      <c r="T371" s="7" t="s">
        <v>526</v>
      </c>
      <c r="U371">
        <v>5</v>
      </c>
      <c r="V371" s="7" t="s">
        <v>526</v>
      </c>
      <c r="W371">
        <v>5</v>
      </c>
      <c r="X371" s="7" t="s">
        <v>526</v>
      </c>
      <c r="Y371">
        <v>5</v>
      </c>
      <c r="Z371" s="7" t="s">
        <v>526</v>
      </c>
      <c r="AA371">
        <v>5</v>
      </c>
      <c r="AB371" s="7" t="s">
        <v>526</v>
      </c>
      <c r="AC371">
        <v>5</v>
      </c>
      <c r="AD371" s="7" t="s">
        <v>526</v>
      </c>
      <c r="AE371">
        <v>5</v>
      </c>
      <c r="AF371" s="7" t="s">
        <v>526</v>
      </c>
      <c r="AG371">
        <v>5</v>
      </c>
      <c r="AH371" s="7" t="s">
        <v>526</v>
      </c>
      <c r="AI371">
        <v>5</v>
      </c>
      <c r="AJ371" s="7" t="s">
        <v>526</v>
      </c>
      <c r="AK371">
        <v>5</v>
      </c>
      <c r="AL371" s="7" t="s">
        <v>526</v>
      </c>
      <c r="AM371">
        <v>5</v>
      </c>
      <c r="AN371" s="7" t="s">
        <v>526</v>
      </c>
      <c r="AO371">
        <v>5</v>
      </c>
      <c r="AP371" s="7" t="s">
        <v>526</v>
      </c>
      <c r="AQ371">
        <v>5</v>
      </c>
      <c r="AR371" s="7" t="s">
        <v>526</v>
      </c>
      <c r="AS371">
        <v>5</v>
      </c>
      <c r="AT371" s="7" t="s">
        <v>526</v>
      </c>
      <c r="AU371">
        <v>5</v>
      </c>
      <c r="AV371" s="7" t="s">
        <v>526</v>
      </c>
      <c r="AW371">
        <v>5</v>
      </c>
      <c r="AX371" s="7" t="s">
        <v>525</v>
      </c>
      <c r="AY371">
        <v>19</v>
      </c>
      <c r="AZ371" s="7" t="s">
        <v>526</v>
      </c>
      <c r="BA371">
        <v>5</v>
      </c>
      <c r="BB371" s="7" t="s">
        <v>526</v>
      </c>
      <c r="BC371">
        <v>5</v>
      </c>
      <c r="BD371" s="7" t="s">
        <v>525</v>
      </c>
      <c r="BE371">
        <v>20</v>
      </c>
      <c r="BF371" s="7" t="s">
        <v>525</v>
      </c>
      <c r="BG371">
        <v>9.1</v>
      </c>
      <c r="BH371" s="7" t="s">
        <v>526</v>
      </c>
      <c r="BI371">
        <v>5</v>
      </c>
      <c r="BJ371" s="7" t="s">
        <v>526</v>
      </c>
      <c r="BK371">
        <v>5</v>
      </c>
      <c r="BL371" s="7" t="s">
        <v>526</v>
      </c>
      <c r="BM371">
        <v>5</v>
      </c>
      <c r="BN371" s="7" t="s">
        <v>526</v>
      </c>
      <c r="BO371">
        <v>5</v>
      </c>
      <c r="BQ371" s="5">
        <f t="shared" si="20"/>
        <v>24</v>
      </c>
      <c r="BR371" s="5">
        <f t="shared" si="21"/>
        <v>0</v>
      </c>
      <c r="BS371" s="5">
        <f t="shared" si="22"/>
        <v>28</v>
      </c>
      <c r="BT371" s="6">
        <f t="shared" si="23"/>
        <v>4</v>
      </c>
    </row>
    <row r="372" spans="1:72" ht="12.75">
      <c r="A372" t="s">
        <v>1886</v>
      </c>
      <c r="B372" s="1" t="s">
        <v>1459</v>
      </c>
      <c r="C372" s="1" t="s">
        <v>1459</v>
      </c>
      <c r="D372" s="7">
        <v>1991</v>
      </c>
      <c r="E372" t="s">
        <v>1460</v>
      </c>
      <c r="F372" t="s">
        <v>2412</v>
      </c>
      <c r="G372" t="s">
        <v>1461</v>
      </c>
      <c r="H372" s="7" t="s">
        <v>523</v>
      </c>
      <c r="I372" t="s">
        <v>599</v>
      </c>
      <c r="J372" s="7" t="s">
        <v>525</v>
      </c>
      <c r="K372">
        <v>4.4</v>
      </c>
      <c r="L372" s="7" t="s">
        <v>526</v>
      </c>
      <c r="M372">
        <v>5</v>
      </c>
      <c r="N372" s="32" t="s">
        <v>525</v>
      </c>
      <c r="O372" s="33">
        <v>180</v>
      </c>
      <c r="P372" s="7" t="s">
        <v>526</v>
      </c>
      <c r="Q372">
        <v>200</v>
      </c>
      <c r="R372" s="7" t="s">
        <v>526</v>
      </c>
      <c r="S372">
        <v>5</v>
      </c>
      <c r="T372" s="7" t="s">
        <v>526</v>
      </c>
      <c r="U372">
        <v>5</v>
      </c>
      <c r="V372" s="7" t="s">
        <v>526</v>
      </c>
      <c r="W372">
        <v>5</v>
      </c>
      <c r="X372" s="7" t="s">
        <v>526</v>
      </c>
      <c r="Y372">
        <v>5</v>
      </c>
      <c r="Z372" s="7" t="s">
        <v>526</v>
      </c>
      <c r="AA372">
        <v>5</v>
      </c>
      <c r="AB372" s="7" t="s">
        <v>526</v>
      </c>
      <c r="AC372">
        <v>5</v>
      </c>
      <c r="AD372" s="7" t="s">
        <v>526</v>
      </c>
      <c r="AE372">
        <v>5</v>
      </c>
      <c r="AF372" s="7" t="s">
        <v>526</v>
      </c>
      <c r="AG372">
        <v>5</v>
      </c>
      <c r="AH372" s="7" t="s">
        <v>526</v>
      </c>
      <c r="AI372">
        <v>5</v>
      </c>
      <c r="AJ372" s="7" t="s">
        <v>526</v>
      </c>
      <c r="AK372">
        <v>5</v>
      </c>
      <c r="AL372" s="7" t="s">
        <v>526</v>
      </c>
      <c r="AM372">
        <v>5</v>
      </c>
      <c r="AN372" s="7" t="s">
        <v>526</v>
      </c>
      <c r="AO372">
        <v>5</v>
      </c>
      <c r="AP372" s="7" t="s">
        <v>526</v>
      </c>
      <c r="AQ372">
        <v>5</v>
      </c>
      <c r="AR372" s="7" t="s">
        <v>526</v>
      </c>
      <c r="AS372">
        <v>5</v>
      </c>
      <c r="AT372" s="7" t="s">
        <v>526</v>
      </c>
      <c r="AU372">
        <v>5</v>
      </c>
      <c r="AV372" s="7" t="s">
        <v>526</v>
      </c>
      <c r="AW372">
        <v>5</v>
      </c>
      <c r="AX372" s="7" t="s">
        <v>525</v>
      </c>
      <c r="AY372">
        <v>39</v>
      </c>
      <c r="AZ372" s="7" t="s">
        <v>526</v>
      </c>
      <c r="BA372">
        <v>5</v>
      </c>
      <c r="BB372" s="7" t="s">
        <v>526</v>
      </c>
      <c r="BC372">
        <v>5</v>
      </c>
      <c r="BD372" s="7" t="s">
        <v>525</v>
      </c>
      <c r="BE372">
        <v>12</v>
      </c>
      <c r="BF372" s="7" t="s">
        <v>526</v>
      </c>
      <c r="BG372">
        <v>5</v>
      </c>
      <c r="BH372" s="7" t="s">
        <v>526</v>
      </c>
      <c r="BI372">
        <v>5</v>
      </c>
      <c r="BJ372" s="7" t="s">
        <v>526</v>
      </c>
      <c r="BK372">
        <v>5</v>
      </c>
      <c r="BL372" s="7" t="s">
        <v>526</v>
      </c>
      <c r="BM372">
        <v>5</v>
      </c>
      <c r="BN372" s="7" t="s">
        <v>526</v>
      </c>
      <c r="BO372">
        <v>5</v>
      </c>
      <c r="BQ372" s="5">
        <f t="shared" si="20"/>
        <v>25</v>
      </c>
      <c r="BR372" s="5">
        <f t="shared" si="21"/>
        <v>0</v>
      </c>
      <c r="BS372" s="5">
        <f t="shared" si="22"/>
        <v>28</v>
      </c>
      <c r="BT372" s="6">
        <f t="shared" si="23"/>
        <v>3</v>
      </c>
    </row>
    <row r="373" spans="1:72" ht="12.75">
      <c r="A373" t="s">
        <v>532</v>
      </c>
      <c r="B373" s="1" t="s">
        <v>1462</v>
      </c>
      <c r="C373" s="1" t="s">
        <v>1462</v>
      </c>
      <c r="D373" s="7">
        <v>1997</v>
      </c>
      <c r="E373" t="s">
        <v>1463</v>
      </c>
      <c r="F373" t="s">
        <v>2412</v>
      </c>
      <c r="G373" t="s">
        <v>1464</v>
      </c>
      <c r="H373" s="7" t="s">
        <v>523</v>
      </c>
      <c r="I373" t="s">
        <v>524</v>
      </c>
      <c r="J373" s="7" t="s">
        <v>525</v>
      </c>
      <c r="K373">
        <v>5.9</v>
      </c>
      <c r="L373" s="7" t="s">
        <v>526</v>
      </c>
      <c r="M373">
        <v>5</v>
      </c>
      <c r="N373" s="32" t="s">
        <v>525</v>
      </c>
      <c r="O373" s="33">
        <v>96</v>
      </c>
      <c r="P373" s="7" t="s">
        <v>526</v>
      </c>
      <c r="Q373">
        <v>200</v>
      </c>
      <c r="R373" s="7" t="s">
        <v>526</v>
      </c>
      <c r="S373">
        <v>5</v>
      </c>
      <c r="T373" s="7" t="s">
        <v>526</v>
      </c>
      <c r="U373">
        <v>5</v>
      </c>
      <c r="V373" s="7" t="s">
        <v>543</v>
      </c>
      <c r="W373">
        <v>4.6</v>
      </c>
      <c r="X373" s="7" t="s">
        <v>526</v>
      </c>
      <c r="Y373">
        <v>5</v>
      </c>
      <c r="Z373" s="7" t="s">
        <v>526</v>
      </c>
      <c r="AA373">
        <v>5</v>
      </c>
      <c r="AB373" s="7" t="s">
        <v>526</v>
      </c>
      <c r="AC373">
        <v>5</v>
      </c>
      <c r="AD373" s="7" t="s">
        <v>526</v>
      </c>
      <c r="AE373">
        <v>5</v>
      </c>
      <c r="AF373" s="7" t="s">
        <v>526</v>
      </c>
      <c r="AG373">
        <v>5</v>
      </c>
      <c r="AH373" s="7" t="s">
        <v>526</v>
      </c>
      <c r="AI373">
        <v>5</v>
      </c>
      <c r="AJ373" s="7" t="s">
        <v>526</v>
      </c>
      <c r="AK373">
        <v>5</v>
      </c>
      <c r="AL373" s="7" t="s">
        <v>526</v>
      </c>
      <c r="AM373">
        <v>5</v>
      </c>
      <c r="AN373" s="7" t="s">
        <v>526</v>
      </c>
      <c r="AO373">
        <v>5</v>
      </c>
      <c r="AP373" s="7" t="s">
        <v>526</v>
      </c>
      <c r="AQ373">
        <v>5</v>
      </c>
      <c r="AR373" s="7" t="s">
        <v>526</v>
      </c>
      <c r="AS373">
        <v>5</v>
      </c>
      <c r="AT373" s="7" t="s">
        <v>526</v>
      </c>
      <c r="AU373">
        <v>5</v>
      </c>
      <c r="AV373" s="7" t="s">
        <v>526</v>
      </c>
      <c r="AW373">
        <v>5</v>
      </c>
      <c r="AX373" s="7" t="s">
        <v>525</v>
      </c>
      <c r="AY373">
        <v>29</v>
      </c>
      <c r="AZ373" s="7" t="s">
        <v>526</v>
      </c>
      <c r="BA373">
        <v>5</v>
      </c>
      <c r="BB373" s="7" t="s">
        <v>526</v>
      </c>
      <c r="BC373">
        <v>5</v>
      </c>
      <c r="BD373" s="7" t="s">
        <v>543</v>
      </c>
      <c r="BE373">
        <v>5.6</v>
      </c>
      <c r="BF373" s="7" t="s">
        <v>543</v>
      </c>
      <c r="BG373">
        <v>3.5</v>
      </c>
      <c r="BH373" s="7" t="s">
        <v>526</v>
      </c>
      <c r="BI373">
        <v>5</v>
      </c>
      <c r="BJ373" s="7" t="s">
        <v>526</v>
      </c>
      <c r="BK373">
        <v>5</v>
      </c>
      <c r="BL373" s="7" t="s">
        <v>526</v>
      </c>
      <c r="BM373">
        <v>5</v>
      </c>
      <c r="BN373" s="7" t="s">
        <v>526</v>
      </c>
      <c r="BO373">
        <v>5</v>
      </c>
      <c r="BQ373" s="5">
        <f t="shared" si="20"/>
        <v>23</v>
      </c>
      <c r="BR373" s="5">
        <f t="shared" si="21"/>
        <v>0</v>
      </c>
      <c r="BS373" s="5">
        <f t="shared" si="22"/>
        <v>28</v>
      </c>
      <c r="BT373" s="6">
        <f t="shared" si="23"/>
        <v>5</v>
      </c>
    </row>
    <row r="374" spans="1:72" ht="12.75">
      <c r="A374" t="s">
        <v>532</v>
      </c>
      <c r="B374" s="1" t="s">
        <v>1465</v>
      </c>
      <c r="C374" s="1" t="s">
        <v>1465</v>
      </c>
      <c r="D374" s="7">
        <v>1997</v>
      </c>
      <c r="E374" t="s">
        <v>1466</v>
      </c>
      <c r="F374" t="s">
        <v>2412</v>
      </c>
      <c r="G374" t="s">
        <v>1467</v>
      </c>
      <c r="H374" s="7" t="s">
        <v>523</v>
      </c>
      <c r="I374" t="s">
        <v>531</v>
      </c>
      <c r="J374" s="7" t="s">
        <v>525</v>
      </c>
      <c r="K374">
        <v>6.4</v>
      </c>
      <c r="L374" s="7" t="s">
        <v>526</v>
      </c>
      <c r="M374">
        <v>5</v>
      </c>
      <c r="N374" s="32" t="s">
        <v>525</v>
      </c>
      <c r="O374" s="33">
        <v>900</v>
      </c>
      <c r="P374" s="7" t="s">
        <v>526</v>
      </c>
      <c r="Q374">
        <v>200</v>
      </c>
      <c r="R374" s="7" t="s">
        <v>526</v>
      </c>
      <c r="S374">
        <v>5</v>
      </c>
      <c r="T374" s="7" t="s">
        <v>525</v>
      </c>
      <c r="U374">
        <v>17</v>
      </c>
      <c r="V374" s="7" t="s">
        <v>525</v>
      </c>
      <c r="W374">
        <v>38</v>
      </c>
      <c r="X374" s="7" t="s">
        <v>525</v>
      </c>
      <c r="Y374">
        <v>6.4</v>
      </c>
      <c r="Z374" s="7" t="s">
        <v>526</v>
      </c>
      <c r="AA374">
        <v>5</v>
      </c>
      <c r="AB374" s="7" t="s">
        <v>526</v>
      </c>
      <c r="AC374">
        <v>5</v>
      </c>
      <c r="AD374" s="7" t="s">
        <v>526</v>
      </c>
      <c r="AE374">
        <v>5</v>
      </c>
      <c r="AF374" s="7" t="s">
        <v>526</v>
      </c>
      <c r="AG374">
        <v>5</v>
      </c>
      <c r="AH374" s="7" t="s">
        <v>526</v>
      </c>
      <c r="AI374">
        <v>75</v>
      </c>
      <c r="AJ374" s="7" t="s">
        <v>526</v>
      </c>
      <c r="AK374">
        <v>5</v>
      </c>
      <c r="AL374" s="7" t="s">
        <v>526</v>
      </c>
      <c r="AM374">
        <v>5</v>
      </c>
      <c r="AN374" s="7" t="s">
        <v>525</v>
      </c>
      <c r="AO374">
        <v>8.9</v>
      </c>
      <c r="AP374" s="7" t="s">
        <v>526</v>
      </c>
      <c r="AQ374">
        <v>5</v>
      </c>
      <c r="AR374" s="7" t="s">
        <v>526</v>
      </c>
      <c r="AS374">
        <v>5</v>
      </c>
      <c r="AT374" s="7" t="s">
        <v>526</v>
      </c>
      <c r="AU374">
        <v>5</v>
      </c>
      <c r="AV374" s="7" t="s">
        <v>525</v>
      </c>
      <c r="AW374">
        <v>13</v>
      </c>
      <c r="AX374" s="7" t="s">
        <v>543</v>
      </c>
      <c r="AY374">
        <v>400</v>
      </c>
      <c r="AZ374" s="7" t="s">
        <v>526</v>
      </c>
      <c r="BA374">
        <v>7.7</v>
      </c>
      <c r="BB374" s="7" t="s">
        <v>526</v>
      </c>
      <c r="BC374">
        <v>5</v>
      </c>
      <c r="BD374" s="7" t="s">
        <v>525</v>
      </c>
      <c r="BE374">
        <v>23</v>
      </c>
      <c r="BF374" s="7" t="s">
        <v>526</v>
      </c>
      <c r="BG374">
        <v>5</v>
      </c>
      <c r="BH374" s="7" t="s">
        <v>526</v>
      </c>
      <c r="BI374">
        <v>5.5</v>
      </c>
      <c r="BJ374" s="7" t="s">
        <v>526</v>
      </c>
      <c r="BK374">
        <v>5</v>
      </c>
      <c r="BL374" s="7" t="s">
        <v>525</v>
      </c>
      <c r="BM374">
        <v>13</v>
      </c>
      <c r="BN374" s="7" t="s">
        <v>525</v>
      </c>
      <c r="BO374">
        <v>30</v>
      </c>
      <c r="BQ374" s="5">
        <f t="shared" si="20"/>
        <v>18</v>
      </c>
      <c r="BR374" s="5">
        <f t="shared" si="21"/>
        <v>0</v>
      </c>
      <c r="BS374" s="5">
        <f t="shared" si="22"/>
        <v>28</v>
      </c>
      <c r="BT374" s="6">
        <f t="shared" si="23"/>
        <v>10</v>
      </c>
    </row>
    <row r="375" spans="1:72" ht="12.75">
      <c r="A375" t="s">
        <v>532</v>
      </c>
      <c r="B375" s="1" t="s">
        <v>1468</v>
      </c>
      <c r="C375" s="1" t="s">
        <v>1468</v>
      </c>
      <c r="D375" s="7">
        <v>1997</v>
      </c>
      <c r="E375" t="s">
        <v>1469</v>
      </c>
      <c r="F375" t="s">
        <v>2412</v>
      </c>
      <c r="G375" t="s">
        <v>1470</v>
      </c>
      <c r="H375" s="7" t="s">
        <v>523</v>
      </c>
      <c r="I375" t="s">
        <v>531</v>
      </c>
      <c r="J375" s="7" t="s">
        <v>525</v>
      </c>
      <c r="K375">
        <v>8.5</v>
      </c>
      <c r="L375" s="7" t="s">
        <v>526</v>
      </c>
      <c r="M375">
        <v>5</v>
      </c>
      <c r="N375" s="32" t="s">
        <v>525</v>
      </c>
      <c r="O375" s="33">
        <v>1100</v>
      </c>
      <c r="P375" s="7" t="s">
        <v>526</v>
      </c>
      <c r="Q375">
        <v>200</v>
      </c>
      <c r="R375" s="7" t="s">
        <v>526</v>
      </c>
      <c r="S375">
        <v>5</v>
      </c>
      <c r="T375" s="7" t="s">
        <v>525</v>
      </c>
      <c r="U375">
        <v>16</v>
      </c>
      <c r="V375" s="7" t="s">
        <v>525</v>
      </c>
      <c r="W375">
        <v>37</v>
      </c>
      <c r="X375" s="7" t="s">
        <v>525</v>
      </c>
      <c r="Y375">
        <v>5.9</v>
      </c>
      <c r="Z375" s="7" t="s">
        <v>526</v>
      </c>
      <c r="AA375">
        <v>5</v>
      </c>
      <c r="AB375" s="7" t="s">
        <v>526</v>
      </c>
      <c r="AC375">
        <v>5</v>
      </c>
      <c r="AD375" s="7" t="s">
        <v>526</v>
      </c>
      <c r="AE375">
        <v>5</v>
      </c>
      <c r="AF375" s="7" t="s">
        <v>526</v>
      </c>
      <c r="AG375">
        <v>5</v>
      </c>
      <c r="AH375" s="7" t="s">
        <v>526</v>
      </c>
      <c r="AI375">
        <v>120</v>
      </c>
      <c r="AJ375" s="7" t="s">
        <v>526</v>
      </c>
      <c r="AK375">
        <v>5</v>
      </c>
      <c r="AL375" s="7" t="s">
        <v>526</v>
      </c>
      <c r="AM375">
        <v>5</v>
      </c>
      <c r="AN375" s="7" t="s">
        <v>526</v>
      </c>
      <c r="AO375">
        <v>5</v>
      </c>
      <c r="AP375" s="7" t="s">
        <v>526</v>
      </c>
      <c r="AQ375">
        <v>5</v>
      </c>
      <c r="AR375" s="7" t="s">
        <v>526</v>
      </c>
      <c r="AS375">
        <v>5</v>
      </c>
      <c r="AT375" s="7" t="s">
        <v>526</v>
      </c>
      <c r="AU375">
        <v>5</v>
      </c>
      <c r="AV375" s="7" t="s">
        <v>525</v>
      </c>
      <c r="AW375">
        <v>8.6</v>
      </c>
      <c r="AX375" s="7" t="s">
        <v>525</v>
      </c>
      <c r="AY375">
        <v>810</v>
      </c>
      <c r="AZ375" s="7" t="s">
        <v>525</v>
      </c>
      <c r="BA375">
        <v>21</v>
      </c>
      <c r="BB375" s="7" t="s">
        <v>525</v>
      </c>
      <c r="BC375">
        <v>9.7</v>
      </c>
      <c r="BD375" s="7" t="s">
        <v>525</v>
      </c>
      <c r="BE375">
        <v>58</v>
      </c>
      <c r="BF375" s="7" t="s">
        <v>525</v>
      </c>
      <c r="BG375">
        <v>12</v>
      </c>
      <c r="BH375" s="7" t="s">
        <v>525</v>
      </c>
      <c r="BI375">
        <v>39</v>
      </c>
      <c r="BJ375" s="7" t="s">
        <v>526</v>
      </c>
      <c r="BK375">
        <v>5</v>
      </c>
      <c r="BL375" s="7" t="s">
        <v>525</v>
      </c>
      <c r="BM375">
        <v>6</v>
      </c>
      <c r="BN375" s="7" t="s">
        <v>525</v>
      </c>
      <c r="BO375">
        <v>19</v>
      </c>
      <c r="BQ375" s="5">
        <f t="shared" si="20"/>
        <v>15</v>
      </c>
      <c r="BR375" s="5">
        <f t="shared" si="21"/>
        <v>0</v>
      </c>
      <c r="BS375" s="5">
        <f t="shared" si="22"/>
        <v>28</v>
      </c>
      <c r="BT375" s="6">
        <f t="shared" si="23"/>
        <v>13</v>
      </c>
    </row>
    <row r="376" spans="1:72" ht="12.75">
      <c r="A376" t="s">
        <v>420</v>
      </c>
      <c r="B376" s="1" t="s">
        <v>1471</v>
      </c>
      <c r="C376" s="1" t="s">
        <v>1471</v>
      </c>
      <c r="D376" s="7">
        <v>1994</v>
      </c>
      <c r="E376" t="s">
        <v>1472</v>
      </c>
      <c r="F376" t="s">
        <v>2412</v>
      </c>
      <c r="G376" t="s">
        <v>1473</v>
      </c>
      <c r="H376" s="7" t="s">
        <v>523</v>
      </c>
      <c r="I376" t="s">
        <v>531</v>
      </c>
      <c r="J376" s="7" t="s">
        <v>525</v>
      </c>
      <c r="K376">
        <v>4.8</v>
      </c>
      <c r="L376" s="7" t="s">
        <v>526</v>
      </c>
      <c r="M376">
        <v>5</v>
      </c>
      <c r="N376" s="32" t="s">
        <v>525</v>
      </c>
      <c r="O376" s="33">
        <v>260</v>
      </c>
      <c r="P376" s="7" t="s">
        <v>526</v>
      </c>
      <c r="Q376">
        <v>200</v>
      </c>
      <c r="R376" s="7" t="s">
        <v>526</v>
      </c>
      <c r="S376">
        <v>5</v>
      </c>
      <c r="T376" s="7" t="s">
        <v>526</v>
      </c>
      <c r="U376">
        <v>5</v>
      </c>
      <c r="V376" s="7" t="s">
        <v>525</v>
      </c>
      <c r="W376">
        <v>7.7</v>
      </c>
      <c r="X376" s="7" t="s">
        <v>543</v>
      </c>
      <c r="Y376">
        <v>4</v>
      </c>
      <c r="Z376" s="7" t="s">
        <v>526</v>
      </c>
      <c r="AA376">
        <v>5</v>
      </c>
      <c r="AB376" s="7" t="s">
        <v>526</v>
      </c>
      <c r="AC376">
        <v>5</v>
      </c>
      <c r="AD376" s="7" t="s">
        <v>526</v>
      </c>
      <c r="AE376">
        <v>5</v>
      </c>
      <c r="AF376" s="7" t="s">
        <v>526</v>
      </c>
      <c r="AG376">
        <v>5</v>
      </c>
      <c r="AH376" s="7" t="s">
        <v>526</v>
      </c>
      <c r="AI376">
        <v>5</v>
      </c>
      <c r="AJ376" s="7" t="s">
        <v>526</v>
      </c>
      <c r="AK376">
        <v>5</v>
      </c>
      <c r="AL376" s="7" t="s">
        <v>526</v>
      </c>
      <c r="AM376">
        <v>5</v>
      </c>
      <c r="AN376" s="7" t="s">
        <v>526</v>
      </c>
      <c r="AO376">
        <v>5</v>
      </c>
      <c r="AP376" s="7" t="s">
        <v>526</v>
      </c>
      <c r="AQ376">
        <v>5</v>
      </c>
      <c r="AR376" s="7" t="s">
        <v>526</v>
      </c>
      <c r="AS376">
        <v>5</v>
      </c>
      <c r="AT376" s="7" t="s">
        <v>526</v>
      </c>
      <c r="AU376">
        <v>5</v>
      </c>
      <c r="AV376" s="7" t="s">
        <v>526</v>
      </c>
      <c r="AW376">
        <v>5</v>
      </c>
      <c r="AX376" s="7" t="s">
        <v>525</v>
      </c>
      <c r="AY376">
        <v>84</v>
      </c>
      <c r="AZ376" s="7" t="s">
        <v>526</v>
      </c>
      <c r="BA376">
        <v>5</v>
      </c>
      <c r="BB376" s="7" t="s">
        <v>526</v>
      </c>
      <c r="BC376">
        <v>5</v>
      </c>
      <c r="BD376" s="7" t="s">
        <v>526</v>
      </c>
      <c r="BE376">
        <v>5</v>
      </c>
      <c r="BF376" s="7" t="s">
        <v>526</v>
      </c>
      <c r="BG376">
        <v>5</v>
      </c>
      <c r="BH376" s="7" t="s">
        <v>526</v>
      </c>
      <c r="BI376">
        <v>5</v>
      </c>
      <c r="BJ376" s="7" t="s">
        <v>526</v>
      </c>
      <c r="BK376">
        <v>5</v>
      </c>
      <c r="BL376" s="7" t="s">
        <v>543</v>
      </c>
      <c r="BM376">
        <v>3.2</v>
      </c>
      <c r="BN376" s="7" t="s">
        <v>525</v>
      </c>
      <c r="BO376">
        <v>5.7</v>
      </c>
      <c r="BQ376" s="5">
        <f t="shared" si="20"/>
        <v>22</v>
      </c>
      <c r="BR376" s="5">
        <f t="shared" si="21"/>
        <v>0</v>
      </c>
      <c r="BS376" s="5">
        <f t="shared" si="22"/>
        <v>28</v>
      </c>
      <c r="BT376" s="6">
        <f t="shared" si="23"/>
        <v>6</v>
      </c>
    </row>
    <row r="377" spans="1:72" ht="12.75">
      <c r="A377" t="s">
        <v>420</v>
      </c>
      <c r="B377" s="1" t="s">
        <v>1474</v>
      </c>
      <c r="C377" s="1" t="s">
        <v>1474</v>
      </c>
      <c r="D377" s="7">
        <v>1994</v>
      </c>
      <c r="E377" t="s">
        <v>1475</v>
      </c>
      <c r="F377" t="s">
        <v>2412</v>
      </c>
      <c r="G377" t="s">
        <v>1476</v>
      </c>
      <c r="H377" s="7" t="s">
        <v>523</v>
      </c>
      <c r="I377" t="s">
        <v>531</v>
      </c>
      <c r="J377" s="7" t="s">
        <v>525</v>
      </c>
      <c r="K377">
        <v>11.28</v>
      </c>
      <c r="L377" s="7" t="s">
        <v>526</v>
      </c>
      <c r="M377">
        <v>5</v>
      </c>
      <c r="N377" s="32" t="s">
        <v>525</v>
      </c>
      <c r="O377" s="33">
        <v>110</v>
      </c>
      <c r="P377" s="7" t="s">
        <v>526</v>
      </c>
      <c r="Q377">
        <v>200</v>
      </c>
      <c r="R377" s="7" t="s">
        <v>526</v>
      </c>
      <c r="S377">
        <v>5</v>
      </c>
      <c r="T377" s="7" t="s">
        <v>526</v>
      </c>
      <c r="U377">
        <v>5</v>
      </c>
      <c r="V377" s="7" t="s">
        <v>525</v>
      </c>
      <c r="W377">
        <v>18</v>
      </c>
      <c r="X377" s="7" t="s">
        <v>525</v>
      </c>
      <c r="Y377">
        <v>6.4</v>
      </c>
      <c r="Z377" s="7" t="s">
        <v>526</v>
      </c>
      <c r="AA377">
        <v>5</v>
      </c>
      <c r="AB377" s="7" t="s">
        <v>526</v>
      </c>
      <c r="AC377">
        <v>5</v>
      </c>
      <c r="AD377" s="7" t="s">
        <v>526</v>
      </c>
      <c r="AE377">
        <v>5</v>
      </c>
      <c r="AF377" s="7" t="s">
        <v>526</v>
      </c>
      <c r="AG377">
        <v>5</v>
      </c>
      <c r="AH377" s="7" t="s">
        <v>526</v>
      </c>
      <c r="AI377">
        <v>5</v>
      </c>
      <c r="AJ377" s="7" t="s">
        <v>526</v>
      </c>
      <c r="AK377">
        <v>5</v>
      </c>
      <c r="AL377" s="7" t="s">
        <v>526</v>
      </c>
      <c r="AM377">
        <v>5</v>
      </c>
      <c r="AN377" s="7" t="s">
        <v>525</v>
      </c>
      <c r="AO377">
        <v>5</v>
      </c>
      <c r="AP377" s="7" t="s">
        <v>525</v>
      </c>
      <c r="AQ377">
        <v>6.2</v>
      </c>
      <c r="AR377" s="7" t="s">
        <v>526</v>
      </c>
      <c r="AS377">
        <v>5</v>
      </c>
      <c r="AT377" s="7" t="s">
        <v>526</v>
      </c>
      <c r="AU377">
        <v>5</v>
      </c>
      <c r="AV377" s="7" t="s">
        <v>525</v>
      </c>
      <c r="AW377">
        <v>8.9</v>
      </c>
      <c r="AX377" s="7" t="s">
        <v>525</v>
      </c>
      <c r="AY377">
        <v>54</v>
      </c>
      <c r="AZ377" s="7" t="s">
        <v>526</v>
      </c>
      <c r="BA377">
        <v>5</v>
      </c>
      <c r="BB377" s="7" t="s">
        <v>526</v>
      </c>
      <c r="BC377">
        <v>5</v>
      </c>
      <c r="BD377" s="7" t="s">
        <v>525</v>
      </c>
      <c r="BE377">
        <v>6.9</v>
      </c>
      <c r="BF377" s="7" t="s">
        <v>526</v>
      </c>
      <c r="BG377">
        <v>5</v>
      </c>
      <c r="BH377" s="7" t="s">
        <v>526</v>
      </c>
      <c r="BI377">
        <v>5</v>
      </c>
      <c r="BJ377" s="7" t="s">
        <v>525</v>
      </c>
      <c r="BK377">
        <v>5.8</v>
      </c>
      <c r="BL377" s="7" t="s">
        <v>525</v>
      </c>
      <c r="BM377">
        <v>9.2</v>
      </c>
      <c r="BN377" s="7" t="s">
        <v>525</v>
      </c>
      <c r="BO377">
        <v>15</v>
      </c>
      <c r="BQ377" s="5">
        <f t="shared" si="20"/>
        <v>17</v>
      </c>
      <c r="BR377" s="5">
        <f t="shared" si="21"/>
        <v>0</v>
      </c>
      <c r="BS377" s="5">
        <f t="shared" si="22"/>
        <v>28</v>
      </c>
      <c r="BT377" s="6">
        <f t="shared" si="23"/>
        <v>11</v>
      </c>
    </row>
    <row r="378" spans="1:72" ht="12.75">
      <c r="A378" t="s">
        <v>579</v>
      </c>
      <c r="B378" s="1" t="s">
        <v>1477</v>
      </c>
      <c r="C378" s="1" t="s">
        <v>1477</v>
      </c>
      <c r="D378" s="7">
        <v>1997</v>
      </c>
      <c r="E378" t="s">
        <v>1478</v>
      </c>
      <c r="F378" t="s">
        <v>2412</v>
      </c>
      <c r="G378" t="s">
        <v>1479</v>
      </c>
      <c r="H378" s="7" t="s">
        <v>523</v>
      </c>
      <c r="I378" t="s">
        <v>1480</v>
      </c>
      <c r="J378" s="7" t="s">
        <v>525</v>
      </c>
      <c r="K378">
        <v>4</v>
      </c>
      <c r="L378" s="7" t="s">
        <v>526</v>
      </c>
      <c r="M378">
        <v>5</v>
      </c>
      <c r="N378" s="32" t="s">
        <v>526</v>
      </c>
      <c r="O378" s="33">
        <v>50</v>
      </c>
      <c r="P378" s="7" t="s">
        <v>526</v>
      </c>
      <c r="Q378">
        <v>200</v>
      </c>
      <c r="R378" s="7" t="s">
        <v>526</v>
      </c>
      <c r="S378">
        <v>5</v>
      </c>
      <c r="T378" s="7" t="s">
        <v>526</v>
      </c>
      <c r="U378">
        <v>5</v>
      </c>
      <c r="V378" s="7" t="s">
        <v>526</v>
      </c>
      <c r="W378">
        <v>5</v>
      </c>
      <c r="X378" s="7" t="s">
        <v>526</v>
      </c>
      <c r="Y378">
        <v>5</v>
      </c>
      <c r="Z378" s="7" t="s">
        <v>526</v>
      </c>
      <c r="AA378">
        <v>5</v>
      </c>
      <c r="AB378" s="7" t="s">
        <v>526</v>
      </c>
      <c r="AC378">
        <v>8</v>
      </c>
      <c r="AD378" s="7" t="s">
        <v>526</v>
      </c>
      <c r="AE378">
        <v>5</v>
      </c>
      <c r="AF378" s="7" t="s">
        <v>526</v>
      </c>
      <c r="AG378">
        <v>5</v>
      </c>
      <c r="AH378" s="7" t="s">
        <v>526</v>
      </c>
      <c r="AI378">
        <v>5</v>
      </c>
      <c r="AJ378" s="7" t="s">
        <v>526</v>
      </c>
      <c r="AK378">
        <v>5</v>
      </c>
      <c r="AL378" s="7" t="s">
        <v>526</v>
      </c>
      <c r="AM378">
        <v>5</v>
      </c>
      <c r="AN378" s="7" t="s">
        <v>526</v>
      </c>
      <c r="AO378">
        <v>5</v>
      </c>
      <c r="AP378" s="7" t="s">
        <v>526</v>
      </c>
      <c r="AQ378">
        <v>5</v>
      </c>
      <c r="AR378" s="7" t="s">
        <v>526</v>
      </c>
      <c r="AS378">
        <v>5</v>
      </c>
      <c r="AT378" s="7" t="s">
        <v>526</v>
      </c>
      <c r="AU378">
        <v>5</v>
      </c>
      <c r="AV378" s="7" t="s">
        <v>526</v>
      </c>
      <c r="AW378">
        <v>5</v>
      </c>
      <c r="AX378" s="7" t="s">
        <v>525</v>
      </c>
      <c r="AY378">
        <v>8</v>
      </c>
      <c r="AZ378" s="7" t="s">
        <v>526</v>
      </c>
      <c r="BA378">
        <v>5</v>
      </c>
      <c r="BB378" s="7" t="s">
        <v>526</v>
      </c>
      <c r="BC378">
        <v>5</v>
      </c>
      <c r="BD378" s="7" t="s">
        <v>526</v>
      </c>
      <c r="BE378">
        <v>5</v>
      </c>
      <c r="BF378" s="7" t="s">
        <v>526</v>
      </c>
      <c r="BG378">
        <v>5</v>
      </c>
      <c r="BH378" s="7" t="s">
        <v>526</v>
      </c>
      <c r="BI378">
        <v>5</v>
      </c>
      <c r="BJ378" s="7" t="s">
        <v>526</v>
      </c>
      <c r="BK378">
        <v>5</v>
      </c>
      <c r="BL378" s="7" t="s">
        <v>526</v>
      </c>
      <c r="BM378">
        <v>5</v>
      </c>
      <c r="BN378" s="7" t="s">
        <v>526</v>
      </c>
      <c r="BO378">
        <v>5</v>
      </c>
      <c r="BQ378" s="5">
        <f t="shared" si="20"/>
        <v>27</v>
      </c>
      <c r="BR378" s="5">
        <f t="shared" si="21"/>
        <v>0</v>
      </c>
      <c r="BS378" s="5">
        <f t="shared" si="22"/>
        <v>28</v>
      </c>
      <c r="BT378" s="6">
        <f t="shared" si="23"/>
        <v>1</v>
      </c>
    </row>
    <row r="379" spans="1:72" ht="12.75">
      <c r="A379" t="s">
        <v>579</v>
      </c>
      <c r="B379" s="1" t="s">
        <v>1481</v>
      </c>
      <c r="C379" s="1" t="s">
        <v>1481</v>
      </c>
      <c r="D379" s="7">
        <v>1997</v>
      </c>
      <c r="E379" t="s">
        <v>1482</v>
      </c>
      <c r="F379" t="s">
        <v>2412</v>
      </c>
      <c r="G379" t="s">
        <v>2031</v>
      </c>
      <c r="H379" s="7" t="s">
        <v>523</v>
      </c>
      <c r="I379" t="s">
        <v>2092</v>
      </c>
      <c r="J379" s="7" t="s">
        <v>525</v>
      </c>
      <c r="K379">
        <v>1.8</v>
      </c>
      <c r="L379" s="7" t="s">
        <v>526</v>
      </c>
      <c r="M379">
        <v>5</v>
      </c>
      <c r="N379" s="32" t="s">
        <v>526</v>
      </c>
      <c r="O379" s="33">
        <v>50</v>
      </c>
      <c r="P379" s="7" t="s">
        <v>526</v>
      </c>
      <c r="Q379">
        <v>200</v>
      </c>
      <c r="R379" s="7" t="s">
        <v>526</v>
      </c>
      <c r="S379">
        <v>5</v>
      </c>
      <c r="T379" s="7" t="s">
        <v>526</v>
      </c>
      <c r="U379">
        <v>5</v>
      </c>
      <c r="V379" s="7" t="s">
        <v>525</v>
      </c>
      <c r="W379">
        <v>8.2</v>
      </c>
      <c r="X379" s="7" t="s">
        <v>526</v>
      </c>
      <c r="Y379">
        <v>5</v>
      </c>
      <c r="Z379" s="7" t="s">
        <v>526</v>
      </c>
      <c r="AA379">
        <v>5</v>
      </c>
      <c r="AB379" s="7" t="s">
        <v>526</v>
      </c>
      <c r="AC379">
        <v>5</v>
      </c>
      <c r="AD379" s="7" t="s">
        <v>526</v>
      </c>
      <c r="AE379">
        <v>5</v>
      </c>
      <c r="AF379" s="7" t="s">
        <v>526</v>
      </c>
      <c r="AG379">
        <v>5</v>
      </c>
      <c r="AH379" s="7" t="s">
        <v>526</v>
      </c>
      <c r="AI379">
        <v>5</v>
      </c>
      <c r="AJ379" s="7" t="s">
        <v>526</v>
      </c>
      <c r="AK379">
        <v>5</v>
      </c>
      <c r="AL379" s="7" t="s">
        <v>526</v>
      </c>
      <c r="AM379">
        <v>5</v>
      </c>
      <c r="AN379" s="7" t="s">
        <v>526</v>
      </c>
      <c r="AO379">
        <v>5</v>
      </c>
      <c r="AP379" s="7" t="s">
        <v>526</v>
      </c>
      <c r="AQ379">
        <v>5</v>
      </c>
      <c r="AR379" s="7" t="s">
        <v>526</v>
      </c>
      <c r="AS379">
        <v>5</v>
      </c>
      <c r="AT379" s="7" t="s">
        <v>526</v>
      </c>
      <c r="AU379">
        <v>5</v>
      </c>
      <c r="AV379" s="7" t="s">
        <v>526</v>
      </c>
      <c r="AW379">
        <v>5</v>
      </c>
      <c r="AX379" s="7" t="s">
        <v>526</v>
      </c>
      <c r="AY379">
        <v>5</v>
      </c>
      <c r="AZ379" s="7" t="s">
        <v>526</v>
      </c>
      <c r="BA379">
        <v>5</v>
      </c>
      <c r="BB379" s="7" t="s">
        <v>526</v>
      </c>
      <c r="BC379">
        <v>5</v>
      </c>
      <c r="BD379" s="7" t="s">
        <v>526</v>
      </c>
      <c r="BE379">
        <v>5</v>
      </c>
      <c r="BF379" s="7" t="s">
        <v>526</v>
      </c>
      <c r="BG379">
        <v>5</v>
      </c>
      <c r="BH379" s="7" t="s">
        <v>526</v>
      </c>
      <c r="BI379">
        <v>5</v>
      </c>
      <c r="BJ379" s="7" t="s">
        <v>526</v>
      </c>
      <c r="BK379">
        <v>5</v>
      </c>
      <c r="BL379" s="7" t="s">
        <v>526</v>
      </c>
      <c r="BM379">
        <v>5</v>
      </c>
      <c r="BN379" s="7" t="s">
        <v>526</v>
      </c>
      <c r="BO379">
        <v>5</v>
      </c>
      <c r="BQ379" s="5">
        <f t="shared" si="20"/>
        <v>27</v>
      </c>
      <c r="BR379" s="5">
        <f t="shared" si="21"/>
        <v>0</v>
      </c>
      <c r="BS379" s="5">
        <f t="shared" si="22"/>
        <v>28</v>
      </c>
      <c r="BT379" s="6">
        <f t="shared" si="23"/>
        <v>1</v>
      </c>
    </row>
    <row r="380" spans="1:72" ht="12.75">
      <c r="A380" t="s">
        <v>579</v>
      </c>
      <c r="B380" s="1" t="s">
        <v>1483</v>
      </c>
      <c r="C380" s="1" t="s">
        <v>1483</v>
      </c>
      <c r="D380" s="7">
        <v>1997</v>
      </c>
      <c r="E380" t="s">
        <v>1484</v>
      </c>
      <c r="F380" t="s">
        <v>2412</v>
      </c>
      <c r="G380" t="s">
        <v>1485</v>
      </c>
      <c r="H380" s="7" t="s">
        <v>523</v>
      </c>
      <c r="I380" t="s">
        <v>1486</v>
      </c>
      <c r="J380" s="7" t="s">
        <v>525</v>
      </c>
      <c r="K380">
        <v>5.05</v>
      </c>
      <c r="L380" s="7" t="s">
        <v>526</v>
      </c>
      <c r="M380">
        <v>5</v>
      </c>
      <c r="N380" s="32" t="s">
        <v>525</v>
      </c>
      <c r="O380" s="33">
        <v>140</v>
      </c>
      <c r="P380" s="7" t="s">
        <v>526</v>
      </c>
      <c r="Q380">
        <v>200</v>
      </c>
      <c r="R380" s="7" t="s">
        <v>543</v>
      </c>
      <c r="S380">
        <v>4.8</v>
      </c>
      <c r="T380" s="7" t="s">
        <v>526</v>
      </c>
      <c r="U380">
        <v>5</v>
      </c>
      <c r="V380" s="7" t="s">
        <v>525</v>
      </c>
      <c r="W380">
        <v>13</v>
      </c>
      <c r="X380" s="7" t="s">
        <v>526</v>
      </c>
      <c r="Y380">
        <v>5</v>
      </c>
      <c r="Z380" s="7" t="s">
        <v>526</v>
      </c>
      <c r="AA380">
        <v>5</v>
      </c>
      <c r="AB380" s="7" t="s">
        <v>526</v>
      </c>
      <c r="AC380">
        <v>5</v>
      </c>
      <c r="AD380" s="7" t="s">
        <v>526</v>
      </c>
      <c r="AE380">
        <v>5</v>
      </c>
      <c r="AF380" s="7" t="s">
        <v>526</v>
      </c>
      <c r="AG380">
        <v>5</v>
      </c>
      <c r="AH380" s="7" t="s">
        <v>526</v>
      </c>
      <c r="AI380">
        <v>5</v>
      </c>
      <c r="AJ380" s="7" t="s">
        <v>526</v>
      </c>
      <c r="AK380">
        <v>5</v>
      </c>
      <c r="AL380" s="7" t="s">
        <v>526</v>
      </c>
      <c r="AM380">
        <v>5</v>
      </c>
      <c r="AN380" s="7" t="s">
        <v>526</v>
      </c>
      <c r="AO380">
        <v>5</v>
      </c>
      <c r="AP380" s="7" t="s">
        <v>526</v>
      </c>
      <c r="AQ380">
        <v>5</v>
      </c>
      <c r="AR380" s="7" t="s">
        <v>526</v>
      </c>
      <c r="AS380">
        <v>5</v>
      </c>
      <c r="AT380" s="7" t="s">
        <v>526</v>
      </c>
      <c r="AU380">
        <v>5</v>
      </c>
      <c r="AV380" s="7" t="s">
        <v>525</v>
      </c>
      <c r="AW380">
        <v>8.1</v>
      </c>
      <c r="AX380" s="7" t="s">
        <v>525</v>
      </c>
      <c r="AY380">
        <v>24</v>
      </c>
      <c r="AZ380" s="7" t="s">
        <v>526</v>
      </c>
      <c r="BA380">
        <v>5</v>
      </c>
      <c r="BB380" s="7" t="s">
        <v>526</v>
      </c>
      <c r="BC380">
        <v>5</v>
      </c>
      <c r="BD380" s="7" t="s">
        <v>526</v>
      </c>
      <c r="BE380">
        <v>5</v>
      </c>
      <c r="BF380" s="7" t="s">
        <v>526</v>
      </c>
      <c r="BG380">
        <v>5</v>
      </c>
      <c r="BH380" s="7" t="s">
        <v>526</v>
      </c>
      <c r="BI380">
        <v>5</v>
      </c>
      <c r="BJ380" s="7" t="s">
        <v>526</v>
      </c>
      <c r="BK380">
        <v>5</v>
      </c>
      <c r="BL380" s="7" t="s">
        <v>526</v>
      </c>
      <c r="BM380">
        <v>5</v>
      </c>
      <c r="BN380" s="7" t="s">
        <v>525</v>
      </c>
      <c r="BO380">
        <v>6.8</v>
      </c>
      <c r="BQ380" s="5">
        <f t="shared" si="20"/>
        <v>22</v>
      </c>
      <c r="BR380" s="5">
        <f t="shared" si="21"/>
        <v>0</v>
      </c>
      <c r="BS380" s="5">
        <f t="shared" si="22"/>
        <v>28</v>
      </c>
      <c r="BT380" s="6">
        <f t="shared" si="23"/>
        <v>6</v>
      </c>
    </row>
    <row r="381" spans="1:72" ht="12.75">
      <c r="A381" t="s">
        <v>2471</v>
      </c>
      <c r="B381" s="1" t="s">
        <v>1487</v>
      </c>
      <c r="C381" s="1" t="s">
        <v>1487</v>
      </c>
      <c r="D381" s="7">
        <v>1994</v>
      </c>
      <c r="E381" t="s">
        <v>1488</v>
      </c>
      <c r="F381" t="s">
        <v>2412</v>
      </c>
      <c r="G381" t="s">
        <v>1489</v>
      </c>
      <c r="H381" s="7" t="s">
        <v>523</v>
      </c>
      <c r="I381" t="s">
        <v>599</v>
      </c>
      <c r="J381" s="7" t="s">
        <v>525</v>
      </c>
      <c r="K381">
        <v>3.6</v>
      </c>
      <c r="L381" s="7" t="s">
        <v>526</v>
      </c>
      <c r="M381">
        <v>5</v>
      </c>
      <c r="N381" s="32" t="s">
        <v>525</v>
      </c>
      <c r="O381" s="33">
        <v>130</v>
      </c>
      <c r="P381" s="7" t="s">
        <v>526</v>
      </c>
      <c r="Q381">
        <v>200</v>
      </c>
      <c r="R381" s="7" t="s">
        <v>526</v>
      </c>
      <c r="S381">
        <v>5</v>
      </c>
      <c r="T381" s="7" t="s">
        <v>526</v>
      </c>
      <c r="U381">
        <v>5</v>
      </c>
      <c r="V381" s="7" t="s">
        <v>525</v>
      </c>
      <c r="W381">
        <v>6.4</v>
      </c>
      <c r="X381" s="7" t="s">
        <v>526</v>
      </c>
      <c r="Y381">
        <v>5</v>
      </c>
      <c r="Z381" s="7" t="s">
        <v>526</v>
      </c>
      <c r="AA381">
        <v>5</v>
      </c>
      <c r="AB381" s="7" t="s">
        <v>526</v>
      </c>
      <c r="AC381">
        <v>10</v>
      </c>
      <c r="AD381" s="7" t="s">
        <v>526</v>
      </c>
      <c r="AE381">
        <v>5</v>
      </c>
      <c r="AF381" s="7" t="s">
        <v>526</v>
      </c>
      <c r="AG381">
        <v>5</v>
      </c>
      <c r="AH381" s="7" t="s">
        <v>526</v>
      </c>
      <c r="AI381">
        <v>5</v>
      </c>
      <c r="AJ381" s="7" t="s">
        <v>526</v>
      </c>
      <c r="AK381">
        <v>5</v>
      </c>
      <c r="AL381" s="7" t="s">
        <v>526</v>
      </c>
      <c r="AM381">
        <v>5</v>
      </c>
      <c r="AN381" s="7" t="s">
        <v>526</v>
      </c>
      <c r="AO381">
        <v>5</v>
      </c>
      <c r="AP381" s="7" t="s">
        <v>526</v>
      </c>
      <c r="AQ381">
        <v>5</v>
      </c>
      <c r="AR381" s="7" t="s">
        <v>526</v>
      </c>
      <c r="AS381">
        <v>5</v>
      </c>
      <c r="AT381" s="7" t="s">
        <v>526</v>
      </c>
      <c r="AU381">
        <v>5</v>
      </c>
      <c r="AV381" s="7" t="s">
        <v>525</v>
      </c>
      <c r="AW381">
        <v>5.5</v>
      </c>
      <c r="AX381" s="7" t="s">
        <v>526</v>
      </c>
      <c r="AY381">
        <v>5</v>
      </c>
      <c r="AZ381" s="7" t="s">
        <v>526</v>
      </c>
      <c r="BA381">
        <v>5</v>
      </c>
      <c r="BB381" s="7" t="s">
        <v>526</v>
      </c>
      <c r="BC381">
        <v>5</v>
      </c>
      <c r="BD381" s="7" t="s">
        <v>526</v>
      </c>
      <c r="BE381">
        <v>5</v>
      </c>
      <c r="BF381" s="7" t="s">
        <v>526</v>
      </c>
      <c r="BG381">
        <v>5</v>
      </c>
      <c r="BH381" s="7" t="s">
        <v>526</v>
      </c>
      <c r="BI381">
        <v>5</v>
      </c>
      <c r="BJ381" s="7" t="s">
        <v>526</v>
      </c>
      <c r="BK381">
        <v>5</v>
      </c>
      <c r="BL381" s="7" t="s">
        <v>526</v>
      </c>
      <c r="BM381">
        <v>5</v>
      </c>
      <c r="BN381" s="7" t="s">
        <v>526</v>
      </c>
      <c r="BO381">
        <v>5</v>
      </c>
      <c r="BQ381" s="5">
        <f t="shared" si="20"/>
        <v>25</v>
      </c>
      <c r="BR381" s="5">
        <f t="shared" si="21"/>
        <v>0</v>
      </c>
      <c r="BS381" s="5">
        <f t="shared" si="22"/>
        <v>28</v>
      </c>
      <c r="BT381" s="6">
        <f t="shared" si="23"/>
        <v>3</v>
      </c>
    </row>
    <row r="382" spans="1:72" ht="12.75">
      <c r="A382" t="s">
        <v>971</v>
      </c>
      <c r="B382" s="1" t="s">
        <v>1490</v>
      </c>
      <c r="C382" s="1" t="s">
        <v>1490</v>
      </c>
      <c r="D382" s="7">
        <v>1991</v>
      </c>
      <c r="E382" t="s">
        <v>1491</v>
      </c>
      <c r="F382" t="s">
        <v>2412</v>
      </c>
      <c r="G382" t="s">
        <v>1492</v>
      </c>
      <c r="H382" s="7" t="s">
        <v>523</v>
      </c>
      <c r="I382" t="s">
        <v>524</v>
      </c>
      <c r="J382" s="7" t="s">
        <v>525</v>
      </c>
      <c r="K382">
        <v>3</v>
      </c>
      <c r="L382" s="7" t="s">
        <v>526</v>
      </c>
      <c r="M382">
        <v>5</v>
      </c>
      <c r="N382" s="32" t="s">
        <v>525</v>
      </c>
      <c r="O382" s="33">
        <v>83</v>
      </c>
      <c r="P382" s="7" t="s">
        <v>526</v>
      </c>
      <c r="Q382">
        <v>200</v>
      </c>
      <c r="R382" s="7" t="s">
        <v>526</v>
      </c>
      <c r="S382">
        <v>5</v>
      </c>
      <c r="T382" s="7" t="s">
        <v>525</v>
      </c>
      <c r="U382">
        <v>9.6</v>
      </c>
      <c r="V382" s="7" t="s">
        <v>525</v>
      </c>
      <c r="W382">
        <v>9.8</v>
      </c>
      <c r="X382" s="7" t="s">
        <v>526</v>
      </c>
      <c r="Y382">
        <v>5</v>
      </c>
      <c r="Z382" s="7" t="s">
        <v>526</v>
      </c>
      <c r="AA382">
        <v>5</v>
      </c>
      <c r="AB382" s="7" t="s">
        <v>526</v>
      </c>
      <c r="AC382">
        <v>5</v>
      </c>
      <c r="AD382" s="7" t="s">
        <v>526</v>
      </c>
      <c r="AE382">
        <v>5</v>
      </c>
      <c r="AF382" s="7" t="s">
        <v>526</v>
      </c>
      <c r="AG382">
        <v>5</v>
      </c>
      <c r="AH382" s="7" t="s">
        <v>526</v>
      </c>
      <c r="AI382">
        <v>5</v>
      </c>
      <c r="AJ382" s="7" t="s">
        <v>526</v>
      </c>
      <c r="AK382">
        <v>5</v>
      </c>
      <c r="AL382" s="7" t="s">
        <v>526</v>
      </c>
      <c r="AM382">
        <v>5</v>
      </c>
      <c r="AN382" s="7" t="s">
        <v>526</v>
      </c>
      <c r="AO382">
        <v>5</v>
      </c>
      <c r="AP382" s="7" t="s">
        <v>526</v>
      </c>
      <c r="AQ382">
        <v>5</v>
      </c>
      <c r="AR382" s="7" t="s">
        <v>526</v>
      </c>
      <c r="AS382">
        <v>5</v>
      </c>
      <c r="AT382" s="7" t="s">
        <v>526</v>
      </c>
      <c r="AU382">
        <v>5</v>
      </c>
      <c r="AV382" s="7" t="s">
        <v>526</v>
      </c>
      <c r="AW382">
        <v>5</v>
      </c>
      <c r="AX382" s="7" t="s">
        <v>525</v>
      </c>
      <c r="AY382">
        <v>10</v>
      </c>
      <c r="AZ382" s="7" t="s">
        <v>526</v>
      </c>
      <c r="BA382">
        <v>5</v>
      </c>
      <c r="BB382" s="7" t="s">
        <v>526</v>
      </c>
      <c r="BC382">
        <v>5</v>
      </c>
      <c r="BD382" s="7" t="s">
        <v>526</v>
      </c>
      <c r="BE382">
        <v>5</v>
      </c>
      <c r="BF382" s="7" t="s">
        <v>526</v>
      </c>
      <c r="BG382">
        <v>5</v>
      </c>
      <c r="BH382" s="7" t="s">
        <v>526</v>
      </c>
      <c r="BI382">
        <v>5</v>
      </c>
      <c r="BJ382" s="7" t="s">
        <v>526</v>
      </c>
      <c r="BK382">
        <v>5</v>
      </c>
      <c r="BL382" s="7" t="s">
        <v>526</v>
      </c>
      <c r="BM382">
        <v>5</v>
      </c>
      <c r="BN382" s="7" t="s">
        <v>525</v>
      </c>
      <c r="BO382">
        <v>5.7</v>
      </c>
      <c r="BQ382" s="5">
        <f t="shared" si="20"/>
        <v>23</v>
      </c>
      <c r="BR382" s="5">
        <f t="shared" si="21"/>
        <v>0</v>
      </c>
      <c r="BS382" s="5">
        <f t="shared" si="22"/>
        <v>28</v>
      </c>
      <c r="BT382" s="6">
        <f t="shared" si="23"/>
        <v>5</v>
      </c>
    </row>
    <row r="383" spans="1:72" ht="12.75">
      <c r="A383" t="s">
        <v>33</v>
      </c>
      <c r="B383" s="1" t="s">
        <v>1493</v>
      </c>
      <c r="C383" s="1" t="s">
        <v>1493</v>
      </c>
      <c r="D383" s="7">
        <v>1997</v>
      </c>
      <c r="E383" t="s">
        <v>1494</v>
      </c>
      <c r="F383" t="s">
        <v>2412</v>
      </c>
      <c r="G383" t="s">
        <v>1495</v>
      </c>
      <c r="H383" s="7" t="s">
        <v>523</v>
      </c>
      <c r="I383" t="s">
        <v>578</v>
      </c>
      <c r="J383" s="7" t="s">
        <v>525</v>
      </c>
      <c r="K383">
        <v>4.87</v>
      </c>
      <c r="L383" s="7" t="s">
        <v>526</v>
      </c>
      <c r="M383">
        <v>5</v>
      </c>
      <c r="N383" s="32" t="s">
        <v>525</v>
      </c>
      <c r="O383" s="33">
        <v>310</v>
      </c>
      <c r="P383" s="7" t="s">
        <v>526</v>
      </c>
      <c r="Q383">
        <v>200</v>
      </c>
      <c r="R383" s="7" t="s">
        <v>526</v>
      </c>
      <c r="S383">
        <v>5</v>
      </c>
      <c r="T383" s="7" t="s">
        <v>558</v>
      </c>
      <c r="U383" t="s">
        <v>558</v>
      </c>
      <c r="V383" s="7" t="s">
        <v>525</v>
      </c>
      <c r="W383">
        <v>18</v>
      </c>
      <c r="X383" s="7" t="s">
        <v>525</v>
      </c>
      <c r="Y383">
        <v>6.7</v>
      </c>
      <c r="Z383" s="7" t="s">
        <v>526</v>
      </c>
      <c r="AA383">
        <v>5</v>
      </c>
      <c r="AB383" s="7" t="s">
        <v>526</v>
      </c>
      <c r="AC383">
        <v>5</v>
      </c>
      <c r="AD383" s="7" t="s">
        <v>526</v>
      </c>
      <c r="AE383">
        <v>5</v>
      </c>
      <c r="AF383" s="7" t="s">
        <v>526</v>
      </c>
      <c r="AG383">
        <v>5</v>
      </c>
      <c r="AH383" s="7" t="s">
        <v>526</v>
      </c>
      <c r="AI383">
        <v>5</v>
      </c>
      <c r="AJ383" s="7" t="s">
        <v>526</v>
      </c>
      <c r="AK383">
        <v>5</v>
      </c>
      <c r="AL383" s="7" t="s">
        <v>526</v>
      </c>
      <c r="AM383">
        <v>5</v>
      </c>
      <c r="AN383" s="7" t="s">
        <v>526</v>
      </c>
      <c r="AO383">
        <v>5</v>
      </c>
      <c r="AP383" s="7" t="s">
        <v>543</v>
      </c>
      <c r="AQ383">
        <v>2.9</v>
      </c>
      <c r="AR383" s="7" t="s">
        <v>526</v>
      </c>
      <c r="AS383">
        <v>5</v>
      </c>
      <c r="AT383" s="7" t="s">
        <v>526</v>
      </c>
      <c r="AU383">
        <v>5</v>
      </c>
      <c r="AV383" s="7" t="s">
        <v>526</v>
      </c>
      <c r="AW383">
        <v>5</v>
      </c>
      <c r="AX383" s="7" t="s">
        <v>525</v>
      </c>
      <c r="AY383">
        <v>16</v>
      </c>
      <c r="AZ383" s="7" t="s">
        <v>526</v>
      </c>
      <c r="BA383">
        <v>5</v>
      </c>
      <c r="BB383" s="7" t="s">
        <v>526</v>
      </c>
      <c r="BC383">
        <v>5</v>
      </c>
      <c r="BD383" s="7" t="s">
        <v>543</v>
      </c>
      <c r="BE383">
        <v>2.6</v>
      </c>
      <c r="BF383" s="7" t="s">
        <v>526</v>
      </c>
      <c r="BG383">
        <v>5</v>
      </c>
      <c r="BH383" s="7" t="s">
        <v>526</v>
      </c>
      <c r="BI383">
        <v>5</v>
      </c>
      <c r="BJ383" s="7" t="s">
        <v>526</v>
      </c>
      <c r="BK383">
        <v>5</v>
      </c>
      <c r="BL383" s="7" t="s">
        <v>543</v>
      </c>
      <c r="BM383">
        <v>2.4</v>
      </c>
      <c r="BN383" s="7" t="s">
        <v>525</v>
      </c>
      <c r="BO383">
        <v>6.1</v>
      </c>
      <c r="BQ383" s="5">
        <f t="shared" si="20"/>
        <v>19</v>
      </c>
      <c r="BR383" s="5">
        <f t="shared" si="21"/>
        <v>2</v>
      </c>
      <c r="BS383" s="5">
        <f t="shared" si="22"/>
        <v>27</v>
      </c>
      <c r="BT383" s="6">
        <f t="shared" si="23"/>
        <v>8</v>
      </c>
    </row>
    <row r="384" spans="1:72" ht="12.75">
      <c r="A384" t="s">
        <v>2275</v>
      </c>
      <c r="B384" s="1" t="s">
        <v>1496</v>
      </c>
      <c r="C384" s="1" t="s">
        <v>1496</v>
      </c>
      <c r="D384" s="7">
        <v>1994</v>
      </c>
      <c r="E384" t="s">
        <v>1497</v>
      </c>
      <c r="F384" t="s">
        <v>2412</v>
      </c>
      <c r="G384" t="s">
        <v>1498</v>
      </c>
      <c r="H384" s="7" t="s">
        <v>523</v>
      </c>
      <c r="I384" t="s">
        <v>531</v>
      </c>
      <c r="J384" s="7" t="s">
        <v>525</v>
      </c>
      <c r="K384">
        <v>4.6</v>
      </c>
      <c r="L384" s="7" t="s">
        <v>526</v>
      </c>
      <c r="M384">
        <v>5</v>
      </c>
      <c r="N384" s="32" t="s">
        <v>525</v>
      </c>
      <c r="O384" s="33">
        <v>460</v>
      </c>
      <c r="P384" s="7" t="s">
        <v>526</v>
      </c>
      <c r="Q384">
        <v>200</v>
      </c>
      <c r="R384" s="7" t="s">
        <v>526</v>
      </c>
      <c r="S384">
        <v>5</v>
      </c>
      <c r="T384" s="7" t="s">
        <v>525</v>
      </c>
      <c r="U384">
        <v>9.1</v>
      </c>
      <c r="V384" s="7" t="s">
        <v>525</v>
      </c>
      <c r="W384">
        <v>19.6</v>
      </c>
      <c r="X384" s="7" t="s">
        <v>525</v>
      </c>
      <c r="Y384">
        <v>9.1</v>
      </c>
      <c r="Z384" s="7" t="s">
        <v>526</v>
      </c>
      <c r="AA384">
        <v>5</v>
      </c>
      <c r="AB384" s="7" t="s">
        <v>526</v>
      </c>
      <c r="AC384">
        <v>5</v>
      </c>
      <c r="AD384" s="7" t="s">
        <v>526</v>
      </c>
      <c r="AE384">
        <v>5</v>
      </c>
      <c r="AF384" s="7" t="s">
        <v>525</v>
      </c>
      <c r="AG384">
        <v>8.2</v>
      </c>
      <c r="AH384" s="7" t="s">
        <v>526</v>
      </c>
      <c r="AI384">
        <v>18</v>
      </c>
      <c r="AJ384" s="7" t="s">
        <v>526</v>
      </c>
      <c r="AK384">
        <v>5</v>
      </c>
      <c r="AL384" s="7" t="s">
        <v>526</v>
      </c>
      <c r="AM384">
        <v>5</v>
      </c>
      <c r="AN384" s="7" t="s">
        <v>526</v>
      </c>
      <c r="AO384">
        <v>5</v>
      </c>
      <c r="AP384" s="7" t="s">
        <v>525</v>
      </c>
      <c r="AQ384">
        <v>7.8</v>
      </c>
      <c r="AR384" s="7" t="s">
        <v>526</v>
      </c>
      <c r="AS384">
        <v>5</v>
      </c>
      <c r="AT384" s="7" t="s">
        <v>526</v>
      </c>
      <c r="AU384">
        <v>5</v>
      </c>
      <c r="AV384" s="7" t="s">
        <v>525</v>
      </c>
      <c r="AW384">
        <v>16.2</v>
      </c>
      <c r="AX384" s="7" t="s">
        <v>525</v>
      </c>
      <c r="AY384">
        <v>99.8</v>
      </c>
      <c r="AZ384" s="7" t="s">
        <v>526</v>
      </c>
      <c r="BA384">
        <v>5</v>
      </c>
      <c r="BB384" s="7" t="s">
        <v>526</v>
      </c>
      <c r="BC384">
        <v>5</v>
      </c>
      <c r="BD384" s="7" t="s">
        <v>525</v>
      </c>
      <c r="BE384">
        <v>24.2</v>
      </c>
      <c r="BF384" s="7" t="s">
        <v>526</v>
      </c>
      <c r="BG384">
        <v>5</v>
      </c>
      <c r="BH384" s="7" t="s">
        <v>526</v>
      </c>
      <c r="BI384">
        <v>5</v>
      </c>
      <c r="BJ384" s="7" t="s">
        <v>526</v>
      </c>
      <c r="BK384">
        <v>5</v>
      </c>
      <c r="BL384" s="7" t="s">
        <v>525</v>
      </c>
      <c r="BM384">
        <v>9.6</v>
      </c>
      <c r="BN384" s="7" t="s">
        <v>525</v>
      </c>
      <c r="BO384">
        <v>21</v>
      </c>
      <c r="BQ384" s="5">
        <f t="shared" si="20"/>
        <v>17</v>
      </c>
      <c r="BR384" s="5">
        <f t="shared" si="21"/>
        <v>0</v>
      </c>
      <c r="BS384" s="5">
        <f t="shared" si="22"/>
        <v>28</v>
      </c>
      <c r="BT384" s="6">
        <f t="shared" si="23"/>
        <v>11</v>
      </c>
    </row>
    <row r="385" spans="1:72" ht="12.75">
      <c r="A385" t="s">
        <v>371</v>
      </c>
      <c r="B385" s="1" t="s">
        <v>1499</v>
      </c>
      <c r="C385" s="1" t="s">
        <v>1499</v>
      </c>
      <c r="D385" s="7">
        <v>1994</v>
      </c>
      <c r="E385" t="s">
        <v>1500</v>
      </c>
      <c r="F385" t="s">
        <v>2412</v>
      </c>
      <c r="G385" t="s">
        <v>1501</v>
      </c>
      <c r="H385" s="7" t="s">
        <v>523</v>
      </c>
      <c r="I385" t="s">
        <v>1502</v>
      </c>
      <c r="J385" s="7" t="s">
        <v>525</v>
      </c>
      <c r="K385">
        <v>4.1</v>
      </c>
      <c r="L385" s="7" t="s">
        <v>526</v>
      </c>
      <c r="M385">
        <v>5</v>
      </c>
      <c r="N385" s="32" t="s">
        <v>526</v>
      </c>
      <c r="O385" s="33">
        <v>50</v>
      </c>
      <c r="P385" s="7" t="s">
        <v>526</v>
      </c>
      <c r="Q385">
        <v>200</v>
      </c>
      <c r="R385" s="7" t="s">
        <v>526</v>
      </c>
      <c r="S385">
        <v>5</v>
      </c>
      <c r="T385" s="7" t="s">
        <v>526</v>
      </c>
      <c r="U385">
        <v>5</v>
      </c>
      <c r="V385" s="7" t="s">
        <v>525</v>
      </c>
      <c r="W385">
        <v>9.5</v>
      </c>
      <c r="X385" s="7" t="s">
        <v>526</v>
      </c>
      <c r="Y385">
        <v>5</v>
      </c>
      <c r="Z385" s="7" t="s">
        <v>526</v>
      </c>
      <c r="AA385">
        <v>5</v>
      </c>
      <c r="AB385" s="7" t="s">
        <v>526</v>
      </c>
      <c r="AC385">
        <v>5</v>
      </c>
      <c r="AD385" s="7" t="s">
        <v>526</v>
      </c>
      <c r="AE385">
        <v>5</v>
      </c>
      <c r="AF385" s="7" t="s">
        <v>526</v>
      </c>
      <c r="AG385">
        <v>5</v>
      </c>
      <c r="AH385" s="7" t="s">
        <v>526</v>
      </c>
      <c r="AI385">
        <v>5</v>
      </c>
      <c r="AJ385" s="7" t="s">
        <v>526</v>
      </c>
      <c r="AK385">
        <v>5</v>
      </c>
      <c r="AL385" s="7" t="s">
        <v>526</v>
      </c>
      <c r="AM385">
        <v>5</v>
      </c>
      <c r="AN385" s="7" t="s">
        <v>526</v>
      </c>
      <c r="AO385">
        <v>5</v>
      </c>
      <c r="AP385" s="7" t="s">
        <v>526</v>
      </c>
      <c r="AQ385">
        <v>5</v>
      </c>
      <c r="AR385" s="7" t="s">
        <v>526</v>
      </c>
      <c r="AS385">
        <v>5</v>
      </c>
      <c r="AT385" s="7" t="s">
        <v>526</v>
      </c>
      <c r="AU385">
        <v>5</v>
      </c>
      <c r="AV385" s="7" t="s">
        <v>525</v>
      </c>
      <c r="AW385">
        <v>7.9</v>
      </c>
      <c r="AX385" s="7" t="s">
        <v>525</v>
      </c>
      <c r="AY385">
        <v>20</v>
      </c>
      <c r="AZ385" s="7" t="s">
        <v>526</v>
      </c>
      <c r="BA385">
        <v>5</v>
      </c>
      <c r="BB385" s="7" t="s">
        <v>526</v>
      </c>
      <c r="BC385">
        <v>5</v>
      </c>
      <c r="BD385" s="7" t="s">
        <v>543</v>
      </c>
      <c r="BE385">
        <v>6.2</v>
      </c>
      <c r="BF385" s="7" t="s">
        <v>526</v>
      </c>
      <c r="BG385">
        <v>5</v>
      </c>
      <c r="BH385" s="7" t="s">
        <v>526</v>
      </c>
      <c r="BI385">
        <v>5</v>
      </c>
      <c r="BJ385" s="7" t="s">
        <v>526</v>
      </c>
      <c r="BK385">
        <v>5</v>
      </c>
      <c r="BL385" s="7" t="s">
        <v>525</v>
      </c>
      <c r="BM385">
        <v>6.9</v>
      </c>
      <c r="BN385" s="7" t="s">
        <v>525</v>
      </c>
      <c r="BO385">
        <v>9.3</v>
      </c>
      <c r="BQ385" s="5">
        <f t="shared" si="20"/>
        <v>22</v>
      </c>
      <c r="BR385" s="5">
        <f t="shared" si="21"/>
        <v>0</v>
      </c>
      <c r="BS385" s="5">
        <f t="shared" si="22"/>
        <v>28</v>
      </c>
      <c r="BT385" s="6">
        <f t="shared" si="23"/>
        <v>6</v>
      </c>
    </row>
    <row r="386" spans="1:72" ht="12.75">
      <c r="A386" t="s">
        <v>2208</v>
      </c>
      <c r="B386" s="1" t="s">
        <v>1503</v>
      </c>
      <c r="C386" s="1" t="s">
        <v>1503</v>
      </c>
      <c r="D386" s="7">
        <v>1997</v>
      </c>
      <c r="E386" t="s">
        <v>1504</v>
      </c>
      <c r="F386" t="s">
        <v>2412</v>
      </c>
      <c r="G386" t="s">
        <v>1505</v>
      </c>
      <c r="H386" s="7" t="s">
        <v>523</v>
      </c>
      <c r="I386" t="s">
        <v>531</v>
      </c>
      <c r="J386" s="7" t="s">
        <v>525</v>
      </c>
      <c r="K386">
        <v>8.6</v>
      </c>
      <c r="L386" s="7" t="s">
        <v>526</v>
      </c>
      <c r="M386">
        <v>5</v>
      </c>
      <c r="N386" s="32" t="s">
        <v>525</v>
      </c>
      <c r="O386" s="33">
        <v>300</v>
      </c>
      <c r="P386" s="7" t="s">
        <v>526</v>
      </c>
      <c r="Q386">
        <v>200</v>
      </c>
      <c r="R386" s="7" t="s">
        <v>526</v>
      </c>
      <c r="S386">
        <v>5</v>
      </c>
      <c r="T386" s="7" t="s">
        <v>525</v>
      </c>
      <c r="U386">
        <v>13</v>
      </c>
      <c r="V386" s="7" t="s">
        <v>525</v>
      </c>
      <c r="W386">
        <v>35</v>
      </c>
      <c r="X386" s="7" t="s">
        <v>525</v>
      </c>
      <c r="Y386">
        <v>10</v>
      </c>
      <c r="Z386" s="7" t="s">
        <v>526</v>
      </c>
      <c r="AA386">
        <v>5</v>
      </c>
      <c r="AB386" s="7" t="s">
        <v>526</v>
      </c>
      <c r="AC386">
        <v>5</v>
      </c>
      <c r="AD386" s="7" t="s">
        <v>526</v>
      </c>
      <c r="AE386">
        <v>5</v>
      </c>
      <c r="AF386" s="7" t="s">
        <v>526</v>
      </c>
      <c r="AG386">
        <v>5</v>
      </c>
      <c r="AH386" s="7" t="s">
        <v>526</v>
      </c>
      <c r="AI386">
        <v>5</v>
      </c>
      <c r="AJ386" s="7" t="s">
        <v>526</v>
      </c>
      <c r="AK386">
        <v>5</v>
      </c>
      <c r="AL386" s="7" t="s">
        <v>526</v>
      </c>
      <c r="AM386">
        <v>5</v>
      </c>
      <c r="AN386" s="7" t="s">
        <v>526</v>
      </c>
      <c r="AO386">
        <v>5</v>
      </c>
      <c r="AP386" s="7" t="s">
        <v>526</v>
      </c>
      <c r="AQ386">
        <v>5</v>
      </c>
      <c r="AR386" s="7" t="s">
        <v>526</v>
      </c>
      <c r="AS386">
        <v>5</v>
      </c>
      <c r="AT386" s="7" t="s">
        <v>526</v>
      </c>
      <c r="AU386">
        <v>31</v>
      </c>
      <c r="AV386" s="7" t="s">
        <v>526</v>
      </c>
      <c r="AW386">
        <v>5</v>
      </c>
      <c r="AX386" s="7" t="s">
        <v>525</v>
      </c>
      <c r="AY386">
        <v>290</v>
      </c>
      <c r="AZ386" s="7" t="s">
        <v>526</v>
      </c>
      <c r="BA386">
        <v>5</v>
      </c>
      <c r="BB386" s="7" t="s">
        <v>526</v>
      </c>
      <c r="BC386">
        <v>5</v>
      </c>
      <c r="BD386" s="7" t="s">
        <v>543</v>
      </c>
      <c r="BE386">
        <v>22</v>
      </c>
      <c r="BF386" s="7" t="s">
        <v>526</v>
      </c>
      <c r="BG386">
        <v>5</v>
      </c>
      <c r="BH386" s="7" t="s">
        <v>526</v>
      </c>
      <c r="BI386">
        <v>5</v>
      </c>
      <c r="BJ386" s="7" t="s">
        <v>526</v>
      </c>
      <c r="BK386">
        <v>5</v>
      </c>
      <c r="BL386" s="7" t="s">
        <v>525</v>
      </c>
      <c r="BM386">
        <v>20</v>
      </c>
      <c r="BN386" s="7" t="s">
        <v>525</v>
      </c>
      <c r="BO386">
        <v>20</v>
      </c>
      <c r="BQ386" s="5">
        <f t="shared" si="20"/>
        <v>20</v>
      </c>
      <c r="BR386" s="5">
        <f t="shared" si="21"/>
        <v>0</v>
      </c>
      <c r="BS386" s="5">
        <f t="shared" si="22"/>
        <v>28</v>
      </c>
      <c r="BT386" s="6">
        <f t="shared" si="23"/>
        <v>8</v>
      </c>
    </row>
    <row r="387" spans="1:72" ht="12.75">
      <c r="A387" t="s">
        <v>2208</v>
      </c>
      <c r="B387" s="1" t="s">
        <v>1506</v>
      </c>
      <c r="C387" s="1" t="s">
        <v>1506</v>
      </c>
      <c r="D387" s="7">
        <v>1997</v>
      </c>
      <c r="E387" t="s">
        <v>1507</v>
      </c>
      <c r="F387" t="s">
        <v>2412</v>
      </c>
      <c r="G387" t="s">
        <v>1508</v>
      </c>
      <c r="H387" s="7" t="s">
        <v>523</v>
      </c>
      <c r="I387" t="s">
        <v>531</v>
      </c>
      <c r="J387" s="7" t="s">
        <v>525</v>
      </c>
      <c r="K387">
        <v>11</v>
      </c>
      <c r="L387" s="7" t="s">
        <v>526</v>
      </c>
      <c r="M387">
        <v>5</v>
      </c>
      <c r="N387" s="32" t="s">
        <v>525</v>
      </c>
      <c r="O387" s="33">
        <v>270</v>
      </c>
      <c r="P387" s="7" t="s">
        <v>526</v>
      </c>
      <c r="Q387">
        <v>200</v>
      </c>
      <c r="R387" s="7" t="s">
        <v>526</v>
      </c>
      <c r="S387">
        <v>5</v>
      </c>
      <c r="T387" s="7" t="s">
        <v>526</v>
      </c>
      <c r="U387">
        <v>5</v>
      </c>
      <c r="V387" s="7" t="s">
        <v>543</v>
      </c>
      <c r="W387">
        <v>26</v>
      </c>
      <c r="X387" s="7" t="s">
        <v>526</v>
      </c>
      <c r="Y387">
        <v>5</v>
      </c>
      <c r="Z387" s="7" t="s">
        <v>526</v>
      </c>
      <c r="AA387">
        <v>5</v>
      </c>
      <c r="AB387" s="7" t="s">
        <v>526</v>
      </c>
      <c r="AC387">
        <v>5</v>
      </c>
      <c r="AD387" s="7" t="s">
        <v>526</v>
      </c>
      <c r="AE387">
        <v>5</v>
      </c>
      <c r="AF387" s="7" t="s">
        <v>526</v>
      </c>
      <c r="AG387">
        <v>5</v>
      </c>
      <c r="AH387" s="7" t="s">
        <v>526</v>
      </c>
      <c r="AI387">
        <v>5</v>
      </c>
      <c r="AJ387" s="7" t="s">
        <v>526</v>
      </c>
      <c r="AK387">
        <v>5</v>
      </c>
      <c r="AL387" s="7" t="s">
        <v>526</v>
      </c>
      <c r="AM387">
        <v>5</v>
      </c>
      <c r="AN387" s="7" t="s">
        <v>526</v>
      </c>
      <c r="AO387">
        <v>5</v>
      </c>
      <c r="AP387" s="7" t="s">
        <v>526</v>
      </c>
      <c r="AQ387">
        <v>5</v>
      </c>
      <c r="AR387" s="7" t="s">
        <v>526</v>
      </c>
      <c r="AS387">
        <v>5</v>
      </c>
      <c r="AT387" s="7" t="s">
        <v>526</v>
      </c>
      <c r="AU387">
        <v>5</v>
      </c>
      <c r="AV387" s="7" t="s">
        <v>525</v>
      </c>
      <c r="AW387">
        <v>7.2</v>
      </c>
      <c r="AX387" s="7" t="s">
        <v>525</v>
      </c>
      <c r="AY387">
        <v>89</v>
      </c>
      <c r="AZ387" s="7" t="s">
        <v>526</v>
      </c>
      <c r="BA387">
        <v>5</v>
      </c>
      <c r="BB387" s="7" t="s">
        <v>526</v>
      </c>
      <c r="BC387">
        <v>5</v>
      </c>
      <c r="BD387" s="7" t="s">
        <v>525</v>
      </c>
      <c r="BE387">
        <v>22</v>
      </c>
      <c r="BF387" s="7" t="s">
        <v>526</v>
      </c>
      <c r="BG387">
        <v>5</v>
      </c>
      <c r="BH387" s="7" t="s">
        <v>526</v>
      </c>
      <c r="BI387">
        <v>5</v>
      </c>
      <c r="BJ387" s="7" t="s">
        <v>526</v>
      </c>
      <c r="BK387">
        <v>5</v>
      </c>
      <c r="BL387" s="7" t="s">
        <v>525</v>
      </c>
      <c r="BM387">
        <v>9.7</v>
      </c>
      <c r="BN387" s="7" t="s">
        <v>525</v>
      </c>
      <c r="BO387">
        <v>29</v>
      </c>
      <c r="BQ387" s="5">
        <f t="shared" si="20"/>
        <v>21</v>
      </c>
      <c r="BR387" s="5">
        <f t="shared" si="21"/>
        <v>0</v>
      </c>
      <c r="BS387" s="5">
        <f t="shared" si="22"/>
        <v>28</v>
      </c>
      <c r="BT387" s="6">
        <f t="shared" si="23"/>
        <v>7</v>
      </c>
    </row>
    <row r="388" spans="1:72" ht="12.75">
      <c r="A388" t="s">
        <v>2225</v>
      </c>
      <c r="B388" s="1" t="s">
        <v>1509</v>
      </c>
      <c r="C388" s="1" t="s">
        <v>1509</v>
      </c>
      <c r="D388" s="7">
        <v>1994</v>
      </c>
      <c r="E388" t="s">
        <v>1510</v>
      </c>
      <c r="F388" t="s">
        <v>2412</v>
      </c>
      <c r="G388" t="s">
        <v>1992</v>
      </c>
      <c r="H388" s="7" t="s">
        <v>523</v>
      </c>
      <c r="I388" t="s">
        <v>2229</v>
      </c>
      <c r="J388" s="7" t="s">
        <v>525</v>
      </c>
      <c r="K388">
        <v>4.2</v>
      </c>
      <c r="L388" s="7" t="s">
        <v>526</v>
      </c>
      <c r="M388">
        <v>5</v>
      </c>
      <c r="N388" s="32" t="s">
        <v>526</v>
      </c>
      <c r="O388" s="33">
        <v>50</v>
      </c>
      <c r="P388" s="7" t="s">
        <v>526</v>
      </c>
      <c r="Q388">
        <v>200</v>
      </c>
      <c r="R388" s="7" t="s">
        <v>526</v>
      </c>
      <c r="S388">
        <v>5</v>
      </c>
      <c r="T388" s="7" t="s">
        <v>526</v>
      </c>
      <c r="U388">
        <v>5</v>
      </c>
      <c r="V388" s="7" t="s">
        <v>526</v>
      </c>
      <c r="W388">
        <v>5</v>
      </c>
      <c r="X388" s="7" t="s">
        <v>526</v>
      </c>
      <c r="Y388">
        <v>5</v>
      </c>
      <c r="Z388" s="7" t="s">
        <v>526</v>
      </c>
      <c r="AA388">
        <v>5</v>
      </c>
      <c r="AB388" s="7" t="s">
        <v>526</v>
      </c>
      <c r="AC388">
        <v>5</v>
      </c>
      <c r="AD388" s="7" t="s">
        <v>526</v>
      </c>
      <c r="AE388">
        <v>5</v>
      </c>
      <c r="AF388" s="7" t="s">
        <v>526</v>
      </c>
      <c r="AG388">
        <v>5</v>
      </c>
      <c r="AH388" s="7" t="s">
        <v>526</v>
      </c>
      <c r="AI388">
        <v>5</v>
      </c>
      <c r="AJ388" s="7" t="s">
        <v>526</v>
      </c>
      <c r="AK388">
        <v>5</v>
      </c>
      <c r="AL388" s="7" t="s">
        <v>526</v>
      </c>
      <c r="AM388">
        <v>5</v>
      </c>
      <c r="AN388" s="7" t="s">
        <v>526</v>
      </c>
      <c r="AO388">
        <v>5</v>
      </c>
      <c r="AP388" s="7" t="s">
        <v>526</v>
      </c>
      <c r="AQ388">
        <v>5</v>
      </c>
      <c r="AR388" s="7" t="s">
        <v>526</v>
      </c>
      <c r="AS388">
        <v>5</v>
      </c>
      <c r="AT388" s="7" t="s">
        <v>526</v>
      </c>
      <c r="AU388">
        <v>5</v>
      </c>
      <c r="AV388" s="7" t="s">
        <v>526</v>
      </c>
      <c r="AW388">
        <v>5</v>
      </c>
      <c r="AX388" s="7" t="s">
        <v>526</v>
      </c>
      <c r="AY388">
        <v>5</v>
      </c>
      <c r="AZ388" s="7" t="s">
        <v>526</v>
      </c>
      <c r="BA388">
        <v>5</v>
      </c>
      <c r="BB388" s="7" t="s">
        <v>526</v>
      </c>
      <c r="BC388">
        <v>5</v>
      </c>
      <c r="BD388" s="7" t="s">
        <v>526</v>
      </c>
      <c r="BE388">
        <v>5</v>
      </c>
      <c r="BF388" s="7" t="s">
        <v>526</v>
      </c>
      <c r="BG388">
        <v>5</v>
      </c>
      <c r="BH388" s="7" t="s">
        <v>526</v>
      </c>
      <c r="BI388">
        <v>5</v>
      </c>
      <c r="BJ388" s="7" t="s">
        <v>526</v>
      </c>
      <c r="BK388">
        <v>5</v>
      </c>
      <c r="BL388" s="7" t="s">
        <v>526</v>
      </c>
      <c r="BM388">
        <v>5</v>
      </c>
      <c r="BN388" s="7" t="s">
        <v>526</v>
      </c>
      <c r="BO388">
        <v>5</v>
      </c>
      <c r="BQ388" s="5">
        <f t="shared" si="20"/>
        <v>28</v>
      </c>
      <c r="BR388" s="5">
        <f t="shared" si="21"/>
        <v>0</v>
      </c>
      <c r="BS388" s="5">
        <f t="shared" si="22"/>
        <v>28</v>
      </c>
      <c r="BT388" s="6">
        <f t="shared" si="23"/>
        <v>0</v>
      </c>
    </row>
    <row r="389" spans="1:72" ht="12.75">
      <c r="A389" t="s">
        <v>2225</v>
      </c>
      <c r="B389" s="1" t="s">
        <v>1511</v>
      </c>
      <c r="C389" s="1" t="s">
        <v>1511</v>
      </c>
      <c r="D389" s="7">
        <v>1994</v>
      </c>
      <c r="E389" t="s">
        <v>1512</v>
      </c>
      <c r="F389" t="s">
        <v>2412</v>
      </c>
      <c r="G389" t="s">
        <v>1513</v>
      </c>
      <c r="H389" s="7" t="s">
        <v>523</v>
      </c>
      <c r="I389" t="s">
        <v>2229</v>
      </c>
      <c r="J389" s="7" t="s">
        <v>525</v>
      </c>
      <c r="K389">
        <v>2.1</v>
      </c>
      <c r="L389" s="7" t="s">
        <v>526</v>
      </c>
      <c r="M389">
        <v>5</v>
      </c>
      <c r="N389" s="32" t="s">
        <v>526</v>
      </c>
      <c r="O389" s="33">
        <v>50</v>
      </c>
      <c r="P389" s="7" t="s">
        <v>526</v>
      </c>
      <c r="Q389">
        <v>200</v>
      </c>
      <c r="R389" s="7" t="s">
        <v>526</v>
      </c>
      <c r="S389">
        <v>5</v>
      </c>
      <c r="T389" s="7" t="s">
        <v>526</v>
      </c>
      <c r="U389">
        <v>5</v>
      </c>
      <c r="V389" s="7" t="s">
        <v>526</v>
      </c>
      <c r="W389">
        <v>5</v>
      </c>
      <c r="X389" s="7" t="s">
        <v>526</v>
      </c>
      <c r="Y389">
        <v>5</v>
      </c>
      <c r="Z389" s="7" t="s">
        <v>526</v>
      </c>
      <c r="AA389">
        <v>5</v>
      </c>
      <c r="AB389" s="7" t="s">
        <v>526</v>
      </c>
      <c r="AC389">
        <v>5</v>
      </c>
      <c r="AD389" s="7" t="s">
        <v>526</v>
      </c>
      <c r="AE389">
        <v>5</v>
      </c>
      <c r="AF389" s="7" t="s">
        <v>526</v>
      </c>
      <c r="AG389">
        <v>5</v>
      </c>
      <c r="AH389" s="7" t="s">
        <v>526</v>
      </c>
      <c r="AI389">
        <v>5</v>
      </c>
      <c r="AJ389" s="7" t="s">
        <v>526</v>
      </c>
      <c r="AK389">
        <v>5</v>
      </c>
      <c r="AL389" s="7" t="s">
        <v>526</v>
      </c>
      <c r="AM389">
        <v>5</v>
      </c>
      <c r="AN389" s="7" t="s">
        <v>526</v>
      </c>
      <c r="AO389">
        <v>5</v>
      </c>
      <c r="AP389" s="7" t="s">
        <v>526</v>
      </c>
      <c r="AQ389">
        <v>5</v>
      </c>
      <c r="AR389" s="7" t="s">
        <v>526</v>
      </c>
      <c r="AS389">
        <v>5</v>
      </c>
      <c r="AT389" s="7" t="s">
        <v>526</v>
      </c>
      <c r="AU389">
        <v>5</v>
      </c>
      <c r="AV389" s="7" t="s">
        <v>526</v>
      </c>
      <c r="AW389">
        <v>5</v>
      </c>
      <c r="AX389" s="7" t="s">
        <v>526</v>
      </c>
      <c r="AY389">
        <v>5</v>
      </c>
      <c r="AZ389" s="7" t="s">
        <v>526</v>
      </c>
      <c r="BA389">
        <v>5</v>
      </c>
      <c r="BB389" s="7" t="s">
        <v>526</v>
      </c>
      <c r="BC389">
        <v>5</v>
      </c>
      <c r="BD389" s="7" t="s">
        <v>526</v>
      </c>
      <c r="BE389">
        <v>5</v>
      </c>
      <c r="BF389" s="7" t="s">
        <v>526</v>
      </c>
      <c r="BG389">
        <v>5</v>
      </c>
      <c r="BH389" s="7" t="s">
        <v>526</v>
      </c>
      <c r="BI389">
        <v>5</v>
      </c>
      <c r="BJ389" s="7" t="s">
        <v>526</v>
      </c>
      <c r="BK389">
        <v>5</v>
      </c>
      <c r="BL389" s="7" t="s">
        <v>526</v>
      </c>
      <c r="BM389">
        <v>5</v>
      </c>
      <c r="BN389" s="7" t="s">
        <v>526</v>
      </c>
      <c r="BO389">
        <v>5</v>
      </c>
      <c r="BQ389" s="5">
        <f aca="true" t="shared" si="24" ref="BQ389:BQ452">COUNTIF(L389:BN389,"=&lt;")</f>
        <v>28</v>
      </c>
      <c r="BR389" s="5">
        <f aca="true" t="shared" si="25" ref="BR389:BR452">COUNTIF(L389:BO389,".")</f>
        <v>0</v>
      </c>
      <c r="BS389" s="5">
        <f aca="true" t="shared" si="26" ref="BS389:BS452">28-(BR389/2)</f>
        <v>28</v>
      </c>
      <c r="BT389" s="6">
        <f aca="true" t="shared" si="27" ref="BT389:BT452">BS389-BQ389</f>
        <v>0</v>
      </c>
    </row>
    <row r="390" spans="1:72" ht="12.75">
      <c r="A390" t="s">
        <v>2557</v>
      </c>
      <c r="B390" s="1" t="s">
        <v>1514</v>
      </c>
      <c r="C390" s="1" t="s">
        <v>1514</v>
      </c>
      <c r="D390" s="7">
        <v>1997</v>
      </c>
      <c r="E390" t="s">
        <v>1515</v>
      </c>
      <c r="F390" t="s">
        <v>2412</v>
      </c>
      <c r="G390" t="s">
        <v>1516</v>
      </c>
      <c r="H390" s="7" t="s">
        <v>523</v>
      </c>
      <c r="I390" t="s">
        <v>1517</v>
      </c>
      <c r="J390" s="7" t="s">
        <v>525</v>
      </c>
      <c r="K390">
        <v>2.4</v>
      </c>
      <c r="L390" s="7" t="s">
        <v>526</v>
      </c>
      <c r="M390">
        <v>5</v>
      </c>
      <c r="N390" s="32" t="s">
        <v>526</v>
      </c>
      <c r="O390" s="33">
        <v>50</v>
      </c>
      <c r="P390" s="7" t="s">
        <v>526</v>
      </c>
      <c r="Q390">
        <v>200</v>
      </c>
      <c r="R390" s="7" t="s">
        <v>526</v>
      </c>
      <c r="S390">
        <v>5</v>
      </c>
      <c r="T390" s="7" t="s">
        <v>526</v>
      </c>
      <c r="U390">
        <v>5</v>
      </c>
      <c r="V390" s="7" t="s">
        <v>525</v>
      </c>
      <c r="W390">
        <v>7.8</v>
      </c>
      <c r="X390" s="7" t="s">
        <v>526</v>
      </c>
      <c r="Y390">
        <v>5</v>
      </c>
      <c r="Z390" s="7" t="s">
        <v>526</v>
      </c>
      <c r="AA390">
        <v>5</v>
      </c>
      <c r="AB390" s="7" t="s">
        <v>526</v>
      </c>
      <c r="AC390">
        <v>5</v>
      </c>
      <c r="AD390" s="7" t="s">
        <v>526</v>
      </c>
      <c r="AE390">
        <v>5</v>
      </c>
      <c r="AF390" s="7" t="s">
        <v>526</v>
      </c>
      <c r="AG390">
        <v>5</v>
      </c>
      <c r="AH390" s="7" t="s">
        <v>526</v>
      </c>
      <c r="AI390">
        <v>5</v>
      </c>
      <c r="AJ390" s="7" t="s">
        <v>526</v>
      </c>
      <c r="AK390">
        <v>5</v>
      </c>
      <c r="AL390" s="7" t="s">
        <v>526</v>
      </c>
      <c r="AM390">
        <v>5</v>
      </c>
      <c r="AN390" s="7" t="s">
        <v>526</v>
      </c>
      <c r="AO390">
        <v>5</v>
      </c>
      <c r="AP390" s="7" t="s">
        <v>526</v>
      </c>
      <c r="AQ390">
        <v>5</v>
      </c>
      <c r="AR390" s="7" t="s">
        <v>526</v>
      </c>
      <c r="AS390">
        <v>5</v>
      </c>
      <c r="AT390" s="7" t="s">
        <v>526</v>
      </c>
      <c r="AU390">
        <v>5</v>
      </c>
      <c r="AV390" s="7" t="s">
        <v>526</v>
      </c>
      <c r="AW390">
        <v>5</v>
      </c>
      <c r="AX390" s="7" t="s">
        <v>526</v>
      </c>
      <c r="AY390">
        <v>5</v>
      </c>
      <c r="AZ390" s="7" t="s">
        <v>526</v>
      </c>
      <c r="BA390">
        <v>5</v>
      </c>
      <c r="BB390" s="7" t="s">
        <v>526</v>
      </c>
      <c r="BC390">
        <v>5</v>
      </c>
      <c r="BD390" s="7" t="s">
        <v>526</v>
      </c>
      <c r="BE390">
        <v>5</v>
      </c>
      <c r="BF390" s="7" t="s">
        <v>526</v>
      </c>
      <c r="BG390">
        <v>5</v>
      </c>
      <c r="BH390" s="7" t="s">
        <v>526</v>
      </c>
      <c r="BI390">
        <v>5</v>
      </c>
      <c r="BJ390" s="7" t="s">
        <v>526</v>
      </c>
      <c r="BK390">
        <v>5</v>
      </c>
      <c r="BL390" s="7" t="s">
        <v>526</v>
      </c>
      <c r="BM390">
        <v>5</v>
      </c>
      <c r="BN390" s="7" t="s">
        <v>525</v>
      </c>
      <c r="BO390">
        <v>6.7</v>
      </c>
      <c r="BQ390" s="5">
        <f t="shared" si="24"/>
        <v>26</v>
      </c>
      <c r="BR390" s="5">
        <f t="shared" si="25"/>
        <v>0</v>
      </c>
      <c r="BS390" s="5">
        <f t="shared" si="26"/>
        <v>28</v>
      </c>
      <c r="BT390" s="6">
        <f t="shared" si="27"/>
        <v>2</v>
      </c>
    </row>
    <row r="391" spans="1:72" ht="12.75">
      <c r="A391" t="s">
        <v>2557</v>
      </c>
      <c r="B391" s="1" t="s">
        <v>1564</v>
      </c>
      <c r="C391" s="1" t="s">
        <v>1564</v>
      </c>
      <c r="D391" s="7">
        <v>1997</v>
      </c>
      <c r="E391" t="s">
        <v>1565</v>
      </c>
      <c r="F391" t="s">
        <v>2412</v>
      </c>
      <c r="G391" t="s">
        <v>1566</v>
      </c>
      <c r="H391" s="7" t="s">
        <v>523</v>
      </c>
      <c r="I391" t="s">
        <v>2568</v>
      </c>
      <c r="J391" s="7" t="s">
        <v>525</v>
      </c>
      <c r="K391">
        <v>2.8</v>
      </c>
      <c r="L391" s="7" t="s">
        <v>526</v>
      </c>
      <c r="M391">
        <v>5</v>
      </c>
      <c r="N391" s="32" t="s">
        <v>525</v>
      </c>
      <c r="O391" s="33">
        <v>410</v>
      </c>
      <c r="P391" s="7" t="s">
        <v>526</v>
      </c>
      <c r="Q391">
        <v>200</v>
      </c>
      <c r="R391" s="7" t="s">
        <v>526</v>
      </c>
      <c r="S391">
        <v>5</v>
      </c>
      <c r="T391" s="7" t="s">
        <v>526</v>
      </c>
      <c r="U391">
        <v>5</v>
      </c>
      <c r="V391" s="7" t="s">
        <v>525</v>
      </c>
      <c r="W391">
        <v>12</v>
      </c>
      <c r="X391" s="7" t="s">
        <v>543</v>
      </c>
      <c r="Y391">
        <v>3.8</v>
      </c>
      <c r="Z391" s="7" t="s">
        <v>526</v>
      </c>
      <c r="AA391">
        <v>5</v>
      </c>
      <c r="AB391" s="7" t="s">
        <v>526</v>
      </c>
      <c r="AC391">
        <v>5</v>
      </c>
      <c r="AD391" s="7" t="s">
        <v>526</v>
      </c>
      <c r="AE391">
        <v>5</v>
      </c>
      <c r="AF391" s="7" t="s">
        <v>526</v>
      </c>
      <c r="AG391">
        <v>5</v>
      </c>
      <c r="AH391" s="7" t="s">
        <v>526</v>
      </c>
      <c r="AI391">
        <v>5</v>
      </c>
      <c r="AJ391" s="7" t="s">
        <v>526</v>
      </c>
      <c r="AK391">
        <v>5</v>
      </c>
      <c r="AL391" s="7" t="s">
        <v>526</v>
      </c>
      <c r="AM391">
        <v>5</v>
      </c>
      <c r="AN391" s="7" t="s">
        <v>526</v>
      </c>
      <c r="AO391">
        <v>5</v>
      </c>
      <c r="AP391" s="7" t="s">
        <v>526</v>
      </c>
      <c r="AQ391">
        <v>5</v>
      </c>
      <c r="AR391" s="7" t="s">
        <v>526</v>
      </c>
      <c r="AS391">
        <v>5</v>
      </c>
      <c r="AT391" s="7" t="s">
        <v>526</v>
      </c>
      <c r="AU391">
        <v>5</v>
      </c>
      <c r="AV391" s="7" t="s">
        <v>525</v>
      </c>
      <c r="AW391">
        <v>5.6</v>
      </c>
      <c r="AX391" s="7" t="s">
        <v>525</v>
      </c>
      <c r="AY391">
        <v>19</v>
      </c>
      <c r="AZ391" s="7" t="s">
        <v>526</v>
      </c>
      <c r="BA391">
        <v>5</v>
      </c>
      <c r="BB391" s="7" t="s">
        <v>526</v>
      </c>
      <c r="BC391">
        <v>5</v>
      </c>
      <c r="BD391" s="7" t="s">
        <v>526</v>
      </c>
      <c r="BE391">
        <v>5</v>
      </c>
      <c r="BF391" s="7" t="s">
        <v>526</v>
      </c>
      <c r="BG391">
        <v>5</v>
      </c>
      <c r="BH391" s="7" t="s">
        <v>526</v>
      </c>
      <c r="BI391">
        <v>5</v>
      </c>
      <c r="BJ391" s="7" t="s">
        <v>526</v>
      </c>
      <c r="BK391">
        <v>5</v>
      </c>
      <c r="BL391" s="7" t="s">
        <v>526</v>
      </c>
      <c r="BM391">
        <v>5</v>
      </c>
      <c r="BN391" s="7" t="s">
        <v>526</v>
      </c>
      <c r="BO391">
        <v>5</v>
      </c>
      <c r="BQ391" s="5">
        <f t="shared" si="24"/>
        <v>23</v>
      </c>
      <c r="BR391" s="5">
        <f t="shared" si="25"/>
        <v>0</v>
      </c>
      <c r="BS391" s="5">
        <f t="shared" si="26"/>
        <v>28</v>
      </c>
      <c r="BT391" s="6">
        <f t="shared" si="27"/>
        <v>5</v>
      </c>
    </row>
    <row r="392" spans="1:72" ht="12.75">
      <c r="A392" t="s">
        <v>1567</v>
      </c>
      <c r="B392" s="1" t="s">
        <v>1568</v>
      </c>
      <c r="C392" s="1" t="s">
        <v>1569</v>
      </c>
      <c r="D392" s="7">
        <v>1991</v>
      </c>
      <c r="E392" t="s">
        <v>1570</v>
      </c>
      <c r="F392" t="s">
        <v>2412</v>
      </c>
      <c r="G392" t="s">
        <v>1571</v>
      </c>
      <c r="H392" s="7" t="s">
        <v>523</v>
      </c>
      <c r="I392" t="s">
        <v>1572</v>
      </c>
      <c r="J392" s="7" t="s">
        <v>525</v>
      </c>
      <c r="K392">
        <v>3.2</v>
      </c>
      <c r="L392" s="7" t="s">
        <v>526</v>
      </c>
      <c r="M392">
        <v>5</v>
      </c>
      <c r="N392" s="32" t="s">
        <v>526</v>
      </c>
      <c r="O392" s="33">
        <v>50</v>
      </c>
      <c r="P392" s="7" t="s">
        <v>526</v>
      </c>
      <c r="Q392">
        <v>200</v>
      </c>
      <c r="R392" s="7" t="s">
        <v>526</v>
      </c>
      <c r="S392">
        <v>5</v>
      </c>
      <c r="T392" s="7" t="s">
        <v>526</v>
      </c>
      <c r="U392">
        <v>5</v>
      </c>
      <c r="V392" s="7" t="s">
        <v>526</v>
      </c>
      <c r="W392">
        <v>5</v>
      </c>
      <c r="X392" s="7" t="s">
        <v>526</v>
      </c>
      <c r="Y392">
        <v>5</v>
      </c>
      <c r="Z392" s="7" t="s">
        <v>526</v>
      </c>
      <c r="AA392">
        <v>5</v>
      </c>
      <c r="AB392" s="7" t="s">
        <v>526</v>
      </c>
      <c r="AC392">
        <v>5</v>
      </c>
      <c r="AD392" s="7" t="s">
        <v>526</v>
      </c>
      <c r="AE392">
        <v>5</v>
      </c>
      <c r="AF392" s="7" t="s">
        <v>526</v>
      </c>
      <c r="AG392">
        <v>5</v>
      </c>
      <c r="AH392" s="7" t="s">
        <v>526</v>
      </c>
      <c r="AI392">
        <v>5</v>
      </c>
      <c r="AJ392" s="7" t="s">
        <v>526</v>
      </c>
      <c r="AK392">
        <v>5</v>
      </c>
      <c r="AL392" s="7" t="s">
        <v>526</v>
      </c>
      <c r="AM392">
        <v>5</v>
      </c>
      <c r="AN392" s="7" t="s">
        <v>526</v>
      </c>
      <c r="AO392">
        <v>5</v>
      </c>
      <c r="AP392" s="7" t="s">
        <v>526</v>
      </c>
      <c r="AQ392">
        <v>5</v>
      </c>
      <c r="AR392" s="7" t="s">
        <v>526</v>
      </c>
      <c r="AS392">
        <v>5</v>
      </c>
      <c r="AT392" s="7" t="s">
        <v>526</v>
      </c>
      <c r="AU392">
        <v>5</v>
      </c>
      <c r="AV392" s="7" t="s">
        <v>526</v>
      </c>
      <c r="AW392">
        <v>5</v>
      </c>
      <c r="AX392" s="7" t="s">
        <v>525</v>
      </c>
      <c r="AY392">
        <v>6.9</v>
      </c>
      <c r="AZ392" s="7" t="s">
        <v>526</v>
      </c>
      <c r="BA392">
        <v>5</v>
      </c>
      <c r="BB392" s="7" t="s">
        <v>526</v>
      </c>
      <c r="BC392">
        <v>5</v>
      </c>
      <c r="BD392" s="7" t="s">
        <v>526</v>
      </c>
      <c r="BE392">
        <v>5</v>
      </c>
      <c r="BF392" s="7" t="s">
        <v>526</v>
      </c>
      <c r="BG392">
        <v>5</v>
      </c>
      <c r="BH392" s="7" t="s">
        <v>526</v>
      </c>
      <c r="BI392">
        <v>5</v>
      </c>
      <c r="BJ392" s="7" t="s">
        <v>526</v>
      </c>
      <c r="BK392">
        <v>5</v>
      </c>
      <c r="BL392" s="7" t="s">
        <v>526</v>
      </c>
      <c r="BM392">
        <v>5</v>
      </c>
      <c r="BN392" s="7" t="s">
        <v>526</v>
      </c>
      <c r="BO392">
        <v>5</v>
      </c>
      <c r="BQ392" s="5">
        <f t="shared" si="24"/>
        <v>27</v>
      </c>
      <c r="BR392" s="5">
        <f t="shared" si="25"/>
        <v>0</v>
      </c>
      <c r="BS392" s="5">
        <f t="shared" si="26"/>
        <v>28</v>
      </c>
      <c r="BT392" s="6">
        <f t="shared" si="27"/>
        <v>1</v>
      </c>
    </row>
    <row r="393" spans="1:72" ht="12.75">
      <c r="A393" t="s">
        <v>1567</v>
      </c>
      <c r="B393" s="1" t="s">
        <v>1573</v>
      </c>
      <c r="C393" s="1" t="s">
        <v>1574</v>
      </c>
      <c r="D393" s="7">
        <v>1991</v>
      </c>
      <c r="E393" t="s">
        <v>1575</v>
      </c>
      <c r="F393" t="s">
        <v>2412</v>
      </c>
      <c r="G393" t="s">
        <v>1576</v>
      </c>
      <c r="H393" s="7" t="s">
        <v>523</v>
      </c>
      <c r="I393" t="s">
        <v>1572</v>
      </c>
      <c r="J393" s="7" t="s">
        <v>525</v>
      </c>
      <c r="K393">
        <v>5.3</v>
      </c>
      <c r="L393" s="7" t="s">
        <v>526</v>
      </c>
      <c r="M393">
        <v>5</v>
      </c>
      <c r="N393" s="32" t="s">
        <v>525</v>
      </c>
      <c r="O393" s="33">
        <v>63</v>
      </c>
      <c r="P393" s="7" t="s">
        <v>526</v>
      </c>
      <c r="Q393">
        <v>200</v>
      </c>
      <c r="R393" s="7" t="s">
        <v>526</v>
      </c>
      <c r="S393">
        <v>5</v>
      </c>
      <c r="T393" s="7" t="s">
        <v>525</v>
      </c>
      <c r="U393">
        <v>30</v>
      </c>
      <c r="V393" s="7" t="s">
        <v>525</v>
      </c>
      <c r="W393">
        <v>44</v>
      </c>
      <c r="X393" s="7" t="s">
        <v>525</v>
      </c>
      <c r="Y393">
        <v>9.7</v>
      </c>
      <c r="Z393" s="7" t="s">
        <v>526</v>
      </c>
      <c r="AA393">
        <v>5</v>
      </c>
      <c r="AB393" s="7" t="s">
        <v>526</v>
      </c>
      <c r="AC393">
        <v>5</v>
      </c>
      <c r="AD393" s="7" t="s">
        <v>526</v>
      </c>
      <c r="AE393">
        <v>5</v>
      </c>
      <c r="AF393" s="7" t="s">
        <v>526</v>
      </c>
      <c r="AG393">
        <v>5</v>
      </c>
      <c r="AH393" s="7" t="s">
        <v>526</v>
      </c>
      <c r="AI393">
        <v>5</v>
      </c>
      <c r="AJ393" s="7" t="s">
        <v>526</v>
      </c>
      <c r="AK393">
        <v>5</v>
      </c>
      <c r="AL393" s="7" t="s">
        <v>526</v>
      </c>
      <c r="AM393">
        <v>5</v>
      </c>
      <c r="AN393" s="7" t="s">
        <v>526</v>
      </c>
      <c r="AO393">
        <v>5</v>
      </c>
      <c r="AP393" s="7" t="s">
        <v>525</v>
      </c>
      <c r="AQ393">
        <v>11</v>
      </c>
      <c r="AR393" s="7" t="s">
        <v>526</v>
      </c>
      <c r="AS393">
        <v>5</v>
      </c>
      <c r="AT393" s="7" t="s">
        <v>526</v>
      </c>
      <c r="AU393">
        <v>5</v>
      </c>
      <c r="AV393" s="7" t="s">
        <v>526</v>
      </c>
      <c r="AW393">
        <v>5</v>
      </c>
      <c r="AX393" s="7" t="s">
        <v>525</v>
      </c>
      <c r="AY393">
        <v>38</v>
      </c>
      <c r="AZ393" s="7" t="s">
        <v>526</v>
      </c>
      <c r="BA393">
        <v>5</v>
      </c>
      <c r="BB393" s="7" t="s">
        <v>526</v>
      </c>
      <c r="BC393">
        <v>5</v>
      </c>
      <c r="BD393" s="7" t="s">
        <v>526</v>
      </c>
      <c r="BE393">
        <v>5</v>
      </c>
      <c r="BF393" s="7" t="s">
        <v>526</v>
      </c>
      <c r="BG393">
        <v>5</v>
      </c>
      <c r="BH393" s="7" t="s">
        <v>526</v>
      </c>
      <c r="BI393">
        <v>5</v>
      </c>
      <c r="BJ393" s="7" t="s">
        <v>526</v>
      </c>
      <c r="BK393">
        <v>5</v>
      </c>
      <c r="BL393" s="7" t="s">
        <v>526</v>
      </c>
      <c r="BM393">
        <v>5</v>
      </c>
      <c r="BN393" s="7" t="s">
        <v>526</v>
      </c>
      <c r="BO393">
        <v>5</v>
      </c>
      <c r="BQ393" s="5">
        <f t="shared" si="24"/>
        <v>22</v>
      </c>
      <c r="BR393" s="5">
        <f t="shared" si="25"/>
        <v>0</v>
      </c>
      <c r="BS393" s="5">
        <f t="shared" si="26"/>
        <v>28</v>
      </c>
      <c r="BT393" s="6">
        <f t="shared" si="27"/>
        <v>6</v>
      </c>
    </row>
    <row r="394" spans="1:72" ht="12.75">
      <c r="A394" t="s">
        <v>2471</v>
      </c>
      <c r="B394" s="1" t="s">
        <v>1577</v>
      </c>
      <c r="C394" s="1" t="s">
        <v>1577</v>
      </c>
      <c r="D394" s="7">
        <v>1994</v>
      </c>
      <c r="E394" t="s">
        <v>1578</v>
      </c>
      <c r="F394" t="s">
        <v>2412</v>
      </c>
      <c r="G394" t="s">
        <v>1579</v>
      </c>
      <c r="H394" s="7" t="s">
        <v>523</v>
      </c>
      <c r="I394" t="s">
        <v>599</v>
      </c>
      <c r="J394" s="7" t="s">
        <v>525</v>
      </c>
      <c r="K394">
        <v>4.85</v>
      </c>
      <c r="L394" s="7" t="s">
        <v>526</v>
      </c>
      <c r="M394">
        <v>5</v>
      </c>
      <c r="N394" s="32" t="s">
        <v>525</v>
      </c>
      <c r="O394" s="33">
        <v>140</v>
      </c>
      <c r="P394" s="7" t="s">
        <v>526</v>
      </c>
      <c r="Q394">
        <v>200</v>
      </c>
      <c r="R394" s="7" t="s">
        <v>526</v>
      </c>
      <c r="S394">
        <v>5</v>
      </c>
      <c r="T394" s="7" t="s">
        <v>525</v>
      </c>
      <c r="U394">
        <v>6.2</v>
      </c>
      <c r="V394" s="7" t="s">
        <v>525</v>
      </c>
      <c r="W394">
        <v>14</v>
      </c>
      <c r="X394" s="7" t="s">
        <v>526</v>
      </c>
      <c r="Y394">
        <v>5</v>
      </c>
      <c r="Z394" s="7" t="s">
        <v>526</v>
      </c>
      <c r="AA394">
        <v>5</v>
      </c>
      <c r="AB394" s="7" t="s">
        <v>526</v>
      </c>
      <c r="AC394">
        <v>5</v>
      </c>
      <c r="AD394" s="7" t="s">
        <v>526</v>
      </c>
      <c r="AE394">
        <v>5</v>
      </c>
      <c r="AF394" s="7" t="s">
        <v>526</v>
      </c>
      <c r="AG394">
        <v>5</v>
      </c>
      <c r="AH394" s="7" t="s">
        <v>526</v>
      </c>
      <c r="AI394">
        <v>5</v>
      </c>
      <c r="AJ394" s="7" t="s">
        <v>526</v>
      </c>
      <c r="AK394">
        <v>5</v>
      </c>
      <c r="AL394" s="7" t="s">
        <v>526</v>
      </c>
      <c r="AM394">
        <v>5</v>
      </c>
      <c r="AN394" s="7" t="s">
        <v>526</v>
      </c>
      <c r="AO394">
        <v>5</v>
      </c>
      <c r="AP394" s="7" t="s">
        <v>525</v>
      </c>
      <c r="AQ394">
        <v>9.6</v>
      </c>
      <c r="AR394" s="7" t="s">
        <v>526</v>
      </c>
      <c r="AS394">
        <v>5</v>
      </c>
      <c r="AT394" s="7" t="s">
        <v>526</v>
      </c>
      <c r="AU394">
        <v>5</v>
      </c>
      <c r="AV394" s="7" t="s">
        <v>525</v>
      </c>
      <c r="AW394">
        <v>5.2</v>
      </c>
      <c r="AX394" s="7" t="s">
        <v>525</v>
      </c>
      <c r="AY394">
        <v>6.5</v>
      </c>
      <c r="AZ394" s="7" t="s">
        <v>526</v>
      </c>
      <c r="BA394">
        <v>5</v>
      </c>
      <c r="BB394" s="7" t="s">
        <v>526</v>
      </c>
      <c r="BC394">
        <v>5</v>
      </c>
      <c r="BD394" s="7" t="s">
        <v>526</v>
      </c>
      <c r="BE394">
        <v>5</v>
      </c>
      <c r="BF394" s="7" t="s">
        <v>526</v>
      </c>
      <c r="BG394">
        <v>5</v>
      </c>
      <c r="BH394" s="7" t="s">
        <v>526</v>
      </c>
      <c r="BI394">
        <v>5</v>
      </c>
      <c r="BJ394" s="7" t="s">
        <v>526</v>
      </c>
      <c r="BK394">
        <v>5</v>
      </c>
      <c r="BL394" s="7" t="s">
        <v>525</v>
      </c>
      <c r="BM394">
        <v>8.8</v>
      </c>
      <c r="BN394" s="7" t="s">
        <v>525</v>
      </c>
      <c r="BO394">
        <v>12</v>
      </c>
      <c r="BQ394" s="5">
        <f t="shared" si="24"/>
        <v>20</v>
      </c>
      <c r="BR394" s="5">
        <f t="shared" si="25"/>
        <v>0</v>
      </c>
      <c r="BS394" s="5">
        <f t="shared" si="26"/>
        <v>28</v>
      </c>
      <c r="BT394" s="6">
        <f t="shared" si="27"/>
        <v>8</v>
      </c>
    </row>
    <row r="395" spans="1:72" ht="12.75">
      <c r="A395" t="s">
        <v>2221</v>
      </c>
      <c r="B395" s="1" t="s">
        <v>1580</v>
      </c>
      <c r="C395" s="1" t="s">
        <v>1580</v>
      </c>
      <c r="D395" s="7">
        <v>1994</v>
      </c>
      <c r="E395" t="s">
        <v>1581</v>
      </c>
      <c r="F395" t="s">
        <v>2412</v>
      </c>
      <c r="G395" t="s">
        <v>1582</v>
      </c>
      <c r="H395" s="7" t="s">
        <v>523</v>
      </c>
      <c r="I395" t="s">
        <v>1583</v>
      </c>
      <c r="J395" s="7" t="s">
        <v>525</v>
      </c>
      <c r="K395">
        <v>4.4</v>
      </c>
      <c r="L395" s="7" t="s">
        <v>526</v>
      </c>
      <c r="M395">
        <v>5</v>
      </c>
      <c r="N395" s="32" t="s">
        <v>526</v>
      </c>
      <c r="O395" s="33">
        <v>50</v>
      </c>
      <c r="P395" s="7" t="s">
        <v>526</v>
      </c>
      <c r="Q395">
        <v>200</v>
      </c>
      <c r="R395" s="7" t="s">
        <v>526</v>
      </c>
      <c r="S395">
        <v>5</v>
      </c>
      <c r="T395" s="7" t="s">
        <v>526</v>
      </c>
      <c r="U395">
        <v>5</v>
      </c>
      <c r="V395" s="7" t="s">
        <v>526</v>
      </c>
      <c r="W395">
        <v>5</v>
      </c>
      <c r="X395" s="7" t="s">
        <v>526</v>
      </c>
      <c r="Y395">
        <v>5</v>
      </c>
      <c r="Z395" s="7" t="s">
        <v>526</v>
      </c>
      <c r="AA395">
        <v>5</v>
      </c>
      <c r="AB395" s="7" t="s">
        <v>526</v>
      </c>
      <c r="AC395">
        <v>5</v>
      </c>
      <c r="AD395" s="7" t="s">
        <v>526</v>
      </c>
      <c r="AE395">
        <v>7.4</v>
      </c>
      <c r="AF395" s="7" t="s">
        <v>526</v>
      </c>
      <c r="AG395">
        <v>5</v>
      </c>
      <c r="AH395" s="7" t="s">
        <v>526</v>
      </c>
      <c r="AI395">
        <v>6.8</v>
      </c>
      <c r="AJ395" s="7" t="s">
        <v>526</v>
      </c>
      <c r="AK395">
        <v>5</v>
      </c>
      <c r="AL395" s="7" t="s">
        <v>526</v>
      </c>
      <c r="AM395">
        <v>5</v>
      </c>
      <c r="AN395" s="7" t="s">
        <v>526</v>
      </c>
      <c r="AO395">
        <v>5</v>
      </c>
      <c r="AP395" s="7" t="s">
        <v>526</v>
      </c>
      <c r="AQ395">
        <v>5</v>
      </c>
      <c r="AR395" s="7" t="s">
        <v>526</v>
      </c>
      <c r="AS395">
        <v>5</v>
      </c>
      <c r="AT395" s="7" t="s">
        <v>526</v>
      </c>
      <c r="AU395">
        <v>5</v>
      </c>
      <c r="AV395" s="7" t="s">
        <v>526</v>
      </c>
      <c r="AW395">
        <v>5</v>
      </c>
      <c r="AX395" s="7" t="s">
        <v>525</v>
      </c>
      <c r="AY395">
        <v>20</v>
      </c>
      <c r="AZ395" s="7" t="s">
        <v>526</v>
      </c>
      <c r="BA395">
        <v>5</v>
      </c>
      <c r="BB395" s="7" t="s">
        <v>526</v>
      </c>
      <c r="BC395">
        <v>5</v>
      </c>
      <c r="BD395" s="7" t="s">
        <v>526</v>
      </c>
      <c r="BE395">
        <v>5</v>
      </c>
      <c r="BF395" s="7" t="s">
        <v>526</v>
      </c>
      <c r="BG395">
        <v>5</v>
      </c>
      <c r="BH395" s="7" t="s">
        <v>526</v>
      </c>
      <c r="BI395">
        <v>5</v>
      </c>
      <c r="BJ395" s="7" t="s">
        <v>526</v>
      </c>
      <c r="BK395">
        <v>5</v>
      </c>
      <c r="BL395" s="7" t="s">
        <v>526</v>
      </c>
      <c r="BM395">
        <v>5</v>
      </c>
      <c r="BN395" s="7" t="s">
        <v>526</v>
      </c>
      <c r="BO395">
        <v>5</v>
      </c>
      <c r="BQ395" s="5">
        <f t="shared" si="24"/>
        <v>27</v>
      </c>
      <c r="BR395" s="5">
        <f t="shared" si="25"/>
        <v>0</v>
      </c>
      <c r="BS395" s="5">
        <f t="shared" si="26"/>
        <v>28</v>
      </c>
      <c r="BT395" s="6">
        <f t="shared" si="27"/>
        <v>1</v>
      </c>
    </row>
    <row r="396" spans="1:72" ht="12.75">
      <c r="A396" t="s">
        <v>2408</v>
      </c>
      <c r="B396" s="1" t="s">
        <v>1584</v>
      </c>
      <c r="C396" s="1" t="s">
        <v>1584</v>
      </c>
      <c r="D396" s="7">
        <v>1991</v>
      </c>
      <c r="E396" t="s">
        <v>1585</v>
      </c>
      <c r="F396" t="s">
        <v>2412</v>
      </c>
      <c r="G396" t="s">
        <v>1586</v>
      </c>
      <c r="H396" s="7" t="s">
        <v>523</v>
      </c>
      <c r="I396" t="s">
        <v>524</v>
      </c>
      <c r="J396" s="7" t="s">
        <v>525</v>
      </c>
      <c r="K396">
        <v>4.8</v>
      </c>
      <c r="L396" s="7" t="s">
        <v>526</v>
      </c>
      <c r="M396">
        <v>5</v>
      </c>
      <c r="N396" s="32" t="s">
        <v>525</v>
      </c>
      <c r="O396" s="33">
        <v>93</v>
      </c>
      <c r="P396" s="7" t="s">
        <v>526</v>
      </c>
      <c r="Q396">
        <v>200</v>
      </c>
      <c r="R396" s="7" t="s">
        <v>525</v>
      </c>
      <c r="S396">
        <v>24</v>
      </c>
      <c r="T396" s="7" t="s">
        <v>525</v>
      </c>
      <c r="U396">
        <v>5.2</v>
      </c>
      <c r="V396" s="7" t="s">
        <v>525</v>
      </c>
      <c r="W396">
        <v>29</v>
      </c>
      <c r="X396" s="7" t="s">
        <v>526</v>
      </c>
      <c r="Y396">
        <v>5</v>
      </c>
      <c r="Z396" s="7" t="s">
        <v>526</v>
      </c>
      <c r="AA396">
        <v>5</v>
      </c>
      <c r="AB396" s="7" t="s">
        <v>526</v>
      </c>
      <c r="AC396">
        <v>5</v>
      </c>
      <c r="AD396" s="7" t="s">
        <v>526</v>
      </c>
      <c r="AE396">
        <v>5</v>
      </c>
      <c r="AF396" s="7" t="s">
        <v>526</v>
      </c>
      <c r="AG396">
        <v>5</v>
      </c>
      <c r="AH396" s="7" t="s">
        <v>526</v>
      </c>
      <c r="AI396">
        <v>5</v>
      </c>
      <c r="AJ396" s="7" t="s">
        <v>526</v>
      </c>
      <c r="AK396">
        <v>5</v>
      </c>
      <c r="AL396" s="7" t="s">
        <v>526</v>
      </c>
      <c r="AM396">
        <v>5</v>
      </c>
      <c r="AN396" s="7" t="s">
        <v>526</v>
      </c>
      <c r="AO396">
        <v>5</v>
      </c>
      <c r="AP396" s="7" t="s">
        <v>526</v>
      </c>
      <c r="AQ396">
        <v>5</v>
      </c>
      <c r="AR396" s="7" t="s">
        <v>526</v>
      </c>
      <c r="AS396">
        <v>5</v>
      </c>
      <c r="AT396" s="7" t="s">
        <v>526</v>
      </c>
      <c r="AU396">
        <v>5</v>
      </c>
      <c r="AV396" s="7" t="s">
        <v>525</v>
      </c>
      <c r="AW396">
        <v>10</v>
      </c>
      <c r="AX396" s="7" t="s">
        <v>525</v>
      </c>
      <c r="AY396">
        <v>8.1</v>
      </c>
      <c r="AZ396" s="7" t="s">
        <v>525</v>
      </c>
      <c r="BA396">
        <v>6</v>
      </c>
      <c r="BB396" s="7" t="s">
        <v>526</v>
      </c>
      <c r="BC396">
        <v>5</v>
      </c>
      <c r="BD396" s="7" t="s">
        <v>525</v>
      </c>
      <c r="BE396">
        <v>15</v>
      </c>
      <c r="BF396" s="7" t="s">
        <v>526</v>
      </c>
      <c r="BG396">
        <v>5</v>
      </c>
      <c r="BH396" s="7" t="s">
        <v>526</v>
      </c>
      <c r="BI396">
        <v>5</v>
      </c>
      <c r="BJ396" s="7" t="s">
        <v>526</v>
      </c>
      <c r="BK396">
        <v>5</v>
      </c>
      <c r="BL396" s="7" t="s">
        <v>525</v>
      </c>
      <c r="BM396">
        <v>12</v>
      </c>
      <c r="BN396" s="7" t="s">
        <v>525</v>
      </c>
      <c r="BO396">
        <v>21</v>
      </c>
      <c r="BQ396" s="5">
        <f t="shared" si="24"/>
        <v>18</v>
      </c>
      <c r="BR396" s="5">
        <f t="shared" si="25"/>
        <v>0</v>
      </c>
      <c r="BS396" s="5">
        <f t="shared" si="26"/>
        <v>28</v>
      </c>
      <c r="BT396" s="6">
        <f t="shared" si="27"/>
        <v>10</v>
      </c>
    </row>
    <row r="397" spans="1:72" ht="12.75">
      <c r="A397" t="s">
        <v>2408</v>
      </c>
      <c r="B397" s="1" t="s">
        <v>1587</v>
      </c>
      <c r="C397" s="1" t="s">
        <v>1587</v>
      </c>
      <c r="D397" s="7">
        <v>1991</v>
      </c>
      <c r="E397" t="s">
        <v>1588</v>
      </c>
      <c r="F397" t="s">
        <v>2412</v>
      </c>
      <c r="G397" t="s">
        <v>1589</v>
      </c>
      <c r="H397" s="7" t="s">
        <v>523</v>
      </c>
      <c r="I397" t="s">
        <v>524</v>
      </c>
      <c r="J397" s="7" t="s">
        <v>525</v>
      </c>
      <c r="K397">
        <v>4.9</v>
      </c>
      <c r="L397" s="7" t="s">
        <v>526</v>
      </c>
      <c r="M397">
        <v>5</v>
      </c>
      <c r="N397" s="32" t="s">
        <v>525</v>
      </c>
      <c r="O397" s="33">
        <v>150</v>
      </c>
      <c r="P397" s="7" t="s">
        <v>526</v>
      </c>
      <c r="Q397">
        <v>200</v>
      </c>
      <c r="R397" s="7" t="s">
        <v>525</v>
      </c>
      <c r="S397">
        <v>6.9</v>
      </c>
      <c r="T397" s="7" t="s">
        <v>526</v>
      </c>
      <c r="U397">
        <v>5</v>
      </c>
      <c r="V397" s="7" t="s">
        <v>525</v>
      </c>
      <c r="W397">
        <v>9.8</v>
      </c>
      <c r="X397" s="7" t="s">
        <v>526</v>
      </c>
      <c r="Y397">
        <v>5</v>
      </c>
      <c r="Z397" s="7" t="s">
        <v>526</v>
      </c>
      <c r="AA397">
        <v>5</v>
      </c>
      <c r="AB397" s="7" t="s">
        <v>526</v>
      </c>
      <c r="AC397">
        <v>5</v>
      </c>
      <c r="AD397" s="7" t="s">
        <v>526</v>
      </c>
      <c r="AE397">
        <v>5</v>
      </c>
      <c r="AF397" s="7" t="s">
        <v>526</v>
      </c>
      <c r="AG397">
        <v>5</v>
      </c>
      <c r="AH397" s="7" t="s">
        <v>526</v>
      </c>
      <c r="AI397">
        <v>5</v>
      </c>
      <c r="AJ397" s="7" t="s">
        <v>526</v>
      </c>
      <c r="AK397">
        <v>5</v>
      </c>
      <c r="AL397" s="7" t="s">
        <v>526</v>
      </c>
      <c r="AM397">
        <v>5</v>
      </c>
      <c r="AN397" s="7" t="s">
        <v>526</v>
      </c>
      <c r="AO397">
        <v>5</v>
      </c>
      <c r="AP397" s="7" t="s">
        <v>526</v>
      </c>
      <c r="AQ397">
        <v>5</v>
      </c>
      <c r="AR397" s="7" t="s">
        <v>526</v>
      </c>
      <c r="AS397">
        <v>5</v>
      </c>
      <c r="AT397" s="7" t="s">
        <v>526</v>
      </c>
      <c r="AU397">
        <v>5</v>
      </c>
      <c r="AV397" s="7" t="s">
        <v>525</v>
      </c>
      <c r="AW397">
        <v>5.6</v>
      </c>
      <c r="AX397" s="7" t="s">
        <v>525</v>
      </c>
      <c r="AY397">
        <v>24</v>
      </c>
      <c r="AZ397" s="7" t="s">
        <v>526</v>
      </c>
      <c r="BA397">
        <v>5</v>
      </c>
      <c r="BB397" s="7" t="s">
        <v>526</v>
      </c>
      <c r="BC397">
        <v>5</v>
      </c>
      <c r="BD397" s="7" t="s">
        <v>525</v>
      </c>
      <c r="BE397">
        <v>10</v>
      </c>
      <c r="BF397" s="7" t="s">
        <v>525</v>
      </c>
      <c r="BG397">
        <v>5.8</v>
      </c>
      <c r="BH397" s="7" t="s">
        <v>526</v>
      </c>
      <c r="BI397">
        <v>5</v>
      </c>
      <c r="BJ397" s="7" t="s">
        <v>526</v>
      </c>
      <c r="BK397">
        <v>5</v>
      </c>
      <c r="BL397" s="7" t="s">
        <v>526</v>
      </c>
      <c r="BM397">
        <v>5</v>
      </c>
      <c r="BN397" s="7" t="s">
        <v>525</v>
      </c>
      <c r="BO397">
        <v>6.7</v>
      </c>
      <c r="BQ397" s="5">
        <f t="shared" si="24"/>
        <v>20</v>
      </c>
      <c r="BR397" s="5">
        <f t="shared" si="25"/>
        <v>0</v>
      </c>
      <c r="BS397" s="5">
        <f t="shared" si="26"/>
        <v>28</v>
      </c>
      <c r="BT397" s="6">
        <f t="shared" si="27"/>
        <v>8</v>
      </c>
    </row>
    <row r="398" spans="1:72" ht="12.75">
      <c r="A398" t="s">
        <v>2408</v>
      </c>
      <c r="B398" s="1" t="s">
        <v>1590</v>
      </c>
      <c r="C398" s="1" t="s">
        <v>1590</v>
      </c>
      <c r="D398" s="7">
        <v>1991</v>
      </c>
      <c r="E398" t="s">
        <v>1591</v>
      </c>
      <c r="F398" t="s">
        <v>2412</v>
      </c>
      <c r="G398" t="s">
        <v>1592</v>
      </c>
      <c r="H398" s="7" t="s">
        <v>523</v>
      </c>
      <c r="I398" t="s">
        <v>524</v>
      </c>
      <c r="J398" s="7" t="s">
        <v>525</v>
      </c>
      <c r="K398">
        <v>5.9</v>
      </c>
      <c r="L398" s="7" t="s">
        <v>526</v>
      </c>
      <c r="M398">
        <v>5</v>
      </c>
      <c r="N398" s="32" t="s">
        <v>525</v>
      </c>
      <c r="O398" s="33">
        <v>1000</v>
      </c>
      <c r="P398" s="7" t="s">
        <v>526</v>
      </c>
      <c r="Q398">
        <v>200</v>
      </c>
      <c r="R398" s="7" t="s">
        <v>525</v>
      </c>
      <c r="S398">
        <v>6.7</v>
      </c>
      <c r="T398" s="7" t="s">
        <v>526</v>
      </c>
      <c r="U398">
        <v>5</v>
      </c>
      <c r="V398" s="7" t="s">
        <v>525</v>
      </c>
      <c r="W398">
        <v>18</v>
      </c>
      <c r="X398" s="7" t="s">
        <v>526</v>
      </c>
      <c r="Y398">
        <v>5</v>
      </c>
      <c r="Z398" s="7" t="s">
        <v>526</v>
      </c>
      <c r="AA398">
        <v>5</v>
      </c>
      <c r="AB398" s="7" t="s">
        <v>526</v>
      </c>
      <c r="AC398">
        <v>5</v>
      </c>
      <c r="AD398" s="7" t="s">
        <v>526</v>
      </c>
      <c r="AE398">
        <v>5</v>
      </c>
      <c r="AF398" s="7" t="s">
        <v>526</v>
      </c>
      <c r="AG398">
        <v>5</v>
      </c>
      <c r="AH398" s="7" t="s">
        <v>526</v>
      </c>
      <c r="AI398">
        <v>5</v>
      </c>
      <c r="AJ398" s="7" t="s">
        <v>526</v>
      </c>
      <c r="AK398">
        <v>5</v>
      </c>
      <c r="AL398" s="7" t="s">
        <v>526</v>
      </c>
      <c r="AM398">
        <v>5</v>
      </c>
      <c r="AN398" s="7" t="s">
        <v>526</v>
      </c>
      <c r="AO398">
        <v>5</v>
      </c>
      <c r="AP398" s="7" t="s">
        <v>526</v>
      </c>
      <c r="AQ398">
        <v>5</v>
      </c>
      <c r="AR398" s="7" t="s">
        <v>526</v>
      </c>
      <c r="AS398">
        <v>5</v>
      </c>
      <c r="AT398" s="7" t="s">
        <v>526</v>
      </c>
      <c r="AU398">
        <v>5</v>
      </c>
      <c r="AV398" s="7" t="s">
        <v>526</v>
      </c>
      <c r="AW398">
        <v>5</v>
      </c>
      <c r="AX398" s="7" t="s">
        <v>525</v>
      </c>
      <c r="AY398">
        <v>130</v>
      </c>
      <c r="AZ398" s="7" t="s">
        <v>525</v>
      </c>
      <c r="BA398">
        <v>8.4</v>
      </c>
      <c r="BB398" s="7" t="s">
        <v>526</v>
      </c>
      <c r="BC398">
        <v>5</v>
      </c>
      <c r="BD398" s="7" t="s">
        <v>525</v>
      </c>
      <c r="BE398">
        <v>42</v>
      </c>
      <c r="BF398" s="7" t="s">
        <v>525</v>
      </c>
      <c r="BG398">
        <v>31</v>
      </c>
      <c r="BH398" s="7" t="s">
        <v>526</v>
      </c>
      <c r="BI398">
        <v>5</v>
      </c>
      <c r="BJ398" s="7" t="s">
        <v>526</v>
      </c>
      <c r="BK398">
        <v>5</v>
      </c>
      <c r="BL398" s="7" t="s">
        <v>526</v>
      </c>
      <c r="BM398">
        <v>5</v>
      </c>
      <c r="BN398" s="7" t="s">
        <v>525</v>
      </c>
      <c r="BO398">
        <v>9.3</v>
      </c>
      <c r="BQ398" s="5">
        <f t="shared" si="24"/>
        <v>20</v>
      </c>
      <c r="BR398" s="5">
        <f t="shared" si="25"/>
        <v>0</v>
      </c>
      <c r="BS398" s="5">
        <f t="shared" si="26"/>
        <v>28</v>
      </c>
      <c r="BT398" s="6">
        <f t="shared" si="27"/>
        <v>8</v>
      </c>
    </row>
    <row r="399" spans="1:72" ht="12.75">
      <c r="A399" t="s">
        <v>2408</v>
      </c>
      <c r="B399" s="1" t="s">
        <v>1593</v>
      </c>
      <c r="C399" s="1" t="s">
        <v>1593</v>
      </c>
      <c r="D399" s="7">
        <v>1991</v>
      </c>
      <c r="E399" t="s">
        <v>1594</v>
      </c>
      <c r="F399" t="s">
        <v>2412</v>
      </c>
      <c r="G399" t="s">
        <v>1595</v>
      </c>
      <c r="H399" s="7" t="s">
        <v>523</v>
      </c>
      <c r="I399" t="s">
        <v>524</v>
      </c>
      <c r="J399" s="7" t="s">
        <v>525</v>
      </c>
      <c r="K399">
        <v>6.1</v>
      </c>
      <c r="L399" s="7" t="s">
        <v>526</v>
      </c>
      <c r="M399">
        <v>5</v>
      </c>
      <c r="N399" s="32" t="s">
        <v>525</v>
      </c>
      <c r="O399" s="33">
        <v>160</v>
      </c>
      <c r="P399" s="7" t="s">
        <v>526</v>
      </c>
      <c r="Q399">
        <v>200</v>
      </c>
      <c r="R399" s="7" t="s">
        <v>526</v>
      </c>
      <c r="S399">
        <v>5</v>
      </c>
      <c r="T399" s="7" t="s">
        <v>526</v>
      </c>
      <c r="U399">
        <v>5</v>
      </c>
      <c r="V399" s="7" t="s">
        <v>525</v>
      </c>
      <c r="W399">
        <v>9.1</v>
      </c>
      <c r="X399" s="7" t="s">
        <v>526</v>
      </c>
      <c r="Y399">
        <v>5</v>
      </c>
      <c r="Z399" s="7" t="s">
        <v>526</v>
      </c>
      <c r="AA399">
        <v>5</v>
      </c>
      <c r="AB399" s="7" t="s">
        <v>526</v>
      </c>
      <c r="AC399">
        <v>5</v>
      </c>
      <c r="AD399" s="7" t="s">
        <v>526</v>
      </c>
      <c r="AE399">
        <v>5</v>
      </c>
      <c r="AF399" s="7" t="s">
        <v>526</v>
      </c>
      <c r="AG399">
        <v>5</v>
      </c>
      <c r="AH399" s="7" t="s">
        <v>526</v>
      </c>
      <c r="AI399">
        <v>5</v>
      </c>
      <c r="AJ399" s="7" t="s">
        <v>526</v>
      </c>
      <c r="AK399">
        <v>5</v>
      </c>
      <c r="AL399" s="7" t="s">
        <v>526</v>
      </c>
      <c r="AM399">
        <v>5</v>
      </c>
      <c r="AN399" s="7" t="s">
        <v>526</v>
      </c>
      <c r="AO399">
        <v>5</v>
      </c>
      <c r="AP399" s="7" t="s">
        <v>526</v>
      </c>
      <c r="AQ399">
        <v>5</v>
      </c>
      <c r="AR399" s="7" t="s">
        <v>526</v>
      </c>
      <c r="AS399">
        <v>5</v>
      </c>
      <c r="AT399" s="7" t="s">
        <v>526</v>
      </c>
      <c r="AU399">
        <v>5</v>
      </c>
      <c r="AV399" s="7" t="s">
        <v>526</v>
      </c>
      <c r="AW399">
        <v>5</v>
      </c>
      <c r="AX399" s="7" t="s">
        <v>525</v>
      </c>
      <c r="AY399">
        <v>53</v>
      </c>
      <c r="AZ399" s="7" t="s">
        <v>526</v>
      </c>
      <c r="BA399">
        <v>5</v>
      </c>
      <c r="BB399" s="7" t="s">
        <v>526</v>
      </c>
      <c r="BC399">
        <v>5</v>
      </c>
      <c r="BD399" s="7" t="s">
        <v>525</v>
      </c>
      <c r="BE399">
        <v>9.4</v>
      </c>
      <c r="BF399" s="7" t="s">
        <v>525</v>
      </c>
      <c r="BG399">
        <v>7.3</v>
      </c>
      <c r="BH399" s="7" t="s">
        <v>526</v>
      </c>
      <c r="BI399">
        <v>5</v>
      </c>
      <c r="BJ399" s="7" t="s">
        <v>526</v>
      </c>
      <c r="BK399">
        <v>5</v>
      </c>
      <c r="BL399" s="7" t="s">
        <v>526</v>
      </c>
      <c r="BM399">
        <v>5</v>
      </c>
      <c r="BN399" s="7" t="s">
        <v>525</v>
      </c>
      <c r="BO399">
        <v>6</v>
      </c>
      <c r="BQ399" s="5">
        <f t="shared" si="24"/>
        <v>22</v>
      </c>
      <c r="BR399" s="5">
        <f t="shared" si="25"/>
        <v>0</v>
      </c>
      <c r="BS399" s="5">
        <f t="shared" si="26"/>
        <v>28</v>
      </c>
      <c r="BT399" s="6">
        <f t="shared" si="27"/>
        <v>6</v>
      </c>
    </row>
    <row r="400" spans="1:72" ht="12.75">
      <c r="A400" t="s">
        <v>2408</v>
      </c>
      <c r="B400" s="1" t="s">
        <v>1596</v>
      </c>
      <c r="C400" s="1" t="s">
        <v>1596</v>
      </c>
      <c r="D400" s="7">
        <v>1991</v>
      </c>
      <c r="E400" t="s">
        <v>1597</v>
      </c>
      <c r="F400" t="s">
        <v>2412</v>
      </c>
      <c r="G400" t="s">
        <v>1598</v>
      </c>
      <c r="H400" s="7" t="s">
        <v>523</v>
      </c>
      <c r="I400" t="s">
        <v>524</v>
      </c>
      <c r="J400" s="7" t="s">
        <v>525</v>
      </c>
      <c r="K400">
        <v>2.5</v>
      </c>
      <c r="L400" s="7" t="s">
        <v>526</v>
      </c>
      <c r="M400">
        <v>5</v>
      </c>
      <c r="N400" s="32" t="s">
        <v>525</v>
      </c>
      <c r="O400" s="33">
        <v>72000</v>
      </c>
      <c r="P400" s="7" t="s">
        <v>526</v>
      </c>
      <c r="Q400">
        <v>200</v>
      </c>
      <c r="R400" s="7" t="s">
        <v>526</v>
      </c>
      <c r="S400">
        <v>5</v>
      </c>
      <c r="T400" s="7" t="s">
        <v>526</v>
      </c>
      <c r="U400">
        <v>5</v>
      </c>
      <c r="V400" s="7" t="s">
        <v>526</v>
      </c>
      <c r="W400">
        <v>7</v>
      </c>
      <c r="X400" s="7" t="s">
        <v>526</v>
      </c>
      <c r="Y400">
        <v>5</v>
      </c>
      <c r="Z400" s="7" t="s">
        <v>526</v>
      </c>
      <c r="AA400">
        <v>5</v>
      </c>
      <c r="AB400" s="7" t="s">
        <v>526</v>
      </c>
      <c r="AC400">
        <v>5</v>
      </c>
      <c r="AD400" s="7" t="s">
        <v>526</v>
      </c>
      <c r="AE400">
        <v>40</v>
      </c>
      <c r="AF400" s="7" t="s">
        <v>526</v>
      </c>
      <c r="AG400">
        <v>5</v>
      </c>
      <c r="AH400" s="7" t="s">
        <v>526</v>
      </c>
      <c r="AI400">
        <v>5</v>
      </c>
      <c r="AJ400" s="7" t="s">
        <v>526</v>
      </c>
      <c r="AK400">
        <v>5</v>
      </c>
      <c r="AL400" s="7" t="s">
        <v>526</v>
      </c>
      <c r="AM400">
        <v>5</v>
      </c>
      <c r="AN400" s="7" t="s">
        <v>526</v>
      </c>
      <c r="AO400">
        <v>5</v>
      </c>
      <c r="AP400" s="7" t="s">
        <v>526</v>
      </c>
      <c r="AQ400">
        <v>5</v>
      </c>
      <c r="AR400" s="7" t="s">
        <v>526</v>
      </c>
      <c r="AS400">
        <v>5</v>
      </c>
      <c r="AT400" s="7" t="s">
        <v>526</v>
      </c>
      <c r="AU400">
        <v>5</v>
      </c>
      <c r="AV400" s="7" t="s">
        <v>526</v>
      </c>
      <c r="AW400">
        <v>5</v>
      </c>
      <c r="AX400" s="7" t="s">
        <v>525</v>
      </c>
      <c r="AY400">
        <v>160</v>
      </c>
      <c r="AZ400" s="7" t="s">
        <v>526</v>
      </c>
      <c r="BA400">
        <v>8</v>
      </c>
      <c r="BB400" s="7" t="s">
        <v>526</v>
      </c>
      <c r="BC400">
        <v>8</v>
      </c>
      <c r="BD400" s="7" t="s">
        <v>525</v>
      </c>
      <c r="BE400">
        <v>100</v>
      </c>
      <c r="BF400" s="7" t="s">
        <v>526</v>
      </c>
      <c r="BG400">
        <v>5</v>
      </c>
      <c r="BH400" s="7" t="s">
        <v>526</v>
      </c>
      <c r="BI400">
        <v>5</v>
      </c>
      <c r="BJ400" s="7" t="s">
        <v>526</v>
      </c>
      <c r="BK400">
        <v>5</v>
      </c>
      <c r="BL400" s="7" t="s">
        <v>526</v>
      </c>
      <c r="BM400">
        <v>5</v>
      </c>
      <c r="BN400" s="7" t="s">
        <v>526</v>
      </c>
      <c r="BO400">
        <v>6</v>
      </c>
      <c r="BQ400" s="5">
        <f t="shared" si="24"/>
        <v>25</v>
      </c>
      <c r="BR400" s="5">
        <f t="shared" si="25"/>
        <v>0</v>
      </c>
      <c r="BS400" s="5">
        <f t="shared" si="26"/>
        <v>28</v>
      </c>
      <c r="BT400" s="6">
        <f t="shared" si="27"/>
        <v>3</v>
      </c>
    </row>
    <row r="401" spans="1:72" ht="12.75">
      <c r="A401" t="s">
        <v>2408</v>
      </c>
      <c r="B401" s="1" t="s">
        <v>1599</v>
      </c>
      <c r="C401" s="1" t="s">
        <v>1599</v>
      </c>
      <c r="D401" s="7">
        <v>1991</v>
      </c>
      <c r="E401" t="s">
        <v>1600</v>
      </c>
      <c r="F401" t="s">
        <v>2412</v>
      </c>
      <c r="G401" t="s">
        <v>1601</v>
      </c>
      <c r="H401" s="7" t="s">
        <v>523</v>
      </c>
      <c r="I401" t="s">
        <v>524</v>
      </c>
      <c r="J401" s="7" t="s">
        <v>525</v>
      </c>
      <c r="K401">
        <v>2.8</v>
      </c>
      <c r="L401" s="7" t="s">
        <v>526</v>
      </c>
      <c r="M401">
        <v>5</v>
      </c>
      <c r="N401" s="32" t="s">
        <v>525</v>
      </c>
      <c r="O401" s="33">
        <v>55000</v>
      </c>
      <c r="P401" s="7" t="s">
        <v>526</v>
      </c>
      <c r="Q401">
        <v>200</v>
      </c>
      <c r="R401" s="7" t="s">
        <v>525</v>
      </c>
      <c r="S401">
        <v>8.9</v>
      </c>
      <c r="T401" s="7" t="s">
        <v>525</v>
      </c>
      <c r="U401">
        <v>7.4</v>
      </c>
      <c r="V401" s="7" t="s">
        <v>525</v>
      </c>
      <c r="W401">
        <v>14</v>
      </c>
      <c r="X401" s="7" t="s">
        <v>526</v>
      </c>
      <c r="Y401">
        <v>5</v>
      </c>
      <c r="Z401" s="7" t="s">
        <v>526</v>
      </c>
      <c r="AA401">
        <v>5</v>
      </c>
      <c r="AB401" s="7" t="s">
        <v>526</v>
      </c>
      <c r="AC401">
        <v>5</v>
      </c>
      <c r="AD401" s="7" t="s">
        <v>526</v>
      </c>
      <c r="AE401">
        <v>50</v>
      </c>
      <c r="AF401" s="7" t="s">
        <v>526</v>
      </c>
      <c r="AG401">
        <v>5</v>
      </c>
      <c r="AH401" s="7" t="s">
        <v>526</v>
      </c>
      <c r="AI401">
        <v>5</v>
      </c>
      <c r="AJ401" s="7" t="s">
        <v>526</v>
      </c>
      <c r="AK401">
        <v>5</v>
      </c>
      <c r="AL401" s="7" t="s">
        <v>526</v>
      </c>
      <c r="AM401">
        <v>5</v>
      </c>
      <c r="AN401" s="7" t="s">
        <v>525</v>
      </c>
      <c r="AO401">
        <v>15</v>
      </c>
      <c r="AP401" s="7" t="s">
        <v>526</v>
      </c>
      <c r="AQ401">
        <v>5</v>
      </c>
      <c r="AR401" s="7" t="s">
        <v>526</v>
      </c>
      <c r="AS401">
        <v>5</v>
      </c>
      <c r="AT401" s="7" t="s">
        <v>526</v>
      </c>
      <c r="AU401">
        <v>5</v>
      </c>
      <c r="AV401" s="7" t="s">
        <v>526</v>
      </c>
      <c r="AW401">
        <v>5</v>
      </c>
      <c r="AX401" s="7" t="s">
        <v>525</v>
      </c>
      <c r="AY401">
        <v>38</v>
      </c>
      <c r="AZ401" s="7" t="s">
        <v>526</v>
      </c>
      <c r="BA401">
        <v>250</v>
      </c>
      <c r="BB401" s="7" t="s">
        <v>525</v>
      </c>
      <c r="BC401">
        <v>5.1</v>
      </c>
      <c r="BD401" s="7" t="s">
        <v>525</v>
      </c>
      <c r="BE401">
        <v>24</v>
      </c>
      <c r="BF401" s="7" t="s">
        <v>525</v>
      </c>
      <c r="BG401">
        <v>11</v>
      </c>
      <c r="BH401" s="7" t="s">
        <v>526</v>
      </c>
      <c r="BI401">
        <v>5</v>
      </c>
      <c r="BJ401" s="7" t="s">
        <v>526</v>
      </c>
      <c r="BK401">
        <v>5</v>
      </c>
      <c r="BL401" s="7" t="s">
        <v>526</v>
      </c>
      <c r="BM401">
        <v>5</v>
      </c>
      <c r="BN401" s="7" t="s">
        <v>526</v>
      </c>
      <c r="BO401">
        <v>5</v>
      </c>
      <c r="BQ401" s="5">
        <f t="shared" si="24"/>
        <v>19</v>
      </c>
      <c r="BR401" s="5">
        <f t="shared" si="25"/>
        <v>0</v>
      </c>
      <c r="BS401" s="5">
        <f t="shared" si="26"/>
        <v>28</v>
      </c>
      <c r="BT401" s="6">
        <f t="shared" si="27"/>
        <v>9</v>
      </c>
    </row>
    <row r="402" spans="1:72" ht="12.75">
      <c r="A402" t="s">
        <v>2268</v>
      </c>
      <c r="B402" s="1" t="s">
        <v>1602</v>
      </c>
      <c r="C402" s="1" t="s">
        <v>1603</v>
      </c>
      <c r="D402" s="7">
        <v>1991</v>
      </c>
      <c r="E402" t="s">
        <v>1604</v>
      </c>
      <c r="F402" t="s">
        <v>2412</v>
      </c>
      <c r="G402" t="s">
        <v>1605</v>
      </c>
      <c r="H402" s="7" t="s">
        <v>523</v>
      </c>
      <c r="I402" t="s">
        <v>531</v>
      </c>
      <c r="J402" s="7" t="s">
        <v>525</v>
      </c>
      <c r="K402">
        <v>9.7</v>
      </c>
      <c r="L402" s="7" t="s">
        <v>526</v>
      </c>
      <c r="M402">
        <v>5</v>
      </c>
      <c r="N402" s="32" t="s">
        <v>525</v>
      </c>
      <c r="O402" s="33">
        <v>1200</v>
      </c>
      <c r="P402" s="7" t="s">
        <v>526</v>
      </c>
      <c r="Q402">
        <v>200</v>
      </c>
      <c r="R402" s="7" t="s">
        <v>526</v>
      </c>
      <c r="S402">
        <v>5</v>
      </c>
      <c r="T402" s="7" t="s">
        <v>526</v>
      </c>
      <c r="U402">
        <v>5</v>
      </c>
      <c r="V402" s="7" t="s">
        <v>525</v>
      </c>
      <c r="W402">
        <v>21</v>
      </c>
      <c r="X402" s="7" t="s">
        <v>525</v>
      </c>
      <c r="Y402">
        <v>8.5</v>
      </c>
      <c r="Z402" s="7" t="s">
        <v>526</v>
      </c>
      <c r="AA402">
        <v>5</v>
      </c>
      <c r="AB402" s="7" t="s">
        <v>526</v>
      </c>
      <c r="AC402">
        <v>5</v>
      </c>
      <c r="AD402" s="7" t="s">
        <v>526</v>
      </c>
      <c r="AE402">
        <v>5</v>
      </c>
      <c r="AF402" s="7" t="s">
        <v>526</v>
      </c>
      <c r="AG402">
        <v>5</v>
      </c>
      <c r="AH402" s="7" t="s">
        <v>526</v>
      </c>
      <c r="AI402">
        <v>5</v>
      </c>
      <c r="AJ402" s="7" t="s">
        <v>526</v>
      </c>
      <c r="AK402">
        <v>5</v>
      </c>
      <c r="AL402" s="7" t="s">
        <v>526</v>
      </c>
      <c r="AM402">
        <v>5</v>
      </c>
      <c r="AN402" s="7" t="s">
        <v>525</v>
      </c>
      <c r="AO402">
        <v>5.5</v>
      </c>
      <c r="AP402" s="7" t="s">
        <v>526</v>
      </c>
      <c r="AQ402">
        <v>5</v>
      </c>
      <c r="AR402" s="7" t="s">
        <v>526</v>
      </c>
      <c r="AS402">
        <v>5</v>
      </c>
      <c r="AT402" s="7" t="s">
        <v>526</v>
      </c>
      <c r="AU402">
        <v>5</v>
      </c>
      <c r="AV402" s="7" t="s">
        <v>526</v>
      </c>
      <c r="AW402">
        <v>5</v>
      </c>
      <c r="AX402" s="7" t="s">
        <v>525</v>
      </c>
      <c r="AY402">
        <v>180</v>
      </c>
      <c r="AZ402" s="7" t="s">
        <v>526</v>
      </c>
      <c r="BA402">
        <v>5</v>
      </c>
      <c r="BB402" s="7" t="s">
        <v>525</v>
      </c>
      <c r="BC402">
        <v>19</v>
      </c>
      <c r="BD402" s="7" t="s">
        <v>525</v>
      </c>
      <c r="BE402">
        <v>79</v>
      </c>
      <c r="BF402" s="7" t="s">
        <v>525</v>
      </c>
      <c r="BG402">
        <v>6.3</v>
      </c>
      <c r="BH402" s="7" t="s">
        <v>525</v>
      </c>
      <c r="BI402">
        <v>5.2</v>
      </c>
      <c r="BJ402" s="7" t="s">
        <v>526</v>
      </c>
      <c r="BK402">
        <v>5</v>
      </c>
      <c r="BL402" s="7" t="s">
        <v>525</v>
      </c>
      <c r="BM402">
        <v>12</v>
      </c>
      <c r="BN402" s="7" t="s">
        <v>525</v>
      </c>
      <c r="BO402">
        <v>18</v>
      </c>
      <c r="BQ402" s="5">
        <f t="shared" si="24"/>
        <v>17</v>
      </c>
      <c r="BR402" s="5">
        <f t="shared" si="25"/>
        <v>0</v>
      </c>
      <c r="BS402" s="5">
        <f t="shared" si="26"/>
        <v>28</v>
      </c>
      <c r="BT402" s="6">
        <f t="shared" si="27"/>
        <v>11</v>
      </c>
    </row>
    <row r="403" spans="1:72" ht="12.75">
      <c r="A403" t="s">
        <v>2268</v>
      </c>
      <c r="B403" s="1" t="s">
        <v>1603</v>
      </c>
      <c r="C403" s="1" t="s">
        <v>1603</v>
      </c>
      <c r="D403" s="7">
        <v>1991</v>
      </c>
      <c r="E403" t="s">
        <v>1606</v>
      </c>
      <c r="F403" t="s">
        <v>2412</v>
      </c>
      <c r="G403" t="s">
        <v>1607</v>
      </c>
      <c r="H403" s="7" t="s">
        <v>523</v>
      </c>
      <c r="I403" t="s">
        <v>2255</v>
      </c>
      <c r="J403" s="7" t="s">
        <v>525</v>
      </c>
      <c r="K403">
        <v>7.1</v>
      </c>
      <c r="L403" s="7" t="s">
        <v>526</v>
      </c>
      <c r="M403">
        <v>5</v>
      </c>
      <c r="N403" s="32" t="s">
        <v>525</v>
      </c>
      <c r="O403" s="33">
        <v>630</v>
      </c>
      <c r="P403" s="7" t="s">
        <v>526</v>
      </c>
      <c r="Q403">
        <v>200</v>
      </c>
      <c r="R403" s="7" t="s">
        <v>526</v>
      </c>
      <c r="S403">
        <v>5</v>
      </c>
      <c r="T403" s="7" t="s">
        <v>526</v>
      </c>
      <c r="U403">
        <v>5</v>
      </c>
      <c r="V403" s="7" t="s">
        <v>525</v>
      </c>
      <c r="W403">
        <v>6.4</v>
      </c>
      <c r="X403" s="7" t="s">
        <v>526</v>
      </c>
      <c r="Y403">
        <v>5</v>
      </c>
      <c r="Z403" s="7" t="s">
        <v>526</v>
      </c>
      <c r="AA403">
        <v>5</v>
      </c>
      <c r="AB403" s="7" t="s">
        <v>526</v>
      </c>
      <c r="AC403">
        <v>5</v>
      </c>
      <c r="AD403" s="7" t="s">
        <v>526</v>
      </c>
      <c r="AE403">
        <v>5</v>
      </c>
      <c r="AF403" s="7" t="s">
        <v>526</v>
      </c>
      <c r="AG403">
        <v>5</v>
      </c>
      <c r="AH403" s="7" t="s">
        <v>526</v>
      </c>
      <c r="AI403">
        <v>5</v>
      </c>
      <c r="AJ403" s="7" t="s">
        <v>526</v>
      </c>
      <c r="AK403">
        <v>5</v>
      </c>
      <c r="AL403" s="7" t="s">
        <v>526</v>
      </c>
      <c r="AM403">
        <v>5</v>
      </c>
      <c r="AN403" s="7" t="s">
        <v>526</v>
      </c>
      <c r="AO403">
        <v>5</v>
      </c>
      <c r="AP403" s="7" t="s">
        <v>526</v>
      </c>
      <c r="AQ403">
        <v>5</v>
      </c>
      <c r="AR403" s="7" t="s">
        <v>526</v>
      </c>
      <c r="AS403">
        <v>5</v>
      </c>
      <c r="AT403" s="7" t="s">
        <v>526</v>
      </c>
      <c r="AU403">
        <v>5</v>
      </c>
      <c r="AV403" s="7" t="s">
        <v>526</v>
      </c>
      <c r="AW403">
        <v>5</v>
      </c>
      <c r="AX403" s="7" t="s">
        <v>525</v>
      </c>
      <c r="AY403">
        <v>210</v>
      </c>
      <c r="AZ403" s="7" t="s">
        <v>526</v>
      </c>
      <c r="BA403">
        <v>5</v>
      </c>
      <c r="BB403" s="7" t="s">
        <v>525</v>
      </c>
      <c r="BC403">
        <v>30</v>
      </c>
      <c r="BD403" s="7" t="s">
        <v>525</v>
      </c>
      <c r="BE403">
        <v>130</v>
      </c>
      <c r="BF403" s="7" t="s">
        <v>525</v>
      </c>
      <c r="BG403">
        <v>160</v>
      </c>
      <c r="BH403" s="7" t="s">
        <v>525</v>
      </c>
      <c r="BI403">
        <v>30</v>
      </c>
      <c r="BJ403" s="7" t="s">
        <v>526</v>
      </c>
      <c r="BK403">
        <v>5</v>
      </c>
      <c r="BL403" s="7" t="s">
        <v>526</v>
      </c>
      <c r="BM403">
        <v>5</v>
      </c>
      <c r="BN403" s="7" t="s">
        <v>525</v>
      </c>
      <c r="BO403">
        <v>9.3</v>
      </c>
      <c r="BQ403" s="5">
        <f t="shared" si="24"/>
        <v>20</v>
      </c>
      <c r="BR403" s="5">
        <f t="shared" si="25"/>
        <v>0</v>
      </c>
      <c r="BS403" s="5">
        <f t="shared" si="26"/>
        <v>28</v>
      </c>
      <c r="BT403" s="6">
        <f t="shared" si="27"/>
        <v>8</v>
      </c>
    </row>
    <row r="404" spans="1:72" ht="12.75">
      <c r="A404" t="s">
        <v>1408</v>
      </c>
      <c r="B404" s="1" t="s">
        <v>1608</v>
      </c>
      <c r="C404" s="1" t="s">
        <v>1608</v>
      </c>
      <c r="D404" s="7">
        <v>1997</v>
      </c>
      <c r="E404" t="s">
        <v>1609</v>
      </c>
      <c r="F404" t="s">
        <v>1610</v>
      </c>
      <c r="G404" t="s">
        <v>1611</v>
      </c>
      <c r="H404" s="7" t="s">
        <v>523</v>
      </c>
      <c r="I404" t="s">
        <v>2584</v>
      </c>
      <c r="J404" s="7" t="s">
        <v>525</v>
      </c>
      <c r="K404">
        <v>3</v>
      </c>
      <c r="L404" s="7" t="s">
        <v>526</v>
      </c>
      <c r="M404">
        <v>5</v>
      </c>
      <c r="N404" s="32" t="s">
        <v>525</v>
      </c>
      <c r="O404" s="33">
        <v>77</v>
      </c>
      <c r="P404" s="7" t="s">
        <v>526</v>
      </c>
      <c r="Q404">
        <v>200</v>
      </c>
      <c r="R404" s="7" t="s">
        <v>526</v>
      </c>
      <c r="S404">
        <v>5</v>
      </c>
      <c r="T404" s="7" t="s">
        <v>526</v>
      </c>
      <c r="U404">
        <v>5</v>
      </c>
      <c r="V404" s="7" t="s">
        <v>526</v>
      </c>
      <c r="W404">
        <v>5</v>
      </c>
      <c r="X404" s="7" t="s">
        <v>526</v>
      </c>
      <c r="Y404">
        <v>5</v>
      </c>
      <c r="Z404" s="7" t="s">
        <v>526</v>
      </c>
      <c r="AA404">
        <v>5</v>
      </c>
      <c r="AB404" s="7" t="s">
        <v>526</v>
      </c>
      <c r="AC404">
        <v>5</v>
      </c>
      <c r="AD404" s="7" t="s">
        <v>526</v>
      </c>
      <c r="AE404">
        <v>5</v>
      </c>
      <c r="AF404" s="7" t="s">
        <v>526</v>
      </c>
      <c r="AG404">
        <v>5</v>
      </c>
      <c r="AH404" s="7" t="s">
        <v>526</v>
      </c>
      <c r="AI404">
        <v>5</v>
      </c>
      <c r="AJ404" s="7" t="s">
        <v>526</v>
      </c>
      <c r="AK404">
        <v>5</v>
      </c>
      <c r="AL404" s="7" t="s">
        <v>526</v>
      </c>
      <c r="AM404">
        <v>5</v>
      </c>
      <c r="AN404" s="7" t="s">
        <v>526</v>
      </c>
      <c r="AO404">
        <v>5</v>
      </c>
      <c r="AP404" s="7" t="s">
        <v>526</v>
      </c>
      <c r="AQ404">
        <v>5</v>
      </c>
      <c r="AR404" s="7" t="s">
        <v>526</v>
      </c>
      <c r="AS404">
        <v>5</v>
      </c>
      <c r="AT404" s="7" t="s">
        <v>526</v>
      </c>
      <c r="AU404">
        <v>5</v>
      </c>
      <c r="AV404" s="7" t="s">
        <v>526</v>
      </c>
      <c r="AW404">
        <v>5</v>
      </c>
      <c r="AX404" s="7" t="s">
        <v>525</v>
      </c>
      <c r="AY404">
        <v>51</v>
      </c>
      <c r="AZ404" s="7" t="s">
        <v>526</v>
      </c>
      <c r="BA404">
        <v>5</v>
      </c>
      <c r="BB404" s="7" t="s">
        <v>526</v>
      </c>
      <c r="BC404">
        <v>5</v>
      </c>
      <c r="BD404" s="7" t="s">
        <v>526</v>
      </c>
      <c r="BE404">
        <v>5</v>
      </c>
      <c r="BF404" s="7" t="s">
        <v>526</v>
      </c>
      <c r="BG404">
        <v>5</v>
      </c>
      <c r="BH404" s="7" t="s">
        <v>526</v>
      </c>
      <c r="BI404">
        <v>5</v>
      </c>
      <c r="BJ404" s="7" t="s">
        <v>526</v>
      </c>
      <c r="BK404">
        <v>5</v>
      </c>
      <c r="BL404" s="7" t="s">
        <v>526</v>
      </c>
      <c r="BM404">
        <v>5</v>
      </c>
      <c r="BN404" s="7" t="s">
        <v>526</v>
      </c>
      <c r="BO404">
        <v>5</v>
      </c>
      <c r="BQ404" s="5">
        <f t="shared" si="24"/>
        <v>26</v>
      </c>
      <c r="BR404" s="5">
        <f t="shared" si="25"/>
        <v>0</v>
      </c>
      <c r="BS404" s="5">
        <f t="shared" si="26"/>
        <v>28</v>
      </c>
      <c r="BT404" s="6">
        <f t="shared" si="27"/>
        <v>2</v>
      </c>
    </row>
    <row r="405" spans="1:72" ht="12.75">
      <c r="A405" t="s">
        <v>1408</v>
      </c>
      <c r="B405" s="1" t="s">
        <v>1612</v>
      </c>
      <c r="C405" s="1" t="s">
        <v>1612</v>
      </c>
      <c r="D405" s="7">
        <v>1997</v>
      </c>
      <c r="E405" t="s">
        <v>1613</v>
      </c>
      <c r="F405" t="s">
        <v>1610</v>
      </c>
      <c r="G405" t="s">
        <v>1614</v>
      </c>
      <c r="H405" s="7" t="s">
        <v>523</v>
      </c>
      <c r="I405" t="s">
        <v>524</v>
      </c>
      <c r="J405" s="7" t="s">
        <v>525</v>
      </c>
      <c r="K405">
        <v>8.1</v>
      </c>
      <c r="L405" s="7" t="s">
        <v>526</v>
      </c>
      <c r="M405">
        <v>5</v>
      </c>
      <c r="N405" s="32" t="s">
        <v>525</v>
      </c>
      <c r="O405" s="33">
        <v>460</v>
      </c>
      <c r="P405" s="7" t="s">
        <v>526</v>
      </c>
      <c r="Q405">
        <v>200</v>
      </c>
      <c r="R405" s="7" t="s">
        <v>526</v>
      </c>
      <c r="S405">
        <v>5</v>
      </c>
      <c r="T405" s="7" t="s">
        <v>526</v>
      </c>
      <c r="U405">
        <v>5</v>
      </c>
      <c r="V405" s="7" t="s">
        <v>526</v>
      </c>
      <c r="W405">
        <v>5</v>
      </c>
      <c r="X405" s="7" t="s">
        <v>526</v>
      </c>
      <c r="Y405">
        <v>5</v>
      </c>
      <c r="Z405" s="7" t="s">
        <v>526</v>
      </c>
      <c r="AA405">
        <v>5</v>
      </c>
      <c r="AB405" s="7" t="s">
        <v>526</v>
      </c>
      <c r="AC405">
        <v>5</v>
      </c>
      <c r="AD405" s="7" t="s">
        <v>526</v>
      </c>
      <c r="AE405">
        <v>5</v>
      </c>
      <c r="AF405" s="7" t="s">
        <v>526</v>
      </c>
      <c r="AG405">
        <v>5</v>
      </c>
      <c r="AH405" s="7" t="s">
        <v>526</v>
      </c>
      <c r="AI405">
        <v>5</v>
      </c>
      <c r="AJ405" s="7" t="s">
        <v>526</v>
      </c>
      <c r="AK405">
        <v>5</v>
      </c>
      <c r="AL405" s="7" t="s">
        <v>526</v>
      </c>
      <c r="AM405">
        <v>5</v>
      </c>
      <c r="AN405" s="7" t="s">
        <v>526</v>
      </c>
      <c r="AO405">
        <v>5</v>
      </c>
      <c r="AP405" s="7" t="s">
        <v>526</v>
      </c>
      <c r="AQ405">
        <v>5</v>
      </c>
      <c r="AR405" s="7" t="s">
        <v>526</v>
      </c>
      <c r="AS405">
        <v>5</v>
      </c>
      <c r="AT405" s="7" t="s">
        <v>526</v>
      </c>
      <c r="AU405">
        <v>5</v>
      </c>
      <c r="AV405" s="7" t="s">
        <v>526</v>
      </c>
      <c r="AW405">
        <v>5</v>
      </c>
      <c r="AX405" s="7" t="s">
        <v>525</v>
      </c>
      <c r="AY405">
        <v>14</v>
      </c>
      <c r="AZ405" s="7" t="s">
        <v>526</v>
      </c>
      <c r="BA405">
        <v>5</v>
      </c>
      <c r="BB405" s="7" t="s">
        <v>526</v>
      </c>
      <c r="BC405">
        <v>5</v>
      </c>
      <c r="BD405" s="7" t="s">
        <v>526</v>
      </c>
      <c r="BE405">
        <v>5</v>
      </c>
      <c r="BF405" s="7" t="s">
        <v>526</v>
      </c>
      <c r="BG405">
        <v>5</v>
      </c>
      <c r="BH405" s="7" t="s">
        <v>526</v>
      </c>
      <c r="BI405">
        <v>5</v>
      </c>
      <c r="BJ405" s="7" t="s">
        <v>526</v>
      </c>
      <c r="BK405">
        <v>5</v>
      </c>
      <c r="BL405" s="7" t="s">
        <v>526</v>
      </c>
      <c r="BM405">
        <v>5</v>
      </c>
      <c r="BN405" s="7" t="s">
        <v>526</v>
      </c>
      <c r="BO405">
        <v>5</v>
      </c>
      <c r="BQ405" s="5">
        <f t="shared" si="24"/>
        <v>26</v>
      </c>
      <c r="BR405" s="5">
        <f t="shared" si="25"/>
        <v>0</v>
      </c>
      <c r="BS405" s="5">
        <f t="shared" si="26"/>
        <v>28</v>
      </c>
      <c r="BT405" s="6">
        <f t="shared" si="27"/>
        <v>2</v>
      </c>
    </row>
    <row r="406" spans="1:72" ht="12.75">
      <c r="A406" t="s">
        <v>2408</v>
      </c>
      <c r="B406" s="1" t="s">
        <v>1615</v>
      </c>
      <c r="C406" s="1" t="s">
        <v>1615</v>
      </c>
      <c r="D406" s="7">
        <v>1991</v>
      </c>
      <c r="E406" t="s">
        <v>1616</v>
      </c>
      <c r="F406" t="s">
        <v>1610</v>
      </c>
      <c r="G406" t="s">
        <v>1617</v>
      </c>
      <c r="H406" s="7" t="s">
        <v>523</v>
      </c>
      <c r="I406" t="s">
        <v>524</v>
      </c>
      <c r="J406" s="7" t="s">
        <v>525</v>
      </c>
      <c r="K406">
        <v>6</v>
      </c>
      <c r="L406" s="7" t="s">
        <v>526</v>
      </c>
      <c r="M406">
        <v>5</v>
      </c>
      <c r="N406" s="32" t="s">
        <v>526</v>
      </c>
      <c r="O406" s="33">
        <v>50</v>
      </c>
      <c r="P406" s="7" t="s">
        <v>526</v>
      </c>
      <c r="Q406">
        <v>200</v>
      </c>
      <c r="R406" s="7" t="s">
        <v>526</v>
      </c>
      <c r="S406">
        <v>5</v>
      </c>
      <c r="T406" s="7" t="s">
        <v>526</v>
      </c>
      <c r="U406">
        <v>5</v>
      </c>
      <c r="V406" s="7" t="s">
        <v>526</v>
      </c>
      <c r="W406">
        <v>5</v>
      </c>
      <c r="X406" s="7" t="s">
        <v>526</v>
      </c>
      <c r="Y406">
        <v>5</v>
      </c>
      <c r="Z406" s="7" t="s">
        <v>526</v>
      </c>
      <c r="AA406">
        <v>5</v>
      </c>
      <c r="AB406" s="7" t="s">
        <v>526</v>
      </c>
      <c r="AC406">
        <v>5</v>
      </c>
      <c r="AD406" s="7" t="s">
        <v>526</v>
      </c>
      <c r="AE406">
        <v>5</v>
      </c>
      <c r="AF406" s="7" t="s">
        <v>526</v>
      </c>
      <c r="AG406">
        <v>5</v>
      </c>
      <c r="AH406" s="7" t="s">
        <v>526</v>
      </c>
      <c r="AI406">
        <v>5</v>
      </c>
      <c r="AJ406" s="7" t="s">
        <v>526</v>
      </c>
      <c r="AK406">
        <v>5</v>
      </c>
      <c r="AL406" s="7" t="s">
        <v>526</v>
      </c>
      <c r="AM406">
        <v>5</v>
      </c>
      <c r="AN406" s="7" t="s">
        <v>526</v>
      </c>
      <c r="AO406">
        <v>5</v>
      </c>
      <c r="AP406" s="7" t="s">
        <v>526</v>
      </c>
      <c r="AQ406">
        <v>5</v>
      </c>
      <c r="AR406" s="7" t="s">
        <v>526</v>
      </c>
      <c r="AS406">
        <v>5</v>
      </c>
      <c r="AT406" s="7" t="s">
        <v>526</v>
      </c>
      <c r="AU406">
        <v>5</v>
      </c>
      <c r="AV406" s="7" t="s">
        <v>526</v>
      </c>
      <c r="AW406">
        <v>5</v>
      </c>
      <c r="AX406" s="7" t="s">
        <v>525</v>
      </c>
      <c r="AY406">
        <v>14</v>
      </c>
      <c r="AZ406" s="7" t="s">
        <v>526</v>
      </c>
      <c r="BA406">
        <v>5</v>
      </c>
      <c r="BB406" s="7" t="s">
        <v>526</v>
      </c>
      <c r="BC406">
        <v>5</v>
      </c>
      <c r="BD406" s="7" t="s">
        <v>526</v>
      </c>
      <c r="BE406">
        <v>5</v>
      </c>
      <c r="BF406" s="7" t="s">
        <v>526</v>
      </c>
      <c r="BG406">
        <v>5</v>
      </c>
      <c r="BH406" s="7" t="s">
        <v>526</v>
      </c>
      <c r="BI406">
        <v>5</v>
      </c>
      <c r="BJ406" s="7" t="s">
        <v>526</v>
      </c>
      <c r="BK406">
        <v>5</v>
      </c>
      <c r="BL406" s="7" t="s">
        <v>526</v>
      </c>
      <c r="BM406">
        <v>5</v>
      </c>
      <c r="BN406" s="7" t="s">
        <v>526</v>
      </c>
      <c r="BO406">
        <v>5</v>
      </c>
      <c r="BQ406" s="5">
        <f t="shared" si="24"/>
        <v>27</v>
      </c>
      <c r="BR406" s="5">
        <f t="shared" si="25"/>
        <v>0</v>
      </c>
      <c r="BS406" s="5">
        <f t="shared" si="26"/>
        <v>28</v>
      </c>
      <c r="BT406" s="6">
        <f t="shared" si="27"/>
        <v>1</v>
      </c>
    </row>
    <row r="407" spans="1:72" ht="12.75">
      <c r="A407" t="s">
        <v>2408</v>
      </c>
      <c r="B407" s="1" t="s">
        <v>1618</v>
      </c>
      <c r="C407" s="1" t="s">
        <v>1618</v>
      </c>
      <c r="D407" s="7">
        <v>1991</v>
      </c>
      <c r="E407" t="s">
        <v>1619</v>
      </c>
      <c r="F407" t="s">
        <v>1610</v>
      </c>
      <c r="G407" t="s">
        <v>1620</v>
      </c>
      <c r="H407" s="7" t="s">
        <v>523</v>
      </c>
      <c r="I407" t="s">
        <v>524</v>
      </c>
      <c r="J407" s="7" t="s">
        <v>525</v>
      </c>
      <c r="K407">
        <v>4.1</v>
      </c>
      <c r="L407" s="7" t="s">
        <v>526</v>
      </c>
      <c r="M407">
        <v>5</v>
      </c>
      <c r="N407" s="32" t="s">
        <v>526</v>
      </c>
      <c r="O407" s="33">
        <v>50</v>
      </c>
      <c r="P407" s="7" t="s">
        <v>526</v>
      </c>
      <c r="Q407">
        <v>200</v>
      </c>
      <c r="R407" s="7" t="s">
        <v>526</v>
      </c>
      <c r="S407">
        <v>5</v>
      </c>
      <c r="T407" s="7" t="s">
        <v>526</v>
      </c>
      <c r="U407">
        <v>5</v>
      </c>
      <c r="V407" s="7" t="s">
        <v>526</v>
      </c>
      <c r="W407">
        <v>5</v>
      </c>
      <c r="X407" s="7" t="s">
        <v>526</v>
      </c>
      <c r="Y407">
        <v>5</v>
      </c>
      <c r="Z407" s="7" t="s">
        <v>526</v>
      </c>
      <c r="AA407">
        <v>5</v>
      </c>
      <c r="AB407" s="7" t="s">
        <v>526</v>
      </c>
      <c r="AC407">
        <v>5</v>
      </c>
      <c r="AD407" s="7" t="s">
        <v>526</v>
      </c>
      <c r="AE407">
        <v>5</v>
      </c>
      <c r="AF407" s="7" t="s">
        <v>526</v>
      </c>
      <c r="AG407">
        <v>5</v>
      </c>
      <c r="AH407" s="7" t="s">
        <v>526</v>
      </c>
      <c r="AI407">
        <v>5</v>
      </c>
      <c r="AJ407" s="7" t="s">
        <v>526</v>
      </c>
      <c r="AK407">
        <v>5</v>
      </c>
      <c r="AL407" s="7" t="s">
        <v>526</v>
      </c>
      <c r="AM407">
        <v>5</v>
      </c>
      <c r="AN407" s="7" t="s">
        <v>526</v>
      </c>
      <c r="AO407">
        <v>5</v>
      </c>
      <c r="AP407" s="7" t="s">
        <v>526</v>
      </c>
      <c r="AQ407">
        <v>5</v>
      </c>
      <c r="AR407" s="7" t="s">
        <v>526</v>
      </c>
      <c r="AS407">
        <v>5</v>
      </c>
      <c r="AT407" s="7" t="s">
        <v>526</v>
      </c>
      <c r="AU407">
        <v>5</v>
      </c>
      <c r="AV407" s="7" t="s">
        <v>526</v>
      </c>
      <c r="AW407">
        <v>5</v>
      </c>
      <c r="AX407" s="7" t="s">
        <v>525</v>
      </c>
      <c r="AY407">
        <v>16</v>
      </c>
      <c r="AZ407" s="7" t="s">
        <v>526</v>
      </c>
      <c r="BA407">
        <v>5</v>
      </c>
      <c r="BB407" s="7" t="s">
        <v>526</v>
      </c>
      <c r="BC407">
        <v>5</v>
      </c>
      <c r="BD407" s="7" t="s">
        <v>526</v>
      </c>
      <c r="BE407">
        <v>5</v>
      </c>
      <c r="BF407" s="7" t="s">
        <v>526</v>
      </c>
      <c r="BG407">
        <v>5</v>
      </c>
      <c r="BH407" s="7" t="s">
        <v>526</v>
      </c>
      <c r="BI407">
        <v>5</v>
      </c>
      <c r="BJ407" s="7" t="s">
        <v>526</v>
      </c>
      <c r="BK407">
        <v>5</v>
      </c>
      <c r="BL407" s="7" t="s">
        <v>526</v>
      </c>
      <c r="BM407">
        <v>5</v>
      </c>
      <c r="BN407" s="7" t="s">
        <v>526</v>
      </c>
      <c r="BO407">
        <v>5</v>
      </c>
      <c r="BQ407" s="5">
        <f t="shared" si="24"/>
        <v>27</v>
      </c>
      <c r="BR407" s="5">
        <f t="shared" si="25"/>
        <v>0</v>
      </c>
      <c r="BS407" s="5">
        <f t="shared" si="26"/>
        <v>28</v>
      </c>
      <c r="BT407" s="6">
        <f t="shared" si="27"/>
        <v>1</v>
      </c>
    </row>
    <row r="408" spans="1:72" ht="12.75">
      <c r="A408" t="s">
        <v>2408</v>
      </c>
      <c r="B408" s="1" t="s">
        <v>1621</v>
      </c>
      <c r="C408" s="1" t="s">
        <v>1621</v>
      </c>
      <c r="D408" s="7">
        <v>1991</v>
      </c>
      <c r="E408" t="s">
        <v>1622</v>
      </c>
      <c r="F408" t="s">
        <v>1610</v>
      </c>
      <c r="G408" t="s">
        <v>1623</v>
      </c>
      <c r="H408" s="7" t="s">
        <v>523</v>
      </c>
      <c r="I408" t="s">
        <v>1624</v>
      </c>
      <c r="J408" s="7" t="s">
        <v>525</v>
      </c>
      <c r="K408">
        <v>8.1</v>
      </c>
      <c r="L408" s="7" t="s">
        <v>526</v>
      </c>
      <c r="M408">
        <v>5</v>
      </c>
      <c r="N408" s="32" t="s">
        <v>526</v>
      </c>
      <c r="O408" s="33">
        <v>50</v>
      </c>
      <c r="P408" s="7" t="s">
        <v>526</v>
      </c>
      <c r="Q408">
        <v>200</v>
      </c>
      <c r="R408" s="7" t="s">
        <v>526</v>
      </c>
      <c r="S408">
        <v>5</v>
      </c>
      <c r="T408" s="7" t="s">
        <v>526</v>
      </c>
      <c r="U408">
        <v>5</v>
      </c>
      <c r="V408" s="7" t="s">
        <v>526</v>
      </c>
      <c r="W408">
        <v>5</v>
      </c>
      <c r="X408" s="7" t="s">
        <v>526</v>
      </c>
      <c r="Y408">
        <v>5</v>
      </c>
      <c r="Z408" s="7" t="s">
        <v>526</v>
      </c>
      <c r="AA408">
        <v>5</v>
      </c>
      <c r="AB408" s="7" t="s">
        <v>526</v>
      </c>
      <c r="AC408">
        <v>5</v>
      </c>
      <c r="AD408" s="7" t="s">
        <v>526</v>
      </c>
      <c r="AE408">
        <v>5</v>
      </c>
      <c r="AF408" s="7" t="s">
        <v>526</v>
      </c>
      <c r="AG408">
        <v>5</v>
      </c>
      <c r="AH408" s="7" t="s">
        <v>526</v>
      </c>
      <c r="AI408">
        <v>5</v>
      </c>
      <c r="AJ408" s="7" t="s">
        <v>526</v>
      </c>
      <c r="AK408">
        <v>5</v>
      </c>
      <c r="AL408" s="7" t="s">
        <v>526</v>
      </c>
      <c r="AM408">
        <v>5</v>
      </c>
      <c r="AN408" s="7" t="s">
        <v>526</v>
      </c>
      <c r="AO408">
        <v>5</v>
      </c>
      <c r="AP408" s="7" t="s">
        <v>526</v>
      </c>
      <c r="AQ408">
        <v>5</v>
      </c>
      <c r="AR408" s="7" t="s">
        <v>526</v>
      </c>
      <c r="AS408">
        <v>5</v>
      </c>
      <c r="AT408" s="7" t="s">
        <v>526</v>
      </c>
      <c r="AU408">
        <v>5</v>
      </c>
      <c r="AV408" s="7" t="s">
        <v>526</v>
      </c>
      <c r="AW408">
        <v>5</v>
      </c>
      <c r="AX408" s="7" t="s">
        <v>526</v>
      </c>
      <c r="AY408">
        <v>5</v>
      </c>
      <c r="AZ408" s="7" t="s">
        <v>526</v>
      </c>
      <c r="BA408">
        <v>5</v>
      </c>
      <c r="BB408" s="7" t="s">
        <v>526</v>
      </c>
      <c r="BC408">
        <v>5</v>
      </c>
      <c r="BD408" s="7" t="s">
        <v>526</v>
      </c>
      <c r="BE408">
        <v>5</v>
      </c>
      <c r="BF408" s="7" t="s">
        <v>526</v>
      </c>
      <c r="BG408">
        <v>5</v>
      </c>
      <c r="BH408" s="7" t="s">
        <v>526</v>
      </c>
      <c r="BI408">
        <v>5</v>
      </c>
      <c r="BJ408" s="7" t="s">
        <v>526</v>
      </c>
      <c r="BK408">
        <v>5</v>
      </c>
      <c r="BL408" s="7" t="s">
        <v>526</v>
      </c>
      <c r="BM408">
        <v>5</v>
      </c>
      <c r="BN408" s="7" t="s">
        <v>526</v>
      </c>
      <c r="BO408">
        <v>5</v>
      </c>
      <c r="BQ408" s="5">
        <f t="shared" si="24"/>
        <v>28</v>
      </c>
      <c r="BR408" s="5">
        <f t="shared" si="25"/>
        <v>0</v>
      </c>
      <c r="BS408" s="5">
        <f t="shared" si="26"/>
        <v>28</v>
      </c>
      <c r="BT408" s="6">
        <f t="shared" si="27"/>
        <v>0</v>
      </c>
    </row>
    <row r="409" spans="1:72" ht="12.75">
      <c r="A409" t="s">
        <v>2408</v>
      </c>
      <c r="B409" s="1" t="s">
        <v>1625</v>
      </c>
      <c r="C409" s="1" t="s">
        <v>1625</v>
      </c>
      <c r="D409" s="7">
        <v>1991</v>
      </c>
      <c r="E409" t="s">
        <v>1626</v>
      </c>
      <c r="F409" t="s">
        <v>1610</v>
      </c>
      <c r="G409" t="s">
        <v>1627</v>
      </c>
      <c r="H409" s="7" t="s">
        <v>523</v>
      </c>
      <c r="I409" t="s">
        <v>524</v>
      </c>
      <c r="J409" s="7" t="s">
        <v>525</v>
      </c>
      <c r="K409">
        <v>10</v>
      </c>
      <c r="L409" s="7" t="s">
        <v>526</v>
      </c>
      <c r="M409">
        <v>5</v>
      </c>
      <c r="N409" s="32" t="s">
        <v>525</v>
      </c>
      <c r="O409" s="33">
        <v>690</v>
      </c>
      <c r="P409" s="7" t="s">
        <v>526</v>
      </c>
      <c r="Q409">
        <v>200</v>
      </c>
      <c r="R409" s="7" t="s">
        <v>526</v>
      </c>
      <c r="S409">
        <v>5</v>
      </c>
      <c r="T409" s="7" t="s">
        <v>526</v>
      </c>
      <c r="U409">
        <v>5</v>
      </c>
      <c r="V409" s="7" t="s">
        <v>525</v>
      </c>
      <c r="W409">
        <v>8.3</v>
      </c>
      <c r="X409" s="7" t="s">
        <v>526</v>
      </c>
      <c r="Y409">
        <v>5</v>
      </c>
      <c r="Z409" s="7" t="s">
        <v>526</v>
      </c>
      <c r="AA409">
        <v>5</v>
      </c>
      <c r="AB409" s="7" t="s">
        <v>526</v>
      </c>
      <c r="AC409">
        <v>5</v>
      </c>
      <c r="AD409" s="7" t="s">
        <v>526</v>
      </c>
      <c r="AE409">
        <v>5</v>
      </c>
      <c r="AF409" s="7" t="s">
        <v>526</v>
      </c>
      <c r="AG409">
        <v>5</v>
      </c>
      <c r="AH409" s="7" t="s">
        <v>526</v>
      </c>
      <c r="AI409">
        <v>5</v>
      </c>
      <c r="AJ409" s="7" t="s">
        <v>526</v>
      </c>
      <c r="AK409">
        <v>5</v>
      </c>
      <c r="AL409" s="7" t="s">
        <v>526</v>
      </c>
      <c r="AM409">
        <v>5</v>
      </c>
      <c r="AN409" s="7" t="s">
        <v>526</v>
      </c>
      <c r="AO409">
        <v>5</v>
      </c>
      <c r="AP409" s="7" t="s">
        <v>526</v>
      </c>
      <c r="AQ409">
        <v>5</v>
      </c>
      <c r="AR409" s="7" t="s">
        <v>526</v>
      </c>
      <c r="AS409">
        <v>5</v>
      </c>
      <c r="AT409" s="7" t="s">
        <v>526</v>
      </c>
      <c r="AU409">
        <v>5</v>
      </c>
      <c r="AV409" s="7" t="s">
        <v>526</v>
      </c>
      <c r="AW409">
        <v>5</v>
      </c>
      <c r="AX409" s="7" t="s">
        <v>525</v>
      </c>
      <c r="AY409">
        <v>52</v>
      </c>
      <c r="AZ409" s="7" t="s">
        <v>526</v>
      </c>
      <c r="BA409">
        <v>5</v>
      </c>
      <c r="BB409" s="7" t="s">
        <v>526</v>
      </c>
      <c r="BC409">
        <v>5</v>
      </c>
      <c r="BD409" s="7" t="s">
        <v>525</v>
      </c>
      <c r="BE409">
        <v>14</v>
      </c>
      <c r="BF409" s="7" t="s">
        <v>525</v>
      </c>
      <c r="BG409">
        <v>14</v>
      </c>
      <c r="BH409" s="7" t="s">
        <v>526</v>
      </c>
      <c r="BI409">
        <v>5</v>
      </c>
      <c r="BJ409" s="7" t="s">
        <v>526</v>
      </c>
      <c r="BK409">
        <v>5</v>
      </c>
      <c r="BL409" s="7" t="s">
        <v>526</v>
      </c>
      <c r="BM409">
        <v>5</v>
      </c>
      <c r="BN409" s="7" t="s">
        <v>525</v>
      </c>
      <c r="BO409">
        <v>5.7</v>
      </c>
      <c r="BQ409" s="5">
        <f t="shared" si="24"/>
        <v>22</v>
      </c>
      <c r="BR409" s="5">
        <f t="shared" si="25"/>
        <v>0</v>
      </c>
      <c r="BS409" s="5">
        <f t="shared" si="26"/>
        <v>28</v>
      </c>
      <c r="BT409" s="6">
        <f t="shared" si="27"/>
        <v>6</v>
      </c>
    </row>
    <row r="410" spans="1:72" ht="12.75">
      <c r="A410" t="s">
        <v>2408</v>
      </c>
      <c r="B410" s="1" t="s">
        <v>1628</v>
      </c>
      <c r="C410" s="1" t="s">
        <v>1628</v>
      </c>
      <c r="D410" s="7">
        <v>1991</v>
      </c>
      <c r="E410" t="s">
        <v>1629</v>
      </c>
      <c r="F410" t="s">
        <v>1610</v>
      </c>
      <c r="G410" t="s">
        <v>1630</v>
      </c>
      <c r="H410" s="7" t="s">
        <v>523</v>
      </c>
      <c r="I410" t="s">
        <v>524</v>
      </c>
      <c r="J410" s="7" t="s">
        <v>525</v>
      </c>
      <c r="K410">
        <v>12.3</v>
      </c>
      <c r="L410" s="7" t="s">
        <v>526</v>
      </c>
      <c r="M410">
        <v>5</v>
      </c>
      <c r="N410" s="32" t="s">
        <v>525</v>
      </c>
      <c r="O410" s="33">
        <v>820</v>
      </c>
      <c r="P410" s="7" t="s">
        <v>526</v>
      </c>
      <c r="Q410">
        <v>200</v>
      </c>
      <c r="R410" s="7" t="s">
        <v>526</v>
      </c>
      <c r="S410">
        <v>5</v>
      </c>
      <c r="T410" s="7" t="s">
        <v>526</v>
      </c>
      <c r="U410">
        <v>5</v>
      </c>
      <c r="V410" s="7" t="s">
        <v>525</v>
      </c>
      <c r="W410">
        <v>14</v>
      </c>
      <c r="X410" s="7" t="s">
        <v>526</v>
      </c>
      <c r="Y410">
        <v>5</v>
      </c>
      <c r="Z410" s="7" t="s">
        <v>526</v>
      </c>
      <c r="AA410">
        <v>5</v>
      </c>
      <c r="AB410" s="7" t="s">
        <v>526</v>
      </c>
      <c r="AC410">
        <v>5</v>
      </c>
      <c r="AD410" s="7" t="s">
        <v>526</v>
      </c>
      <c r="AE410">
        <v>5</v>
      </c>
      <c r="AF410" s="7" t="s">
        <v>526</v>
      </c>
      <c r="AG410">
        <v>5</v>
      </c>
      <c r="AH410" s="7" t="s">
        <v>526</v>
      </c>
      <c r="AI410">
        <v>5</v>
      </c>
      <c r="AJ410" s="7" t="s">
        <v>526</v>
      </c>
      <c r="AK410">
        <v>5</v>
      </c>
      <c r="AL410" s="7" t="s">
        <v>526</v>
      </c>
      <c r="AM410">
        <v>5</v>
      </c>
      <c r="AN410" s="7" t="s">
        <v>526</v>
      </c>
      <c r="AO410">
        <v>5</v>
      </c>
      <c r="AP410" s="7" t="s">
        <v>526</v>
      </c>
      <c r="AQ410">
        <v>5</v>
      </c>
      <c r="AR410" s="7" t="s">
        <v>526</v>
      </c>
      <c r="AS410">
        <v>5</v>
      </c>
      <c r="AT410" s="7" t="s">
        <v>526</v>
      </c>
      <c r="AU410">
        <v>5</v>
      </c>
      <c r="AV410" s="7" t="s">
        <v>526</v>
      </c>
      <c r="AW410">
        <v>5</v>
      </c>
      <c r="AX410" s="7" t="s">
        <v>525</v>
      </c>
      <c r="AY410">
        <v>110</v>
      </c>
      <c r="AZ410" s="7" t="s">
        <v>526</v>
      </c>
      <c r="BA410">
        <v>5</v>
      </c>
      <c r="BB410" s="7" t="s">
        <v>526</v>
      </c>
      <c r="BC410">
        <v>5</v>
      </c>
      <c r="BD410" s="7" t="s">
        <v>525</v>
      </c>
      <c r="BE410">
        <v>12</v>
      </c>
      <c r="BF410" s="7" t="s">
        <v>525</v>
      </c>
      <c r="BG410">
        <v>20</v>
      </c>
      <c r="BH410" s="7" t="s">
        <v>526</v>
      </c>
      <c r="BI410">
        <v>5</v>
      </c>
      <c r="BJ410" s="7" t="s">
        <v>526</v>
      </c>
      <c r="BK410">
        <v>5</v>
      </c>
      <c r="BL410" s="7" t="s">
        <v>526</v>
      </c>
      <c r="BM410">
        <v>5</v>
      </c>
      <c r="BN410" s="7" t="s">
        <v>526</v>
      </c>
      <c r="BO410">
        <v>5</v>
      </c>
      <c r="BQ410" s="5">
        <f t="shared" si="24"/>
        <v>23</v>
      </c>
      <c r="BR410" s="5">
        <f t="shared" si="25"/>
        <v>0</v>
      </c>
      <c r="BS410" s="5">
        <f t="shared" si="26"/>
        <v>28</v>
      </c>
      <c r="BT410" s="6">
        <f t="shared" si="27"/>
        <v>5</v>
      </c>
    </row>
    <row r="411" spans="1:72" ht="12.75">
      <c r="A411" t="s">
        <v>2408</v>
      </c>
      <c r="B411" s="1" t="s">
        <v>1631</v>
      </c>
      <c r="C411" s="1" t="s">
        <v>1631</v>
      </c>
      <c r="D411" s="7">
        <v>1991</v>
      </c>
      <c r="E411" t="s">
        <v>1632</v>
      </c>
      <c r="F411" t="s">
        <v>1610</v>
      </c>
      <c r="G411" t="s">
        <v>667</v>
      </c>
      <c r="H411" s="7" t="s">
        <v>523</v>
      </c>
      <c r="I411" t="s">
        <v>524</v>
      </c>
      <c r="J411" s="7" t="s">
        <v>525</v>
      </c>
      <c r="K411">
        <v>9</v>
      </c>
      <c r="L411" s="7" t="s">
        <v>526</v>
      </c>
      <c r="M411">
        <v>5</v>
      </c>
      <c r="N411" s="32" t="s">
        <v>525</v>
      </c>
      <c r="O411" s="33">
        <v>170</v>
      </c>
      <c r="P411" s="7" t="s">
        <v>526</v>
      </c>
      <c r="Q411">
        <v>200</v>
      </c>
      <c r="R411" s="7" t="s">
        <v>526</v>
      </c>
      <c r="S411">
        <v>5</v>
      </c>
      <c r="T411" s="7" t="s">
        <v>526</v>
      </c>
      <c r="U411">
        <v>5</v>
      </c>
      <c r="V411" s="7" t="s">
        <v>525</v>
      </c>
      <c r="W411">
        <v>6.4</v>
      </c>
      <c r="X411" s="7" t="s">
        <v>526</v>
      </c>
      <c r="Y411">
        <v>5</v>
      </c>
      <c r="Z411" s="7" t="s">
        <v>526</v>
      </c>
      <c r="AA411">
        <v>5</v>
      </c>
      <c r="AB411" s="7" t="s">
        <v>526</v>
      </c>
      <c r="AC411">
        <v>5</v>
      </c>
      <c r="AD411" s="7" t="s">
        <v>526</v>
      </c>
      <c r="AE411">
        <v>5</v>
      </c>
      <c r="AF411" s="7" t="s">
        <v>526</v>
      </c>
      <c r="AG411">
        <v>5</v>
      </c>
      <c r="AH411" s="7" t="s">
        <v>526</v>
      </c>
      <c r="AI411">
        <v>5</v>
      </c>
      <c r="AJ411" s="7" t="s">
        <v>526</v>
      </c>
      <c r="AK411">
        <v>5</v>
      </c>
      <c r="AL411" s="7" t="s">
        <v>526</v>
      </c>
      <c r="AM411">
        <v>5</v>
      </c>
      <c r="AN411" s="7" t="s">
        <v>526</v>
      </c>
      <c r="AO411">
        <v>5</v>
      </c>
      <c r="AP411" s="7" t="s">
        <v>526</v>
      </c>
      <c r="AQ411">
        <v>5</v>
      </c>
      <c r="AR411" s="7" t="s">
        <v>526</v>
      </c>
      <c r="AS411">
        <v>5</v>
      </c>
      <c r="AT411" s="7" t="s">
        <v>526</v>
      </c>
      <c r="AU411">
        <v>5</v>
      </c>
      <c r="AV411" s="7" t="s">
        <v>526</v>
      </c>
      <c r="AW411">
        <v>5</v>
      </c>
      <c r="AX411" s="7" t="s">
        <v>525</v>
      </c>
      <c r="AY411">
        <v>87</v>
      </c>
      <c r="AZ411" s="7" t="s">
        <v>526</v>
      </c>
      <c r="BA411">
        <v>5</v>
      </c>
      <c r="BB411" s="7" t="s">
        <v>526</v>
      </c>
      <c r="BC411">
        <v>5</v>
      </c>
      <c r="BD411" s="7" t="s">
        <v>525</v>
      </c>
      <c r="BE411">
        <v>5.7</v>
      </c>
      <c r="BF411" s="7" t="s">
        <v>526</v>
      </c>
      <c r="BG411">
        <v>5</v>
      </c>
      <c r="BH411" s="7" t="s">
        <v>525</v>
      </c>
      <c r="BI411">
        <v>18</v>
      </c>
      <c r="BJ411" s="7" t="s">
        <v>526</v>
      </c>
      <c r="BK411">
        <v>5</v>
      </c>
      <c r="BL411" s="7" t="s">
        <v>526</v>
      </c>
      <c r="BM411">
        <v>5</v>
      </c>
      <c r="BN411" s="7" t="s">
        <v>525</v>
      </c>
      <c r="BO411">
        <v>5.9</v>
      </c>
      <c r="BQ411" s="5">
        <f t="shared" si="24"/>
        <v>22</v>
      </c>
      <c r="BR411" s="5">
        <f t="shared" si="25"/>
        <v>0</v>
      </c>
      <c r="BS411" s="5">
        <f t="shared" si="26"/>
        <v>28</v>
      </c>
      <c r="BT411" s="6">
        <f t="shared" si="27"/>
        <v>6</v>
      </c>
    </row>
    <row r="412" spans="1:72" ht="12.75">
      <c r="A412" t="s">
        <v>2408</v>
      </c>
      <c r="B412" s="1" t="s">
        <v>668</v>
      </c>
      <c r="C412" s="1" t="s">
        <v>669</v>
      </c>
      <c r="D412" s="7">
        <v>1991</v>
      </c>
      <c r="E412" t="s">
        <v>670</v>
      </c>
      <c r="F412" t="s">
        <v>1610</v>
      </c>
      <c r="G412" t="s">
        <v>671</v>
      </c>
      <c r="H412" s="7" t="s">
        <v>523</v>
      </c>
      <c r="I412" t="s">
        <v>524</v>
      </c>
      <c r="J412" s="7" t="s">
        <v>525</v>
      </c>
      <c r="K412">
        <v>10.9</v>
      </c>
      <c r="L412" s="7" t="s">
        <v>526</v>
      </c>
      <c r="M412">
        <v>5</v>
      </c>
      <c r="N412" s="32" t="s">
        <v>525</v>
      </c>
      <c r="O412" s="33">
        <v>1400</v>
      </c>
      <c r="P412" s="7" t="s">
        <v>526</v>
      </c>
      <c r="Q412">
        <v>200</v>
      </c>
      <c r="R412" s="7" t="s">
        <v>526</v>
      </c>
      <c r="S412">
        <v>5</v>
      </c>
      <c r="T412" s="7" t="s">
        <v>525</v>
      </c>
      <c r="U412">
        <v>5.3</v>
      </c>
      <c r="V412" s="7" t="s">
        <v>525</v>
      </c>
      <c r="W412">
        <v>27</v>
      </c>
      <c r="X412" s="7" t="s">
        <v>525</v>
      </c>
      <c r="Y412">
        <v>6.4</v>
      </c>
      <c r="Z412" s="7" t="s">
        <v>526</v>
      </c>
      <c r="AA412">
        <v>5</v>
      </c>
      <c r="AB412" s="7" t="s">
        <v>526</v>
      </c>
      <c r="AC412">
        <v>5</v>
      </c>
      <c r="AD412" s="7" t="s">
        <v>526</v>
      </c>
      <c r="AE412">
        <v>5</v>
      </c>
      <c r="AF412" s="7" t="s">
        <v>526</v>
      </c>
      <c r="AG412">
        <v>5</v>
      </c>
      <c r="AH412" s="7" t="s">
        <v>526</v>
      </c>
      <c r="AI412">
        <v>5</v>
      </c>
      <c r="AJ412" s="7" t="s">
        <v>526</v>
      </c>
      <c r="AK412">
        <v>5</v>
      </c>
      <c r="AL412" s="7" t="s">
        <v>526</v>
      </c>
      <c r="AM412">
        <v>5</v>
      </c>
      <c r="AN412" s="7" t="s">
        <v>526</v>
      </c>
      <c r="AO412">
        <v>5</v>
      </c>
      <c r="AP412" s="7" t="s">
        <v>526</v>
      </c>
      <c r="AQ412">
        <v>5</v>
      </c>
      <c r="AR412" s="7" t="s">
        <v>526</v>
      </c>
      <c r="AS412">
        <v>5</v>
      </c>
      <c r="AT412" s="7" t="s">
        <v>526</v>
      </c>
      <c r="AU412">
        <v>5</v>
      </c>
      <c r="AV412" s="7" t="s">
        <v>526</v>
      </c>
      <c r="AW412">
        <v>5</v>
      </c>
      <c r="AX412" s="7" t="s">
        <v>525</v>
      </c>
      <c r="AY412">
        <v>210</v>
      </c>
      <c r="AZ412" s="7" t="s">
        <v>526</v>
      </c>
      <c r="BA412">
        <v>5</v>
      </c>
      <c r="BB412" s="7" t="s">
        <v>526</v>
      </c>
      <c r="BC412">
        <v>5</v>
      </c>
      <c r="BD412" s="7" t="s">
        <v>525</v>
      </c>
      <c r="BE412">
        <v>18</v>
      </c>
      <c r="BF412" s="7" t="s">
        <v>525</v>
      </c>
      <c r="BG412">
        <v>30</v>
      </c>
      <c r="BH412" s="7" t="s">
        <v>526</v>
      </c>
      <c r="BI412">
        <v>5</v>
      </c>
      <c r="BJ412" s="7" t="s">
        <v>526</v>
      </c>
      <c r="BK412">
        <v>5</v>
      </c>
      <c r="BL412" s="7" t="s">
        <v>525</v>
      </c>
      <c r="BM412">
        <v>7.9</v>
      </c>
      <c r="BN412" s="7" t="s">
        <v>525</v>
      </c>
      <c r="BO412">
        <v>16</v>
      </c>
      <c r="BQ412" s="5">
        <f t="shared" si="24"/>
        <v>19</v>
      </c>
      <c r="BR412" s="5">
        <f t="shared" si="25"/>
        <v>0</v>
      </c>
      <c r="BS412" s="5">
        <f t="shared" si="26"/>
        <v>28</v>
      </c>
      <c r="BT412" s="6">
        <f t="shared" si="27"/>
        <v>9</v>
      </c>
    </row>
    <row r="413" spans="1:72" ht="12.75">
      <c r="A413" t="s">
        <v>2408</v>
      </c>
      <c r="B413" s="1" t="s">
        <v>672</v>
      </c>
      <c r="C413" s="1" t="s">
        <v>672</v>
      </c>
      <c r="D413" s="7">
        <v>1991</v>
      </c>
      <c r="E413" t="s">
        <v>673</v>
      </c>
      <c r="F413" t="s">
        <v>1610</v>
      </c>
      <c r="G413" t="s">
        <v>674</v>
      </c>
      <c r="H413" s="7" t="s">
        <v>523</v>
      </c>
      <c r="I413" t="s">
        <v>524</v>
      </c>
      <c r="J413" s="7" t="s">
        <v>525</v>
      </c>
      <c r="K413">
        <v>5.7</v>
      </c>
      <c r="L413" s="7" t="s">
        <v>526</v>
      </c>
      <c r="M413">
        <v>5</v>
      </c>
      <c r="N413" s="32" t="s">
        <v>525</v>
      </c>
      <c r="O413" s="33">
        <v>620</v>
      </c>
      <c r="P413" s="7" t="s">
        <v>526</v>
      </c>
      <c r="Q413">
        <v>200</v>
      </c>
      <c r="R413" s="7" t="s">
        <v>526</v>
      </c>
      <c r="S413">
        <v>5</v>
      </c>
      <c r="T413" s="7" t="s">
        <v>526</v>
      </c>
      <c r="U413">
        <v>5</v>
      </c>
      <c r="V413" s="7" t="s">
        <v>526</v>
      </c>
      <c r="W413">
        <v>5</v>
      </c>
      <c r="X413" s="7" t="s">
        <v>526</v>
      </c>
      <c r="Y413">
        <v>5</v>
      </c>
      <c r="Z413" s="7" t="s">
        <v>526</v>
      </c>
      <c r="AA413">
        <v>5</v>
      </c>
      <c r="AB413" s="7" t="s">
        <v>526</v>
      </c>
      <c r="AC413">
        <v>5</v>
      </c>
      <c r="AD413" s="7" t="s">
        <v>526</v>
      </c>
      <c r="AE413">
        <v>5</v>
      </c>
      <c r="AF413" s="7" t="s">
        <v>526</v>
      </c>
      <c r="AG413">
        <v>5</v>
      </c>
      <c r="AH413" s="7" t="s">
        <v>526</v>
      </c>
      <c r="AI413">
        <v>5</v>
      </c>
      <c r="AJ413" s="7" t="s">
        <v>526</v>
      </c>
      <c r="AK413">
        <v>5</v>
      </c>
      <c r="AL413" s="7" t="s">
        <v>526</v>
      </c>
      <c r="AM413">
        <v>5</v>
      </c>
      <c r="AN413" s="7" t="s">
        <v>526</v>
      </c>
      <c r="AO413">
        <v>5</v>
      </c>
      <c r="AP413" s="7" t="s">
        <v>526</v>
      </c>
      <c r="AQ413">
        <v>5</v>
      </c>
      <c r="AR413" s="7" t="s">
        <v>526</v>
      </c>
      <c r="AS413">
        <v>5</v>
      </c>
      <c r="AT413" s="7" t="s">
        <v>526</v>
      </c>
      <c r="AU413">
        <v>5</v>
      </c>
      <c r="AV413" s="7" t="s">
        <v>526</v>
      </c>
      <c r="AW413">
        <v>5</v>
      </c>
      <c r="AX413" s="7" t="s">
        <v>525</v>
      </c>
      <c r="AY413">
        <v>23</v>
      </c>
      <c r="AZ413" s="7" t="s">
        <v>526</v>
      </c>
      <c r="BA413">
        <v>5</v>
      </c>
      <c r="BB413" s="7" t="s">
        <v>526</v>
      </c>
      <c r="BC413">
        <v>5</v>
      </c>
      <c r="BD413" s="7" t="s">
        <v>526</v>
      </c>
      <c r="BE413">
        <v>5</v>
      </c>
      <c r="BF413" s="7" t="s">
        <v>526</v>
      </c>
      <c r="BG413">
        <v>5</v>
      </c>
      <c r="BH413" s="7" t="s">
        <v>526</v>
      </c>
      <c r="BI413">
        <v>5</v>
      </c>
      <c r="BJ413" s="7" t="s">
        <v>526</v>
      </c>
      <c r="BK413">
        <v>5</v>
      </c>
      <c r="BL413" s="7" t="s">
        <v>526</v>
      </c>
      <c r="BM413">
        <v>5</v>
      </c>
      <c r="BN413" s="7" t="s">
        <v>526</v>
      </c>
      <c r="BO413">
        <v>5</v>
      </c>
      <c r="BQ413" s="5">
        <f t="shared" si="24"/>
        <v>26</v>
      </c>
      <c r="BR413" s="5">
        <f t="shared" si="25"/>
        <v>0</v>
      </c>
      <c r="BS413" s="5">
        <f t="shared" si="26"/>
        <v>28</v>
      </c>
      <c r="BT413" s="6">
        <f t="shared" si="27"/>
        <v>2</v>
      </c>
    </row>
    <row r="414" spans="1:72" ht="12.75">
      <c r="A414" t="s">
        <v>2408</v>
      </c>
      <c r="B414" s="1" t="s">
        <v>675</v>
      </c>
      <c r="C414" s="1" t="s">
        <v>675</v>
      </c>
      <c r="D414" s="7">
        <v>1991</v>
      </c>
      <c r="E414" t="s">
        <v>676</v>
      </c>
      <c r="F414" t="s">
        <v>1610</v>
      </c>
      <c r="G414" t="s">
        <v>677</v>
      </c>
      <c r="H414" s="7" t="s">
        <v>523</v>
      </c>
      <c r="I414" t="s">
        <v>524</v>
      </c>
      <c r="J414" s="7" t="s">
        <v>525</v>
      </c>
      <c r="K414">
        <v>6.3</v>
      </c>
      <c r="L414" s="7" t="s">
        <v>526</v>
      </c>
      <c r="M414">
        <v>5</v>
      </c>
      <c r="N414" s="32" t="s">
        <v>525</v>
      </c>
      <c r="O414" s="33">
        <v>50</v>
      </c>
      <c r="P414" s="7" t="s">
        <v>526</v>
      </c>
      <c r="Q414">
        <v>200</v>
      </c>
      <c r="R414" s="7" t="s">
        <v>526</v>
      </c>
      <c r="S414">
        <v>5</v>
      </c>
      <c r="T414" s="7" t="s">
        <v>526</v>
      </c>
      <c r="U414">
        <v>5</v>
      </c>
      <c r="V414" s="7" t="s">
        <v>526</v>
      </c>
      <c r="W414">
        <v>5</v>
      </c>
      <c r="X414" s="7" t="s">
        <v>526</v>
      </c>
      <c r="Y414">
        <v>5</v>
      </c>
      <c r="Z414" s="7" t="s">
        <v>526</v>
      </c>
      <c r="AA414">
        <v>5</v>
      </c>
      <c r="AB414" s="7" t="s">
        <v>526</v>
      </c>
      <c r="AC414">
        <v>5</v>
      </c>
      <c r="AD414" s="7" t="s">
        <v>526</v>
      </c>
      <c r="AE414">
        <v>5</v>
      </c>
      <c r="AF414" s="7" t="s">
        <v>526</v>
      </c>
      <c r="AG414">
        <v>5</v>
      </c>
      <c r="AH414" s="7" t="s">
        <v>526</v>
      </c>
      <c r="AI414">
        <v>5</v>
      </c>
      <c r="AJ414" s="7" t="s">
        <v>526</v>
      </c>
      <c r="AK414">
        <v>5</v>
      </c>
      <c r="AL414" s="7" t="s">
        <v>526</v>
      </c>
      <c r="AM414">
        <v>5</v>
      </c>
      <c r="AN414" s="7" t="s">
        <v>526</v>
      </c>
      <c r="AO414">
        <v>5</v>
      </c>
      <c r="AP414" s="7" t="s">
        <v>526</v>
      </c>
      <c r="AQ414">
        <v>5</v>
      </c>
      <c r="AR414" s="7" t="s">
        <v>526</v>
      </c>
      <c r="AS414">
        <v>5</v>
      </c>
      <c r="AT414" s="7" t="s">
        <v>526</v>
      </c>
      <c r="AU414">
        <v>5</v>
      </c>
      <c r="AV414" s="7" t="s">
        <v>526</v>
      </c>
      <c r="AW414">
        <v>5</v>
      </c>
      <c r="AX414" s="7" t="s">
        <v>525</v>
      </c>
      <c r="AY414">
        <v>17</v>
      </c>
      <c r="AZ414" s="7" t="s">
        <v>526</v>
      </c>
      <c r="BA414">
        <v>5</v>
      </c>
      <c r="BB414" s="7" t="s">
        <v>526</v>
      </c>
      <c r="BC414">
        <v>5</v>
      </c>
      <c r="BD414" s="7" t="s">
        <v>526</v>
      </c>
      <c r="BE414">
        <v>5</v>
      </c>
      <c r="BF414" s="7" t="s">
        <v>526</v>
      </c>
      <c r="BG414">
        <v>5</v>
      </c>
      <c r="BH414" s="7" t="s">
        <v>526</v>
      </c>
      <c r="BI414">
        <v>5</v>
      </c>
      <c r="BJ414" s="7" t="s">
        <v>526</v>
      </c>
      <c r="BK414">
        <v>5</v>
      </c>
      <c r="BL414" s="7" t="s">
        <v>526</v>
      </c>
      <c r="BM414">
        <v>5</v>
      </c>
      <c r="BN414" s="7" t="s">
        <v>526</v>
      </c>
      <c r="BO414">
        <v>5</v>
      </c>
      <c r="BQ414" s="5">
        <f t="shared" si="24"/>
        <v>26</v>
      </c>
      <c r="BR414" s="5">
        <f t="shared" si="25"/>
        <v>0</v>
      </c>
      <c r="BS414" s="5">
        <f t="shared" si="26"/>
        <v>28</v>
      </c>
      <c r="BT414" s="6">
        <f t="shared" si="27"/>
        <v>2</v>
      </c>
    </row>
    <row r="415" spans="1:72" ht="12.75">
      <c r="A415" t="s">
        <v>1886</v>
      </c>
      <c r="B415" s="1" t="s">
        <v>678</v>
      </c>
      <c r="C415" s="1" t="s">
        <v>678</v>
      </c>
      <c r="D415" s="7">
        <v>1991</v>
      </c>
      <c r="E415" t="s">
        <v>679</v>
      </c>
      <c r="F415" t="s">
        <v>1610</v>
      </c>
      <c r="G415" t="s">
        <v>680</v>
      </c>
      <c r="H415" s="7" t="s">
        <v>523</v>
      </c>
      <c r="I415" t="s">
        <v>531</v>
      </c>
      <c r="J415" s="7" t="s">
        <v>525</v>
      </c>
      <c r="K415">
        <v>4.7</v>
      </c>
      <c r="L415" s="7" t="s">
        <v>558</v>
      </c>
      <c r="M415" t="s">
        <v>558</v>
      </c>
      <c r="N415" s="32" t="s">
        <v>525</v>
      </c>
      <c r="O415" s="33">
        <v>110</v>
      </c>
      <c r="P415" s="7" t="s">
        <v>526</v>
      </c>
      <c r="Q415">
        <v>200</v>
      </c>
      <c r="R415" s="7" t="s">
        <v>526</v>
      </c>
      <c r="S415">
        <v>5</v>
      </c>
      <c r="T415" s="7" t="s">
        <v>526</v>
      </c>
      <c r="U415">
        <v>5</v>
      </c>
      <c r="V415" s="7" t="s">
        <v>526</v>
      </c>
      <c r="W415">
        <v>5</v>
      </c>
      <c r="X415" s="7" t="s">
        <v>526</v>
      </c>
      <c r="Y415">
        <v>5</v>
      </c>
      <c r="Z415" s="7" t="s">
        <v>526</v>
      </c>
      <c r="AA415">
        <v>5</v>
      </c>
      <c r="AB415" s="7" t="s">
        <v>526</v>
      </c>
      <c r="AC415">
        <v>5</v>
      </c>
      <c r="AD415" s="7" t="s">
        <v>526</v>
      </c>
      <c r="AE415">
        <v>5</v>
      </c>
      <c r="AF415" s="7" t="s">
        <v>526</v>
      </c>
      <c r="AG415">
        <v>5</v>
      </c>
      <c r="AH415" s="7" t="s">
        <v>526</v>
      </c>
      <c r="AI415">
        <v>5</v>
      </c>
      <c r="AJ415" s="7" t="s">
        <v>526</v>
      </c>
      <c r="AK415">
        <v>5</v>
      </c>
      <c r="AL415" s="7" t="s">
        <v>526</v>
      </c>
      <c r="AM415">
        <v>5</v>
      </c>
      <c r="AN415" s="7" t="s">
        <v>526</v>
      </c>
      <c r="AO415">
        <v>5</v>
      </c>
      <c r="AP415" s="7" t="s">
        <v>526</v>
      </c>
      <c r="AQ415">
        <v>5</v>
      </c>
      <c r="AR415" s="7" t="s">
        <v>526</v>
      </c>
      <c r="AS415">
        <v>5</v>
      </c>
      <c r="AT415" s="7" t="s">
        <v>526</v>
      </c>
      <c r="AU415">
        <v>5</v>
      </c>
      <c r="AV415" s="7" t="s">
        <v>526</v>
      </c>
      <c r="AW415">
        <v>5</v>
      </c>
      <c r="AX415" s="7" t="s">
        <v>525</v>
      </c>
      <c r="AY415">
        <v>54</v>
      </c>
      <c r="AZ415" s="7" t="s">
        <v>526</v>
      </c>
      <c r="BA415">
        <v>5</v>
      </c>
      <c r="BB415" s="7" t="s">
        <v>526</v>
      </c>
      <c r="BC415">
        <v>5</v>
      </c>
      <c r="BD415" s="7" t="s">
        <v>525</v>
      </c>
      <c r="BE415">
        <v>17</v>
      </c>
      <c r="BF415" s="7" t="s">
        <v>526</v>
      </c>
      <c r="BG415">
        <v>5</v>
      </c>
      <c r="BH415" s="7" t="s">
        <v>526</v>
      </c>
      <c r="BI415">
        <v>5</v>
      </c>
      <c r="BJ415" s="7" t="s">
        <v>526</v>
      </c>
      <c r="BK415">
        <v>5</v>
      </c>
      <c r="BL415" s="7" t="s">
        <v>526</v>
      </c>
      <c r="BM415">
        <v>5</v>
      </c>
      <c r="BN415" s="7" t="s">
        <v>526</v>
      </c>
      <c r="BO415">
        <v>5</v>
      </c>
      <c r="BQ415" s="5">
        <f t="shared" si="24"/>
        <v>24</v>
      </c>
      <c r="BR415" s="5">
        <f t="shared" si="25"/>
        <v>2</v>
      </c>
      <c r="BS415" s="5">
        <f t="shared" si="26"/>
        <v>27</v>
      </c>
      <c r="BT415" s="6">
        <f t="shared" si="27"/>
        <v>3</v>
      </c>
    </row>
    <row r="416" spans="1:72" ht="12.75">
      <c r="A416" t="s">
        <v>1886</v>
      </c>
      <c r="B416" s="1" t="s">
        <v>681</v>
      </c>
      <c r="C416" s="1" t="s">
        <v>682</v>
      </c>
      <c r="D416" s="7">
        <v>1991</v>
      </c>
      <c r="E416" t="s">
        <v>683</v>
      </c>
      <c r="F416" t="s">
        <v>1610</v>
      </c>
      <c r="G416" t="s">
        <v>1543</v>
      </c>
      <c r="H416" s="7" t="s">
        <v>523</v>
      </c>
      <c r="I416" t="s">
        <v>599</v>
      </c>
      <c r="J416" s="7" t="s">
        <v>525</v>
      </c>
      <c r="K416">
        <v>5.4</v>
      </c>
      <c r="L416" s="7" t="s">
        <v>526</v>
      </c>
      <c r="M416">
        <v>5</v>
      </c>
      <c r="N416" s="32" t="s">
        <v>525</v>
      </c>
      <c r="O416" s="33">
        <v>62</v>
      </c>
      <c r="P416" s="7" t="s">
        <v>526</v>
      </c>
      <c r="Q416">
        <v>200</v>
      </c>
      <c r="R416" s="7" t="s">
        <v>526</v>
      </c>
      <c r="S416">
        <v>5</v>
      </c>
      <c r="T416" s="7" t="s">
        <v>526</v>
      </c>
      <c r="U416">
        <v>5</v>
      </c>
      <c r="V416" s="7" t="s">
        <v>526</v>
      </c>
      <c r="W416">
        <v>5</v>
      </c>
      <c r="X416" s="7" t="s">
        <v>526</v>
      </c>
      <c r="Y416">
        <v>5</v>
      </c>
      <c r="Z416" s="7" t="s">
        <v>526</v>
      </c>
      <c r="AA416">
        <v>5</v>
      </c>
      <c r="AB416" s="7" t="s">
        <v>526</v>
      </c>
      <c r="AC416">
        <v>5</v>
      </c>
      <c r="AD416" s="7" t="s">
        <v>526</v>
      </c>
      <c r="AE416">
        <v>5</v>
      </c>
      <c r="AF416" s="7" t="s">
        <v>526</v>
      </c>
      <c r="AG416">
        <v>5</v>
      </c>
      <c r="AH416" s="7" t="s">
        <v>526</v>
      </c>
      <c r="AI416">
        <v>5</v>
      </c>
      <c r="AJ416" s="7" t="s">
        <v>526</v>
      </c>
      <c r="AK416">
        <v>5</v>
      </c>
      <c r="AL416" s="7" t="s">
        <v>526</v>
      </c>
      <c r="AM416">
        <v>5</v>
      </c>
      <c r="AN416" s="7" t="s">
        <v>526</v>
      </c>
      <c r="AO416">
        <v>5</v>
      </c>
      <c r="AP416" s="7" t="s">
        <v>526</v>
      </c>
      <c r="AQ416">
        <v>5</v>
      </c>
      <c r="AR416" s="7" t="s">
        <v>526</v>
      </c>
      <c r="AS416">
        <v>5</v>
      </c>
      <c r="AT416" s="7" t="s">
        <v>526</v>
      </c>
      <c r="AU416">
        <v>5</v>
      </c>
      <c r="AV416" s="7" t="s">
        <v>526</v>
      </c>
      <c r="AW416">
        <v>5</v>
      </c>
      <c r="AX416" s="7" t="s">
        <v>525</v>
      </c>
      <c r="AY416">
        <v>49</v>
      </c>
      <c r="AZ416" s="7" t="s">
        <v>526</v>
      </c>
      <c r="BA416">
        <v>5</v>
      </c>
      <c r="BB416" s="7" t="s">
        <v>526</v>
      </c>
      <c r="BC416">
        <v>5</v>
      </c>
      <c r="BD416" s="7" t="s">
        <v>526</v>
      </c>
      <c r="BE416">
        <v>5</v>
      </c>
      <c r="BF416" s="7" t="s">
        <v>526</v>
      </c>
      <c r="BG416">
        <v>5</v>
      </c>
      <c r="BH416" s="7" t="s">
        <v>526</v>
      </c>
      <c r="BI416">
        <v>5</v>
      </c>
      <c r="BJ416" s="7" t="s">
        <v>526</v>
      </c>
      <c r="BK416">
        <v>5</v>
      </c>
      <c r="BL416" s="7" t="s">
        <v>526</v>
      </c>
      <c r="BM416">
        <v>5</v>
      </c>
      <c r="BN416" s="7" t="s">
        <v>526</v>
      </c>
      <c r="BO416">
        <v>5</v>
      </c>
      <c r="BQ416" s="5">
        <f t="shared" si="24"/>
        <v>26</v>
      </c>
      <c r="BR416" s="5">
        <f t="shared" si="25"/>
        <v>0</v>
      </c>
      <c r="BS416" s="5">
        <f t="shared" si="26"/>
        <v>28</v>
      </c>
      <c r="BT416" s="6">
        <f t="shared" si="27"/>
        <v>2</v>
      </c>
    </row>
    <row r="417" spans="1:72" ht="12.75">
      <c r="A417" t="s">
        <v>1886</v>
      </c>
      <c r="B417" s="1" t="s">
        <v>1544</v>
      </c>
      <c r="C417" s="1" t="s">
        <v>1544</v>
      </c>
      <c r="D417" s="7">
        <v>1991</v>
      </c>
      <c r="E417" t="s">
        <v>1545</v>
      </c>
      <c r="F417" t="s">
        <v>1610</v>
      </c>
      <c r="G417" t="s">
        <v>1546</v>
      </c>
      <c r="H417" s="7" t="s">
        <v>523</v>
      </c>
      <c r="I417" t="s">
        <v>599</v>
      </c>
      <c r="J417" s="7" t="s">
        <v>525</v>
      </c>
      <c r="K417">
        <v>4.6</v>
      </c>
      <c r="L417" s="7" t="s">
        <v>526</v>
      </c>
      <c r="M417">
        <v>5</v>
      </c>
      <c r="N417" s="32" t="s">
        <v>525</v>
      </c>
      <c r="O417" s="33">
        <v>140</v>
      </c>
      <c r="P417" s="7" t="s">
        <v>526</v>
      </c>
      <c r="Q417">
        <v>200</v>
      </c>
      <c r="R417" s="7" t="s">
        <v>526</v>
      </c>
      <c r="S417">
        <v>5</v>
      </c>
      <c r="T417" s="7" t="s">
        <v>526</v>
      </c>
      <c r="U417">
        <v>5</v>
      </c>
      <c r="V417" s="7" t="s">
        <v>526</v>
      </c>
      <c r="W417">
        <v>5</v>
      </c>
      <c r="X417" s="7" t="s">
        <v>526</v>
      </c>
      <c r="Y417">
        <v>5</v>
      </c>
      <c r="Z417" s="7" t="s">
        <v>526</v>
      </c>
      <c r="AA417">
        <v>5</v>
      </c>
      <c r="AB417" s="7" t="s">
        <v>526</v>
      </c>
      <c r="AC417">
        <v>5</v>
      </c>
      <c r="AD417" s="7" t="s">
        <v>526</v>
      </c>
      <c r="AE417">
        <v>5</v>
      </c>
      <c r="AF417" s="7" t="s">
        <v>526</v>
      </c>
      <c r="AG417">
        <v>5</v>
      </c>
      <c r="AH417" s="7" t="s">
        <v>526</v>
      </c>
      <c r="AI417">
        <v>5</v>
      </c>
      <c r="AJ417" s="7" t="s">
        <v>526</v>
      </c>
      <c r="AK417">
        <v>5</v>
      </c>
      <c r="AL417" s="7" t="s">
        <v>526</v>
      </c>
      <c r="AM417">
        <v>5</v>
      </c>
      <c r="AN417" s="7" t="s">
        <v>526</v>
      </c>
      <c r="AO417">
        <v>5</v>
      </c>
      <c r="AP417" s="7" t="s">
        <v>526</v>
      </c>
      <c r="AQ417">
        <v>5</v>
      </c>
      <c r="AR417" s="7" t="s">
        <v>526</v>
      </c>
      <c r="AS417">
        <v>5</v>
      </c>
      <c r="AT417" s="7" t="s">
        <v>526</v>
      </c>
      <c r="AU417">
        <v>5</v>
      </c>
      <c r="AV417" s="7" t="s">
        <v>526</v>
      </c>
      <c r="AW417">
        <v>5</v>
      </c>
      <c r="AX417" s="7" t="s">
        <v>525</v>
      </c>
      <c r="AY417">
        <v>31</v>
      </c>
      <c r="AZ417" s="7" t="s">
        <v>526</v>
      </c>
      <c r="BA417">
        <v>5</v>
      </c>
      <c r="BB417" s="7" t="s">
        <v>526</v>
      </c>
      <c r="BC417">
        <v>5</v>
      </c>
      <c r="BD417" s="7" t="s">
        <v>526</v>
      </c>
      <c r="BE417">
        <v>5</v>
      </c>
      <c r="BF417" s="7" t="s">
        <v>526</v>
      </c>
      <c r="BG417">
        <v>5</v>
      </c>
      <c r="BH417" s="7" t="s">
        <v>526</v>
      </c>
      <c r="BI417">
        <v>5</v>
      </c>
      <c r="BJ417" s="7" t="s">
        <v>526</v>
      </c>
      <c r="BK417">
        <v>5</v>
      </c>
      <c r="BL417" s="7" t="s">
        <v>526</v>
      </c>
      <c r="BM417">
        <v>5</v>
      </c>
      <c r="BN417" s="7" t="s">
        <v>526</v>
      </c>
      <c r="BO417">
        <v>5</v>
      </c>
      <c r="BQ417" s="5">
        <f t="shared" si="24"/>
        <v>26</v>
      </c>
      <c r="BR417" s="5">
        <f t="shared" si="25"/>
        <v>0</v>
      </c>
      <c r="BS417" s="5">
        <f t="shared" si="26"/>
        <v>28</v>
      </c>
      <c r="BT417" s="6">
        <f t="shared" si="27"/>
        <v>2</v>
      </c>
    </row>
    <row r="418" spans="1:72" ht="12.75">
      <c r="A418" t="s">
        <v>1886</v>
      </c>
      <c r="B418" s="1" t="s">
        <v>1547</v>
      </c>
      <c r="C418" s="1" t="s">
        <v>1547</v>
      </c>
      <c r="D418" s="7">
        <v>1991</v>
      </c>
      <c r="E418" t="s">
        <v>1548</v>
      </c>
      <c r="F418" t="s">
        <v>1610</v>
      </c>
      <c r="G418" t="s">
        <v>1549</v>
      </c>
      <c r="H418" s="7" t="s">
        <v>523</v>
      </c>
      <c r="I418" t="s">
        <v>524</v>
      </c>
      <c r="J418" s="7" t="s">
        <v>525</v>
      </c>
      <c r="K418">
        <v>2.8</v>
      </c>
      <c r="L418" s="7" t="s">
        <v>526</v>
      </c>
      <c r="M418">
        <v>5</v>
      </c>
      <c r="N418" s="32" t="s">
        <v>526</v>
      </c>
      <c r="O418" s="33">
        <v>50</v>
      </c>
      <c r="P418" s="7" t="s">
        <v>526</v>
      </c>
      <c r="Q418">
        <v>200</v>
      </c>
      <c r="R418" s="7" t="s">
        <v>526</v>
      </c>
      <c r="S418">
        <v>5</v>
      </c>
      <c r="T418" s="7" t="s">
        <v>526</v>
      </c>
      <c r="U418">
        <v>5</v>
      </c>
      <c r="V418" s="7" t="s">
        <v>526</v>
      </c>
      <c r="W418">
        <v>5</v>
      </c>
      <c r="X418" s="7" t="s">
        <v>526</v>
      </c>
      <c r="Y418">
        <v>5</v>
      </c>
      <c r="Z418" s="7" t="s">
        <v>526</v>
      </c>
      <c r="AA418">
        <v>5</v>
      </c>
      <c r="AB418" s="7" t="s">
        <v>526</v>
      </c>
      <c r="AC418">
        <v>5</v>
      </c>
      <c r="AD418" s="7" t="s">
        <v>526</v>
      </c>
      <c r="AE418">
        <v>5</v>
      </c>
      <c r="AF418" s="7" t="s">
        <v>526</v>
      </c>
      <c r="AG418">
        <v>5</v>
      </c>
      <c r="AH418" s="7" t="s">
        <v>526</v>
      </c>
      <c r="AI418">
        <v>5</v>
      </c>
      <c r="AJ418" s="7" t="s">
        <v>526</v>
      </c>
      <c r="AK418">
        <v>5</v>
      </c>
      <c r="AL418" s="7" t="s">
        <v>526</v>
      </c>
      <c r="AM418">
        <v>5</v>
      </c>
      <c r="AN418" s="7" t="s">
        <v>526</v>
      </c>
      <c r="AO418">
        <v>5</v>
      </c>
      <c r="AP418" s="7" t="s">
        <v>526</v>
      </c>
      <c r="AQ418">
        <v>5</v>
      </c>
      <c r="AR418" s="7" t="s">
        <v>526</v>
      </c>
      <c r="AS418">
        <v>5</v>
      </c>
      <c r="AT418" s="7" t="s">
        <v>526</v>
      </c>
      <c r="AU418">
        <v>5</v>
      </c>
      <c r="AV418" s="7" t="s">
        <v>526</v>
      </c>
      <c r="AW418">
        <v>5</v>
      </c>
      <c r="AX418" s="7" t="s">
        <v>526</v>
      </c>
      <c r="AY418">
        <v>5</v>
      </c>
      <c r="AZ418" s="7" t="s">
        <v>526</v>
      </c>
      <c r="BA418">
        <v>5</v>
      </c>
      <c r="BB418" s="7" t="s">
        <v>526</v>
      </c>
      <c r="BC418">
        <v>5</v>
      </c>
      <c r="BD418" s="7" t="s">
        <v>526</v>
      </c>
      <c r="BE418">
        <v>5</v>
      </c>
      <c r="BF418" s="7" t="s">
        <v>526</v>
      </c>
      <c r="BG418">
        <v>5</v>
      </c>
      <c r="BH418" s="7" t="s">
        <v>526</v>
      </c>
      <c r="BI418">
        <v>5</v>
      </c>
      <c r="BJ418" s="7" t="s">
        <v>526</v>
      </c>
      <c r="BK418">
        <v>5</v>
      </c>
      <c r="BL418" s="7" t="s">
        <v>526</v>
      </c>
      <c r="BM418">
        <v>5</v>
      </c>
      <c r="BN418" s="7" t="s">
        <v>526</v>
      </c>
      <c r="BO418">
        <v>5</v>
      </c>
      <c r="BQ418" s="5">
        <f t="shared" si="24"/>
        <v>28</v>
      </c>
      <c r="BR418" s="5">
        <f t="shared" si="25"/>
        <v>0</v>
      </c>
      <c r="BS418" s="5">
        <f t="shared" si="26"/>
        <v>28</v>
      </c>
      <c r="BT418" s="6">
        <f t="shared" si="27"/>
        <v>0</v>
      </c>
    </row>
    <row r="419" spans="1:72" ht="12.75">
      <c r="A419" t="s">
        <v>1886</v>
      </c>
      <c r="B419" s="1" t="s">
        <v>1550</v>
      </c>
      <c r="C419" s="1" t="s">
        <v>1550</v>
      </c>
      <c r="D419" s="7">
        <v>1991</v>
      </c>
      <c r="E419" t="s">
        <v>1551</v>
      </c>
      <c r="F419" t="s">
        <v>1610</v>
      </c>
      <c r="G419" t="s">
        <v>1552</v>
      </c>
      <c r="H419" s="7" t="s">
        <v>523</v>
      </c>
      <c r="I419" t="s">
        <v>524</v>
      </c>
      <c r="J419" s="7" t="s">
        <v>525</v>
      </c>
      <c r="K419">
        <v>4.8</v>
      </c>
      <c r="L419" s="7" t="s">
        <v>526</v>
      </c>
      <c r="M419">
        <v>5</v>
      </c>
      <c r="N419" s="32" t="s">
        <v>525</v>
      </c>
      <c r="O419" s="33">
        <v>84</v>
      </c>
      <c r="P419" s="7" t="s">
        <v>526</v>
      </c>
      <c r="Q419">
        <v>200</v>
      </c>
      <c r="R419" s="7" t="s">
        <v>526</v>
      </c>
      <c r="S419">
        <v>5</v>
      </c>
      <c r="T419" s="7" t="s">
        <v>526</v>
      </c>
      <c r="U419">
        <v>5</v>
      </c>
      <c r="V419" s="7" t="s">
        <v>526</v>
      </c>
      <c r="W419">
        <v>5</v>
      </c>
      <c r="X419" s="7" t="s">
        <v>526</v>
      </c>
      <c r="Y419">
        <v>5</v>
      </c>
      <c r="Z419" s="7" t="s">
        <v>526</v>
      </c>
      <c r="AA419">
        <v>5</v>
      </c>
      <c r="AB419" s="7" t="s">
        <v>526</v>
      </c>
      <c r="AC419">
        <v>5</v>
      </c>
      <c r="AD419" s="7" t="s">
        <v>526</v>
      </c>
      <c r="AE419">
        <v>5</v>
      </c>
      <c r="AF419" s="7" t="s">
        <v>526</v>
      </c>
      <c r="AG419">
        <v>5</v>
      </c>
      <c r="AH419" s="7" t="s">
        <v>526</v>
      </c>
      <c r="AI419">
        <v>5</v>
      </c>
      <c r="AJ419" s="7" t="s">
        <v>526</v>
      </c>
      <c r="AK419">
        <v>5</v>
      </c>
      <c r="AL419" s="7" t="s">
        <v>526</v>
      </c>
      <c r="AM419">
        <v>5</v>
      </c>
      <c r="AN419" s="7" t="s">
        <v>526</v>
      </c>
      <c r="AO419">
        <v>5</v>
      </c>
      <c r="AP419" s="7" t="s">
        <v>526</v>
      </c>
      <c r="AQ419">
        <v>5</v>
      </c>
      <c r="AR419" s="7" t="s">
        <v>526</v>
      </c>
      <c r="AS419">
        <v>5</v>
      </c>
      <c r="AT419" s="7" t="s">
        <v>526</v>
      </c>
      <c r="AU419">
        <v>5</v>
      </c>
      <c r="AV419" s="7" t="s">
        <v>526</v>
      </c>
      <c r="AW419">
        <v>5</v>
      </c>
      <c r="AX419" s="7" t="s">
        <v>525</v>
      </c>
      <c r="AY419">
        <v>85</v>
      </c>
      <c r="AZ419" s="7" t="s">
        <v>526</v>
      </c>
      <c r="BA419">
        <v>5</v>
      </c>
      <c r="BB419" s="7" t="s">
        <v>526</v>
      </c>
      <c r="BC419">
        <v>5</v>
      </c>
      <c r="BD419" s="7" t="s">
        <v>525</v>
      </c>
      <c r="BE419">
        <v>7.3</v>
      </c>
      <c r="BF419" s="7" t="s">
        <v>525</v>
      </c>
      <c r="BG419">
        <v>10</v>
      </c>
      <c r="BH419" s="7" t="s">
        <v>526</v>
      </c>
      <c r="BI419">
        <v>5</v>
      </c>
      <c r="BJ419" s="7" t="s">
        <v>526</v>
      </c>
      <c r="BK419">
        <v>5</v>
      </c>
      <c r="BL419" s="7" t="s">
        <v>526</v>
      </c>
      <c r="BM419">
        <v>5</v>
      </c>
      <c r="BN419" s="7" t="s">
        <v>526</v>
      </c>
      <c r="BO419">
        <v>5</v>
      </c>
      <c r="BQ419" s="5">
        <f t="shared" si="24"/>
        <v>24</v>
      </c>
      <c r="BR419" s="5">
        <f t="shared" si="25"/>
        <v>0</v>
      </c>
      <c r="BS419" s="5">
        <f t="shared" si="26"/>
        <v>28</v>
      </c>
      <c r="BT419" s="6">
        <f t="shared" si="27"/>
        <v>4</v>
      </c>
    </row>
    <row r="420" spans="1:72" ht="12.75">
      <c r="A420" t="s">
        <v>1886</v>
      </c>
      <c r="B420" s="1" t="s">
        <v>1553</v>
      </c>
      <c r="C420" s="1" t="s">
        <v>1553</v>
      </c>
      <c r="D420" s="7">
        <v>1991</v>
      </c>
      <c r="E420" t="s">
        <v>1554</v>
      </c>
      <c r="F420" t="s">
        <v>1610</v>
      </c>
      <c r="G420" t="s">
        <v>1555</v>
      </c>
      <c r="H420" s="7" t="s">
        <v>523</v>
      </c>
      <c r="I420" t="s">
        <v>599</v>
      </c>
      <c r="J420" s="7" t="s">
        <v>525</v>
      </c>
      <c r="K420">
        <v>4.4</v>
      </c>
      <c r="L420" s="7" t="s">
        <v>526</v>
      </c>
      <c r="M420">
        <v>5</v>
      </c>
      <c r="N420" s="32" t="s">
        <v>526</v>
      </c>
      <c r="O420" s="33">
        <v>50</v>
      </c>
      <c r="P420" s="7" t="s">
        <v>526</v>
      </c>
      <c r="Q420">
        <v>200</v>
      </c>
      <c r="R420" s="7" t="s">
        <v>526</v>
      </c>
      <c r="S420">
        <v>5</v>
      </c>
      <c r="T420" s="7" t="s">
        <v>526</v>
      </c>
      <c r="U420">
        <v>5</v>
      </c>
      <c r="V420" s="7" t="s">
        <v>526</v>
      </c>
      <c r="W420">
        <v>5</v>
      </c>
      <c r="X420" s="7" t="s">
        <v>526</v>
      </c>
      <c r="Y420">
        <v>5</v>
      </c>
      <c r="Z420" s="7" t="s">
        <v>526</v>
      </c>
      <c r="AA420">
        <v>5</v>
      </c>
      <c r="AB420" s="7" t="s">
        <v>526</v>
      </c>
      <c r="AC420">
        <v>5</v>
      </c>
      <c r="AD420" s="7" t="s">
        <v>526</v>
      </c>
      <c r="AE420">
        <v>5</v>
      </c>
      <c r="AF420" s="7" t="s">
        <v>526</v>
      </c>
      <c r="AG420">
        <v>5</v>
      </c>
      <c r="AH420" s="7" t="s">
        <v>526</v>
      </c>
      <c r="AI420">
        <v>5</v>
      </c>
      <c r="AJ420" s="7" t="s">
        <v>526</v>
      </c>
      <c r="AK420">
        <v>5</v>
      </c>
      <c r="AL420" s="7" t="s">
        <v>526</v>
      </c>
      <c r="AM420">
        <v>5</v>
      </c>
      <c r="AN420" s="7" t="s">
        <v>526</v>
      </c>
      <c r="AO420">
        <v>5</v>
      </c>
      <c r="AP420" s="7" t="s">
        <v>526</v>
      </c>
      <c r="AQ420">
        <v>5</v>
      </c>
      <c r="AR420" s="7" t="s">
        <v>526</v>
      </c>
      <c r="AS420">
        <v>5</v>
      </c>
      <c r="AT420" s="7" t="s">
        <v>526</v>
      </c>
      <c r="AU420">
        <v>5</v>
      </c>
      <c r="AV420" s="7" t="s">
        <v>526</v>
      </c>
      <c r="AW420">
        <v>5</v>
      </c>
      <c r="AX420" s="7" t="s">
        <v>525</v>
      </c>
      <c r="AY420">
        <v>180</v>
      </c>
      <c r="AZ420" s="7" t="s">
        <v>526</v>
      </c>
      <c r="BA420">
        <v>5</v>
      </c>
      <c r="BB420" s="7" t="s">
        <v>526</v>
      </c>
      <c r="BC420">
        <v>5</v>
      </c>
      <c r="BD420" s="7" t="s">
        <v>525</v>
      </c>
      <c r="BE420">
        <v>14</v>
      </c>
      <c r="BF420" s="7" t="s">
        <v>525</v>
      </c>
      <c r="BG420">
        <v>17</v>
      </c>
      <c r="BH420" s="7" t="s">
        <v>526</v>
      </c>
      <c r="BI420">
        <v>5</v>
      </c>
      <c r="BJ420" s="7" t="s">
        <v>526</v>
      </c>
      <c r="BK420">
        <v>5</v>
      </c>
      <c r="BL420" s="7" t="s">
        <v>526</v>
      </c>
      <c r="BM420">
        <v>5</v>
      </c>
      <c r="BN420" s="7" t="s">
        <v>526</v>
      </c>
      <c r="BO420">
        <v>5</v>
      </c>
      <c r="BQ420" s="5">
        <f t="shared" si="24"/>
        <v>25</v>
      </c>
      <c r="BR420" s="5">
        <f t="shared" si="25"/>
        <v>0</v>
      </c>
      <c r="BS420" s="5">
        <f t="shared" si="26"/>
        <v>28</v>
      </c>
      <c r="BT420" s="6">
        <f t="shared" si="27"/>
        <v>3</v>
      </c>
    </row>
    <row r="421" spans="1:72" ht="12.75">
      <c r="A421" t="s">
        <v>1886</v>
      </c>
      <c r="B421" s="1" t="s">
        <v>1556</v>
      </c>
      <c r="C421" s="1" t="s">
        <v>1556</v>
      </c>
      <c r="D421" s="7">
        <v>1991</v>
      </c>
      <c r="E421" t="s">
        <v>1557</v>
      </c>
      <c r="F421" t="s">
        <v>1610</v>
      </c>
      <c r="G421" t="s">
        <v>1558</v>
      </c>
      <c r="H421" s="7" t="s">
        <v>523</v>
      </c>
      <c r="I421" t="s">
        <v>524</v>
      </c>
      <c r="J421" s="7" t="s">
        <v>525</v>
      </c>
      <c r="K421">
        <v>3.5</v>
      </c>
      <c r="L421" s="7" t="s">
        <v>526</v>
      </c>
      <c r="M421">
        <v>5</v>
      </c>
      <c r="N421" s="32" t="s">
        <v>526</v>
      </c>
      <c r="O421" s="33">
        <v>50</v>
      </c>
      <c r="P421" s="7" t="s">
        <v>526</v>
      </c>
      <c r="Q421">
        <v>200</v>
      </c>
      <c r="R421" s="7" t="s">
        <v>526</v>
      </c>
      <c r="S421">
        <v>5</v>
      </c>
      <c r="T421" s="7" t="s">
        <v>526</v>
      </c>
      <c r="U421">
        <v>5</v>
      </c>
      <c r="V421" s="7" t="s">
        <v>526</v>
      </c>
      <c r="W421">
        <v>5</v>
      </c>
      <c r="X421" s="7" t="s">
        <v>526</v>
      </c>
      <c r="Y421">
        <v>5</v>
      </c>
      <c r="Z421" s="7" t="s">
        <v>526</v>
      </c>
      <c r="AA421">
        <v>5</v>
      </c>
      <c r="AB421" s="7" t="s">
        <v>526</v>
      </c>
      <c r="AC421">
        <v>5</v>
      </c>
      <c r="AD421" s="7" t="s">
        <v>526</v>
      </c>
      <c r="AE421">
        <v>5</v>
      </c>
      <c r="AF421" s="7" t="s">
        <v>526</v>
      </c>
      <c r="AG421">
        <v>5</v>
      </c>
      <c r="AH421" s="7" t="s">
        <v>526</v>
      </c>
      <c r="AI421">
        <v>5</v>
      </c>
      <c r="AJ421" s="7" t="s">
        <v>526</v>
      </c>
      <c r="AK421">
        <v>5</v>
      </c>
      <c r="AL421" s="7" t="s">
        <v>526</v>
      </c>
      <c r="AM421">
        <v>5</v>
      </c>
      <c r="AN421" s="7" t="s">
        <v>526</v>
      </c>
      <c r="AO421">
        <v>5</v>
      </c>
      <c r="AP421" s="7" t="s">
        <v>526</v>
      </c>
      <c r="AQ421">
        <v>5</v>
      </c>
      <c r="AR421" s="7" t="s">
        <v>526</v>
      </c>
      <c r="AS421">
        <v>5</v>
      </c>
      <c r="AT421" s="7" t="s">
        <v>526</v>
      </c>
      <c r="AU421">
        <v>5</v>
      </c>
      <c r="AV421" s="7" t="s">
        <v>526</v>
      </c>
      <c r="AW421">
        <v>5</v>
      </c>
      <c r="AX421" s="7" t="s">
        <v>525</v>
      </c>
      <c r="AY421">
        <v>54</v>
      </c>
      <c r="AZ421" s="7" t="s">
        <v>526</v>
      </c>
      <c r="BA421">
        <v>5</v>
      </c>
      <c r="BB421" s="7" t="s">
        <v>526</v>
      </c>
      <c r="BC421">
        <v>5</v>
      </c>
      <c r="BD421" s="7" t="s">
        <v>525</v>
      </c>
      <c r="BE421">
        <v>20</v>
      </c>
      <c r="BF421" s="7" t="s">
        <v>526</v>
      </c>
      <c r="BG421">
        <v>5</v>
      </c>
      <c r="BH421" s="7" t="s">
        <v>526</v>
      </c>
      <c r="BI421">
        <v>5</v>
      </c>
      <c r="BJ421" s="7" t="s">
        <v>526</v>
      </c>
      <c r="BK421">
        <v>5</v>
      </c>
      <c r="BL421" s="7" t="s">
        <v>526</v>
      </c>
      <c r="BM421">
        <v>5</v>
      </c>
      <c r="BN421" s="7" t="s">
        <v>526</v>
      </c>
      <c r="BO421">
        <v>5</v>
      </c>
      <c r="BQ421" s="5">
        <f t="shared" si="24"/>
        <v>26</v>
      </c>
      <c r="BR421" s="5">
        <f t="shared" si="25"/>
        <v>0</v>
      </c>
      <c r="BS421" s="5">
        <f t="shared" si="26"/>
        <v>28</v>
      </c>
      <c r="BT421" s="6">
        <f t="shared" si="27"/>
        <v>2</v>
      </c>
    </row>
    <row r="422" spans="1:72" ht="12.75">
      <c r="A422" t="s">
        <v>1886</v>
      </c>
      <c r="B422" s="1" t="s">
        <v>1559</v>
      </c>
      <c r="C422" s="1" t="s">
        <v>1559</v>
      </c>
      <c r="D422" s="7">
        <v>1991</v>
      </c>
      <c r="E422" t="s">
        <v>1560</v>
      </c>
      <c r="F422" t="s">
        <v>1610</v>
      </c>
      <c r="G422" t="s">
        <v>1561</v>
      </c>
      <c r="H422" s="7" t="s">
        <v>523</v>
      </c>
      <c r="I422" t="s">
        <v>599</v>
      </c>
      <c r="J422" s="7" t="s">
        <v>525</v>
      </c>
      <c r="K422">
        <v>4.6</v>
      </c>
      <c r="L422" s="7" t="s">
        <v>526</v>
      </c>
      <c r="M422">
        <v>5</v>
      </c>
      <c r="N422" s="32" t="s">
        <v>526</v>
      </c>
      <c r="O422" s="33">
        <v>50</v>
      </c>
      <c r="P422" s="7" t="s">
        <v>526</v>
      </c>
      <c r="Q422">
        <v>200</v>
      </c>
      <c r="R422" s="7" t="s">
        <v>526</v>
      </c>
      <c r="S422">
        <v>5</v>
      </c>
      <c r="T422" s="7" t="s">
        <v>526</v>
      </c>
      <c r="U422">
        <v>5</v>
      </c>
      <c r="V422" s="7" t="s">
        <v>526</v>
      </c>
      <c r="W422">
        <v>5</v>
      </c>
      <c r="X422" s="7" t="s">
        <v>526</v>
      </c>
      <c r="Y422">
        <v>5</v>
      </c>
      <c r="Z422" s="7" t="s">
        <v>526</v>
      </c>
      <c r="AA422">
        <v>5</v>
      </c>
      <c r="AB422" s="7" t="s">
        <v>526</v>
      </c>
      <c r="AC422">
        <v>5</v>
      </c>
      <c r="AD422" s="7" t="s">
        <v>526</v>
      </c>
      <c r="AE422">
        <v>5</v>
      </c>
      <c r="AF422" s="7" t="s">
        <v>526</v>
      </c>
      <c r="AG422">
        <v>5</v>
      </c>
      <c r="AH422" s="7" t="s">
        <v>526</v>
      </c>
      <c r="AI422">
        <v>5</v>
      </c>
      <c r="AJ422" s="7" t="s">
        <v>526</v>
      </c>
      <c r="AK422">
        <v>5</v>
      </c>
      <c r="AL422" s="7" t="s">
        <v>526</v>
      </c>
      <c r="AM422">
        <v>5</v>
      </c>
      <c r="AN422" s="7" t="s">
        <v>526</v>
      </c>
      <c r="AO422">
        <v>5</v>
      </c>
      <c r="AP422" s="7" t="s">
        <v>526</v>
      </c>
      <c r="AQ422">
        <v>5</v>
      </c>
      <c r="AR422" s="7" t="s">
        <v>526</v>
      </c>
      <c r="AS422">
        <v>5</v>
      </c>
      <c r="AT422" s="7" t="s">
        <v>526</v>
      </c>
      <c r="AU422">
        <v>5</v>
      </c>
      <c r="AV422" s="7" t="s">
        <v>526</v>
      </c>
      <c r="AW422">
        <v>5</v>
      </c>
      <c r="AX422" s="7" t="s">
        <v>525</v>
      </c>
      <c r="AY422">
        <v>18</v>
      </c>
      <c r="AZ422" s="7" t="s">
        <v>526</v>
      </c>
      <c r="BA422">
        <v>5</v>
      </c>
      <c r="BB422" s="7" t="s">
        <v>526</v>
      </c>
      <c r="BC422">
        <v>5</v>
      </c>
      <c r="BD422" s="7" t="s">
        <v>526</v>
      </c>
      <c r="BE422">
        <v>5</v>
      </c>
      <c r="BF422" s="7" t="s">
        <v>526</v>
      </c>
      <c r="BG422">
        <v>5</v>
      </c>
      <c r="BH422" s="7" t="s">
        <v>526</v>
      </c>
      <c r="BI422">
        <v>5</v>
      </c>
      <c r="BJ422" s="7" t="s">
        <v>526</v>
      </c>
      <c r="BK422">
        <v>5</v>
      </c>
      <c r="BL422" s="7" t="s">
        <v>526</v>
      </c>
      <c r="BM422">
        <v>5</v>
      </c>
      <c r="BN422" s="7" t="s">
        <v>526</v>
      </c>
      <c r="BO422">
        <v>5</v>
      </c>
      <c r="BQ422" s="5">
        <f t="shared" si="24"/>
        <v>27</v>
      </c>
      <c r="BR422" s="5">
        <f t="shared" si="25"/>
        <v>0</v>
      </c>
      <c r="BS422" s="5">
        <f t="shared" si="26"/>
        <v>28</v>
      </c>
      <c r="BT422" s="6">
        <f t="shared" si="27"/>
        <v>1</v>
      </c>
    </row>
    <row r="423" spans="1:72" ht="12.75">
      <c r="A423" t="s">
        <v>1886</v>
      </c>
      <c r="B423" s="1" t="s">
        <v>1562</v>
      </c>
      <c r="C423" s="1" t="s">
        <v>1562</v>
      </c>
      <c r="D423" s="7">
        <v>1991</v>
      </c>
      <c r="E423" t="s">
        <v>1563</v>
      </c>
      <c r="F423" t="s">
        <v>1610</v>
      </c>
      <c r="G423" t="s">
        <v>2156</v>
      </c>
      <c r="H423" s="7" t="s">
        <v>523</v>
      </c>
      <c r="I423" t="s">
        <v>524</v>
      </c>
      <c r="J423" s="7" t="s">
        <v>525</v>
      </c>
      <c r="K423">
        <v>2.3</v>
      </c>
      <c r="L423" s="7" t="s">
        <v>526</v>
      </c>
      <c r="M423">
        <v>5</v>
      </c>
      <c r="N423" s="32" t="s">
        <v>526</v>
      </c>
      <c r="O423" s="33">
        <v>50</v>
      </c>
      <c r="P423" s="7" t="s">
        <v>526</v>
      </c>
      <c r="Q423">
        <v>200</v>
      </c>
      <c r="R423" s="7" t="s">
        <v>526</v>
      </c>
      <c r="S423">
        <v>5</v>
      </c>
      <c r="T423" s="7" t="s">
        <v>526</v>
      </c>
      <c r="U423">
        <v>5</v>
      </c>
      <c r="V423" s="7" t="s">
        <v>526</v>
      </c>
      <c r="W423">
        <v>5</v>
      </c>
      <c r="X423" s="7" t="s">
        <v>526</v>
      </c>
      <c r="Y423">
        <v>5</v>
      </c>
      <c r="Z423" s="7" t="s">
        <v>526</v>
      </c>
      <c r="AA423">
        <v>5</v>
      </c>
      <c r="AB423" s="7" t="s">
        <v>526</v>
      </c>
      <c r="AC423">
        <v>5</v>
      </c>
      <c r="AD423" s="7" t="s">
        <v>526</v>
      </c>
      <c r="AE423">
        <v>5</v>
      </c>
      <c r="AF423" s="7" t="s">
        <v>526</v>
      </c>
      <c r="AG423">
        <v>5</v>
      </c>
      <c r="AH423" s="7" t="s">
        <v>526</v>
      </c>
      <c r="AI423">
        <v>5</v>
      </c>
      <c r="AJ423" s="7" t="s">
        <v>526</v>
      </c>
      <c r="AK423">
        <v>5</v>
      </c>
      <c r="AL423" s="7" t="s">
        <v>526</v>
      </c>
      <c r="AM423">
        <v>5</v>
      </c>
      <c r="AN423" s="7" t="s">
        <v>526</v>
      </c>
      <c r="AO423">
        <v>5</v>
      </c>
      <c r="AP423" s="7" t="s">
        <v>526</v>
      </c>
      <c r="AQ423">
        <v>5</v>
      </c>
      <c r="AR423" s="7" t="s">
        <v>526</v>
      </c>
      <c r="AS423">
        <v>5</v>
      </c>
      <c r="AT423" s="7" t="s">
        <v>526</v>
      </c>
      <c r="AU423">
        <v>5</v>
      </c>
      <c r="AV423" s="7" t="s">
        <v>526</v>
      </c>
      <c r="AW423">
        <v>5</v>
      </c>
      <c r="AX423" s="7" t="s">
        <v>525</v>
      </c>
      <c r="AY423">
        <v>11</v>
      </c>
      <c r="AZ423" s="7" t="s">
        <v>526</v>
      </c>
      <c r="BA423">
        <v>5</v>
      </c>
      <c r="BB423" s="7" t="s">
        <v>526</v>
      </c>
      <c r="BC423">
        <v>5</v>
      </c>
      <c r="BD423" s="7" t="s">
        <v>526</v>
      </c>
      <c r="BE423">
        <v>5</v>
      </c>
      <c r="BF423" s="7" t="s">
        <v>526</v>
      </c>
      <c r="BG423">
        <v>5</v>
      </c>
      <c r="BH423" s="7" t="s">
        <v>526</v>
      </c>
      <c r="BI423">
        <v>5</v>
      </c>
      <c r="BJ423" s="7" t="s">
        <v>526</v>
      </c>
      <c r="BK423">
        <v>5</v>
      </c>
      <c r="BL423" s="7" t="s">
        <v>526</v>
      </c>
      <c r="BM423">
        <v>5</v>
      </c>
      <c r="BN423" s="7" t="s">
        <v>526</v>
      </c>
      <c r="BO423">
        <v>5</v>
      </c>
      <c r="BQ423" s="5">
        <f t="shared" si="24"/>
        <v>27</v>
      </c>
      <c r="BR423" s="5">
        <f t="shared" si="25"/>
        <v>0</v>
      </c>
      <c r="BS423" s="5">
        <f t="shared" si="26"/>
        <v>28</v>
      </c>
      <c r="BT423" s="6">
        <f t="shared" si="27"/>
        <v>1</v>
      </c>
    </row>
    <row r="424" spans="1:72" ht="12.75">
      <c r="A424" t="s">
        <v>532</v>
      </c>
      <c r="B424" s="1" t="s">
        <v>2157</v>
      </c>
      <c r="C424" s="1" t="s">
        <v>2157</v>
      </c>
      <c r="D424" s="7">
        <v>1997</v>
      </c>
      <c r="E424" t="s">
        <v>2158</v>
      </c>
      <c r="F424" t="s">
        <v>1610</v>
      </c>
      <c r="G424" t="s">
        <v>2159</v>
      </c>
      <c r="H424" s="7" t="s">
        <v>523</v>
      </c>
      <c r="I424" t="s">
        <v>524</v>
      </c>
      <c r="J424" s="7" t="s">
        <v>525</v>
      </c>
      <c r="K424">
        <v>6.5</v>
      </c>
      <c r="L424" s="7" t="s">
        <v>526</v>
      </c>
      <c r="M424">
        <v>5</v>
      </c>
      <c r="N424" s="32" t="s">
        <v>525</v>
      </c>
      <c r="O424" s="33">
        <v>75</v>
      </c>
      <c r="P424" s="7" t="s">
        <v>526</v>
      </c>
      <c r="Q424">
        <v>200</v>
      </c>
      <c r="R424" s="7" t="s">
        <v>526</v>
      </c>
      <c r="S424">
        <v>5</v>
      </c>
      <c r="T424" s="7" t="s">
        <v>526</v>
      </c>
      <c r="U424">
        <v>5</v>
      </c>
      <c r="V424" s="7" t="s">
        <v>526</v>
      </c>
      <c r="W424">
        <v>5</v>
      </c>
      <c r="X424" s="7" t="s">
        <v>526</v>
      </c>
      <c r="Y424">
        <v>5</v>
      </c>
      <c r="Z424" s="7" t="s">
        <v>526</v>
      </c>
      <c r="AA424">
        <v>5</v>
      </c>
      <c r="AB424" s="7" t="s">
        <v>526</v>
      </c>
      <c r="AC424">
        <v>5</v>
      </c>
      <c r="AD424" s="7" t="s">
        <v>526</v>
      </c>
      <c r="AE424">
        <v>5</v>
      </c>
      <c r="AF424" s="7" t="s">
        <v>526</v>
      </c>
      <c r="AG424">
        <v>5</v>
      </c>
      <c r="AH424" s="7" t="s">
        <v>526</v>
      </c>
      <c r="AI424">
        <v>5</v>
      </c>
      <c r="AJ424" s="7" t="s">
        <v>526</v>
      </c>
      <c r="AK424">
        <v>5</v>
      </c>
      <c r="AL424" s="7" t="s">
        <v>526</v>
      </c>
      <c r="AM424">
        <v>5</v>
      </c>
      <c r="AN424" s="7" t="s">
        <v>526</v>
      </c>
      <c r="AO424">
        <v>5</v>
      </c>
      <c r="AP424" s="7" t="s">
        <v>526</v>
      </c>
      <c r="AQ424">
        <v>5</v>
      </c>
      <c r="AR424" s="7" t="s">
        <v>526</v>
      </c>
      <c r="AS424">
        <v>5</v>
      </c>
      <c r="AT424" s="7" t="s">
        <v>526</v>
      </c>
      <c r="AU424">
        <v>5</v>
      </c>
      <c r="AV424" s="7" t="s">
        <v>526</v>
      </c>
      <c r="AW424">
        <v>5</v>
      </c>
      <c r="AX424" s="7" t="s">
        <v>525</v>
      </c>
      <c r="AY424">
        <v>9.8</v>
      </c>
      <c r="AZ424" s="7" t="s">
        <v>526</v>
      </c>
      <c r="BA424">
        <v>5</v>
      </c>
      <c r="BB424" s="7" t="s">
        <v>526</v>
      </c>
      <c r="BC424">
        <v>5</v>
      </c>
      <c r="BD424" s="7" t="s">
        <v>526</v>
      </c>
      <c r="BE424">
        <v>5</v>
      </c>
      <c r="BF424" s="7" t="s">
        <v>526</v>
      </c>
      <c r="BG424">
        <v>5</v>
      </c>
      <c r="BH424" s="7" t="s">
        <v>526</v>
      </c>
      <c r="BI424">
        <v>5</v>
      </c>
      <c r="BJ424" s="7" t="s">
        <v>526</v>
      </c>
      <c r="BK424">
        <v>5</v>
      </c>
      <c r="BL424" s="7" t="s">
        <v>526</v>
      </c>
      <c r="BM424">
        <v>5</v>
      </c>
      <c r="BN424" s="7" t="s">
        <v>526</v>
      </c>
      <c r="BO424">
        <v>5</v>
      </c>
      <c r="BQ424" s="5">
        <f t="shared" si="24"/>
        <v>26</v>
      </c>
      <c r="BR424" s="5">
        <f t="shared" si="25"/>
        <v>0</v>
      </c>
      <c r="BS424" s="5">
        <f t="shared" si="26"/>
        <v>28</v>
      </c>
      <c r="BT424" s="6">
        <f t="shared" si="27"/>
        <v>2</v>
      </c>
    </row>
    <row r="425" spans="1:72" ht="12.75">
      <c r="A425" t="s">
        <v>532</v>
      </c>
      <c r="B425" s="1" t="s">
        <v>2160</v>
      </c>
      <c r="C425" s="1" t="s">
        <v>2160</v>
      </c>
      <c r="D425" s="7">
        <v>1997</v>
      </c>
      <c r="E425" t="s">
        <v>2161</v>
      </c>
      <c r="F425" t="s">
        <v>1610</v>
      </c>
      <c r="G425" t="s">
        <v>2162</v>
      </c>
      <c r="H425" s="7" t="s">
        <v>523</v>
      </c>
      <c r="I425" t="s">
        <v>524</v>
      </c>
      <c r="J425" s="7" t="s">
        <v>525</v>
      </c>
      <c r="K425">
        <v>3.9</v>
      </c>
      <c r="L425" s="7" t="s">
        <v>526</v>
      </c>
      <c r="M425">
        <v>5</v>
      </c>
      <c r="N425" s="32" t="s">
        <v>526</v>
      </c>
      <c r="O425" s="33">
        <v>50</v>
      </c>
      <c r="P425" s="7" t="s">
        <v>526</v>
      </c>
      <c r="Q425">
        <v>200</v>
      </c>
      <c r="R425" s="7" t="s">
        <v>526</v>
      </c>
      <c r="S425">
        <v>5</v>
      </c>
      <c r="T425" s="7" t="s">
        <v>526</v>
      </c>
      <c r="U425">
        <v>5</v>
      </c>
      <c r="V425" s="7" t="s">
        <v>526</v>
      </c>
      <c r="W425">
        <v>5</v>
      </c>
      <c r="X425" s="7" t="s">
        <v>526</v>
      </c>
      <c r="Y425">
        <v>5</v>
      </c>
      <c r="Z425" s="7" t="s">
        <v>526</v>
      </c>
      <c r="AA425">
        <v>5</v>
      </c>
      <c r="AB425" s="7" t="s">
        <v>526</v>
      </c>
      <c r="AC425">
        <v>5</v>
      </c>
      <c r="AD425" s="7" t="s">
        <v>526</v>
      </c>
      <c r="AE425">
        <v>5</v>
      </c>
      <c r="AF425" s="7" t="s">
        <v>526</v>
      </c>
      <c r="AG425">
        <v>5</v>
      </c>
      <c r="AH425" s="7" t="s">
        <v>526</v>
      </c>
      <c r="AI425">
        <v>5</v>
      </c>
      <c r="AJ425" s="7" t="s">
        <v>526</v>
      </c>
      <c r="AK425">
        <v>5</v>
      </c>
      <c r="AL425" s="7" t="s">
        <v>526</v>
      </c>
      <c r="AM425">
        <v>5</v>
      </c>
      <c r="AN425" s="7" t="s">
        <v>526</v>
      </c>
      <c r="AO425">
        <v>5</v>
      </c>
      <c r="AP425" s="7" t="s">
        <v>526</v>
      </c>
      <c r="AQ425">
        <v>5</v>
      </c>
      <c r="AR425" s="7" t="s">
        <v>526</v>
      </c>
      <c r="AS425">
        <v>5</v>
      </c>
      <c r="AT425" s="7" t="s">
        <v>526</v>
      </c>
      <c r="AU425">
        <v>5</v>
      </c>
      <c r="AV425" s="7" t="s">
        <v>526</v>
      </c>
      <c r="AW425">
        <v>5</v>
      </c>
      <c r="AX425" s="7" t="s">
        <v>526</v>
      </c>
      <c r="AY425">
        <v>5</v>
      </c>
      <c r="AZ425" s="7" t="s">
        <v>526</v>
      </c>
      <c r="BA425">
        <v>5</v>
      </c>
      <c r="BB425" s="7" t="s">
        <v>526</v>
      </c>
      <c r="BC425">
        <v>5</v>
      </c>
      <c r="BD425" s="7" t="s">
        <v>526</v>
      </c>
      <c r="BE425">
        <v>5</v>
      </c>
      <c r="BF425" s="7" t="s">
        <v>526</v>
      </c>
      <c r="BG425">
        <v>5</v>
      </c>
      <c r="BH425" s="7" t="s">
        <v>526</v>
      </c>
      <c r="BI425">
        <v>5</v>
      </c>
      <c r="BJ425" s="7" t="s">
        <v>526</v>
      </c>
      <c r="BK425">
        <v>5</v>
      </c>
      <c r="BL425" s="7" t="s">
        <v>526</v>
      </c>
      <c r="BM425">
        <v>5</v>
      </c>
      <c r="BN425" s="7" t="s">
        <v>526</v>
      </c>
      <c r="BO425">
        <v>5</v>
      </c>
      <c r="BQ425" s="5">
        <f t="shared" si="24"/>
        <v>28</v>
      </c>
      <c r="BR425" s="5">
        <f t="shared" si="25"/>
        <v>0</v>
      </c>
      <c r="BS425" s="5">
        <f t="shared" si="26"/>
        <v>28</v>
      </c>
      <c r="BT425" s="6">
        <f t="shared" si="27"/>
        <v>0</v>
      </c>
    </row>
    <row r="426" spans="1:72" ht="12.75">
      <c r="A426" t="s">
        <v>532</v>
      </c>
      <c r="B426" s="1" t="s">
        <v>2163</v>
      </c>
      <c r="C426" s="1" t="s">
        <v>2163</v>
      </c>
      <c r="D426" s="7">
        <v>1997</v>
      </c>
      <c r="E426" t="s">
        <v>2164</v>
      </c>
      <c r="F426" t="s">
        <v>1610</v>
      </c>
      <c r="G426" t="s">
        <v>2165</v>
      </c>
      <c r="H426" s="7" t="s">
        <v>523</v>
      </c>
      <c r="I426" t="s">
        <v>524</v>
      </c>
      <c r="J426" s="7" t="s">
        <v>525</v>
      </c>
      <c r="K426">
        <v>12</v>
      </c>
      <c r="L426" s="7" t="s">
        <v>526</v>
      </c>
      <c r="M426">
        <v>5</v>
      </c>
      <c r="N426" s="32" t="s">
        <v>525</v>
      </c>
      <c r="O426" s="33">
        <v>140</v>
      </c>
      <c r="P426" s="7" t="s">
        <v>526</v>
      </c>
      <c r="Q426">
        <v>200</v>
      </c>
      <c r="R426" s="7" t="s">
        <v>526</v>
      </c>
      <c r="S426">
        <v>5</v>
      </c>
      <c r="T426" s="7" t="s">
        <v>526</v>
      </c>
      <c r="U426">
        <v>5</v>
      </c>
      <c r="V426" s="7" t="s">
        <v>526</v>
      </c>
      <c r="W426">
        <v>5</v>
      </c>
      <c r="X426" s="7" t="s">
        <v>543</v>
      </c>
      <c r="Y426">
        <v>5.8</v>
      </c>
      <c r="Z426" s="7" t="s">
        <v>526</v>
      </c>
      <c r="AA426">
        <v>5</v>
      </c>
      <c r="AB426" s="7" t="s">
        <v>526</v>
      </c>
      <c r="AC426">
        <v>5</v>
      </c>
      <c r="AD426" s="7" t="s">
        <v>526</v>
      </c>
      <c r="AE426">
        <v>5</v>
      </c>
      <c r="AF426" s="7" t="s">
        <v>526</v>
      </c>
      <c r="AG426">
        <v>5</v>
      </c>
      <c r="AH426" s="7" t="s">
        <v>526</v>
      </c>
      <c r="AI426">
        <v>5</v>
      </c>
      <c r="AJ426" s="7" t="s">
        <v>526</v>
      </c>
      <c r="AK426">
        <v>5</v>
      </c>
      <c r="AL426" s="7" t="s">
        <v>526</v>
      </c>
      <c r="AM426">
        <v>5</v>
      </c>
      <c r="AN426" s="7" t="s">
        <v>526</v>
      </c>
      <c r="AO426">
        <v>5</v>
      </c>
      <c r="AP426" s="7" t="s">
        <v>526</v>
      </c>
      <c r="AQ426">
        <v>5</v>
      </c>
      <c r="AR426" s="7" t="s">
        <v>526</v>
      </c>
      <c r="AS426">
        <v>5</v>
      </c>
      <c r="AT426" s="7" t="s">
        <v>526</v>
      </c>
      <c r="AU426">
        <v>5</v>
      </c>
      <c r="AV426" s="7" t="s">
        <v>526</v>
      </c>
      <c r="AW426">
        <v>5</v>
      </c>
      <c r="AX426" s="7" t="s">
        <v>525</v>
      </c>
      <c r="AY426">
        <v>62</v>
      </c>
      <c r="AZ426" s="7" t="s">
        <v>526</v>
      </c>
      <c r="BA426">
        <v>5</v>
      </c>
      <c r="BB426" s="7" t="s">
        <v>526</v>
      </c>
      <c r="BC426">
        <v>5</v>
      </c>
      <c r="BD426" s="7" t="s">
        <v>526</v>
      </c>
      <c r="BE426">
        <v>5</v>
      </c>
      <c r="BF426" s="7" t="s">
        <v>543</v>
      </c>
      <c r="BG426">
        <v>6.2</v>
      </c>
      <c r="BH426" s="7" t="s">
        <v>526</v>
      </c>
      <c r="BI426">
        <v>5</v>
      </c>
      <c r="BJ426" s="7" t="s">
        <v>526</v>
      </c>
      <c r="BK426">
        <v>5</v>
      </c>
      <c r="BL426" s="7" t="s">
        <v>526</v>
      </c>
      <c r="BM426">
        <v>5</v>
      </c>
      <c r="BN426" s="7" t="s">
        <v>526</v>
      </c>
      <c r="BO426">
        <v>5</v>
      </c>
      <c r="BQ426" s="5">
        <f t="shared" si="24"/>
        <v>24</v>
      </c>
      <c r="BR426" s="5">
        <f t="shared" si="25"/>
        <v>0</v>
      </c>
      <c r="BS426" s="5">
        <f t="shared" si="26"/>
        <v>28</v>
      </c>
      <c r="BT426" s="6">
        <f t="shared" si="27"/>
        <v>4</v>
      </c>
    </row>
    <row r="427" spans="1:72" ht="12.75">
      <c r="A427" t="s">
        <v>532</v>
      </c>
      <c r="B427" s="1" t="s">
        <v>2166</v>
      </c>
      <c r="C427" s="1" t="s">
        <v>2166</v>
      </c>
      <c r="D427" s="7">
        <v>1997</v>
      </c>
      <c r="E427" t="s">
        <v>2167</v>
      </c>
      <c r="F427" t="s">
        <v>1610</v>
      </c>
      <c r="G427" t="s">
        <v>2168</v>
      </c>
      <c r="H427" s="7" t="s">
        <v>523</v>
      </c>
      <c r="I427" t="s">
        <v>524</v>
      </c>
      <c r="J427" s="7" t="s">
        <v>525</v>
      </c>
      <c r="K427">
        <v>4.4</v>
      </c>
      <c r="L427" s="7" t="s">
        <v>526</v>
      </c>
      <c r="M427">
        <v>5</v>
      </c>
      <c r="N427" s="32" t="s">
        <v>526</v>
      </c>
      <c r="O427" s="33">
        <v>50</v>
      </c>
      <c r="P427" s="7" t="s">
        <v>526</v>
      </c>
      <c r="Q427">
        <v>200</v>
      </c>
      <c r="R427" s="7" t="s">
        <v>526</v>
      </c>
      <c r="S427">
        <v>5</v>
      </c>
      <c r="T427" s="7" t="s">
        <v>526</v>
      </c>
      <c r="U427">
        <v>5</v>
      </c>
      <c r="V427" s="7" t="s">
        <v>526</v>
      </c>
      <c r="W427">
        <v>5</v>
      </c>
      <c r="X427" s="7" t="s">
        <v>526</v>
      </c>
      <c r="Y427">
        <v>5</v>
      </c>
      <c r="Z427" s="7" t="s">
        <v>526</v>
      </c>
      <c r="AA427">
        <v>5</v>
      </c>
      <c r="AB427" s="7" t="s">
        <v>526</v>
      </c>
      <c r="AC427">
        <v>5</v>
      </c>
      <c r="AD427" s="7" t="s">
        <v>526</v>
      </c>
      <c r="AE427">
        <v>5</v>
      </c>
      <c r="AF427" s="7" t="s">
        <v>526</v>
      </c>
      <c r="AG427">
        <v>5</v>
      </c>
      <c r="AH427" s="7" t="s">
        <v>526</v>
      </c>
      <c r="AI427">
        <v>5</v>
      </c>
      <c r="AJ427" s="7" t="s">
        <v>526</v>
      </c>
      <c r="AK427">
        <v>5</v>
      </c>
      <c r="AL427" s="7" t="s">
        <v>526</v>
      </c>
      <c r="AM427">
        <v>5</v>
      </c>
      <c r="AN427" s="7" t="s">
        <v>526</v>
      </c>
      <c r="AO427">
        <v>5</v>
      </c>
      <c r="AP427" s="7" t="s">
        <v>526</v>
      </c>
      <c r="AQ427">
        <v>5</v>
      </c>
      <c r="AR427" s="7" t="s">
        <v>526</v>
      </c>
      <c r="AS427">
        <v>5</v>
      </c>
      <c r="AT427" s="7" t="s">
        <v>526</v>
      </c>
      <c r="AU427">
        <v>5</v>
      </c>
      <c r="AV427" s="7" t="s">
        <v>526</v>
      </c>
      <c r="AW427">
        <v>5</v>
      </c>
      <c r="AX427" s="7" t="s">
        <v>525</v>
      </c>
      <c r="AY427">
        <v>7.5</v>
      </c>
      <c r="AZ427" s="7" t="s">
        <v>526</v>
      </c>
      <c r="BA427">
        <v>5</v>
      </c>
      <c r="BB427" s="7" t="s">
        <v>526</v>
      </c>
      <c r="BC427">
        <v>5</v>
      </c>
      <c r="BD427" s="7" t="s">
        <v>526</v>
      </c>
      <c r="BE427">
        <v>5</v>
      </c>
      <c r="BF427" s="7" t="s">
        <v>526</v>
      </c>
      <c r="BG427">
        <v>5</v>
      </c>
      <c r="BH427" s="7" t="s">
        <v>526</v>
      </c>
      <c r="BI427">
        <v>5</v>
      </c>
      <c r="BJ427" s="7" t="s">
        <v>526</v>
      </c>
      <c r="BK427">
        <v>5</v>
      </c>
      <c r="BL427" s="7" t="s">
        <v>526</v>
      </c>
      <c r="BM427">
        <v>5</v>
      </c>
      <c r="BN427" s="7" t="s">
        <v>526</v>
      </c>
      <c r="BO427">
        <v>5</v>
      </c>
      <c r="BQ427" s="5">
        <f t="shared" si="24"/>
        <v>27</v>
      </c>
      <c r="BR427" s="5">
        <f t="shared" si="25"/>
        <v>0</v>
      </c>
      <c r="BS427" s="5">
        <f t="shared" si="26"/>
        <v>28</v>
      </c>
      <c r="BT427" s="6">
        <f t="shared" si="27"/>
        <v>1</v>
      </c>
    </row>
    <row r="428" spans="1:72" ht="12.75">
      <c r="A428" t="s">
        <v>532</v>
      </c>
      <c r="B428" s="1" t="s">
        <v>2169</v>
      </c>
      <c r="C428" s="1" t="s">
        <v>2169</v>
      </c>
      <c r="D428" s="7">
        <v>1997</v>
      </c>
      <c r="E428" t="s">
        <v>2170</v>
      </c>
      <c r="F428" t="s">
        <v>1610</v>
      </c>
      <c r="G428" t="s">
        <v>2171</v>
      </c>
      <c r="H428" s="7" t="s">
        <v>523</v>
      </c>
      <c r="I428" t="s">
        <v>524</v>
      </c>
      <c r="J428" s="7" t="s">
        <v>525</v>
      </c>
      <c r="K428">
        <v>9</v>
      </c>
      <c r="L428" s="7" t="s">
        <v>526</v>
      </c>
      <c r="M428">
        <v>5</v>
      </c>
      <c r="N428" s="32" t="s">
        <v>525</v>
      </c>
      <c r="O428" s="33">
        <v>84</v>
      </c>
      <c r="P428" s="7" t="s">
        <v>526</v>
      </c>
      <c r="Q428">
        <v>200</v>
      </c>
      <c r="R428" s="7" t="s">
        <v>526</v>
      </c>
      <c r="S428">
        <v>5</v>
      </c>
      <c r="T428" s="7" t="s">
        <v>526</v>
      </c>
      <c r="U428">
        <v>5</v>
      </c>
      <c r="V428" s="7" t="s">
        <v>526</v>
      </c>
      <c r="W428">
        <v>5</v>
      </c>
      <c r="X428" s="7" t="s">
        <v>526</v>
      </c>
      <c r="Y428">
        <v>5</v>
      </c>
      <c r="Z428" s="7" t="s">
        <v>526</v>
      </c>
      <c r="AA428">
        <v>5</v>
      </c>
      <c r="AB428" s="7" t="s">
        <v>526</v>
      </c>
      <c r="AC428">
        <v>5</v>
      </c>
      <c r="AD428" s="7" t="s">
        <v>526</v>
      </c>
      <c r="AE428">
        <v>5</v>
      </c>
      <c r="AF428" s="7" t="s">
        <v>526</v>
      </c>
      <c r="AG428">
        <v>5</v>
      </c>
      <c r="AH428" s="7" t="s">
        <v>526</v>
      </c>
      <c r="AI428">
        <v>5</v>
      </c>
      <c r="AJ428" s="7" t="s">
        <v>526</v>
      </c>
      <c r="AK428">
        <v>5</v>
      </c>
      <c r="AL428" s="7" t="s">
        <v>526</v>
      </c>
      <c r="AM428">
        <v>5</v>
      </c>
      <c r="AN428" s="7" t="s">
        <v>526</v>
      </c>
      <c r="AO428">
        <v>5</v>
      </c>
      <c r="AP428" s="7" t="s">
        <v>526</v>
      </c>
      <c r="AQ428">
        <v>5</v>
      </c>
      <c r="AR428" s="7" t="s">
        <v>526</v>
      </c>
      <c r="AS428">
        <v>5</v>
      </c>
      <c r="AT428" s="7" t="s">
        <v>526</v>
      </c>
      <c r="AU428">
        <v>5</v>
      </c>
      <c r="AV428" s="7" t="s">
        <v>526</v>
      </c>
      <c r="AW428">
        <v>5</v>
      </c>
      <c r="AX428" s="7" t="s">
        <v>525</v>
      </c>
      <c r="AY428">
        <v>27</v>
      </c>
      <c r="AZ428" s="7" t="s">
        <v>526</v>
      </c>
      <c r="BA428">
        <v>5</v>
      </c>
      <c r="BB428" s="7" t="s">
        <v>526</v>
      </c>
      <c r="BC428">
        <v>5</v>
      </c>
      <c r="BD428" s="7" t="s">
        <v>543</v>
      </c>
      <c r="BE428">
        <v>3.5</v>
      </c>
      <c r="BF428" s="7" t="s">
        <v>543</v>
      </c>
      <c r="BG428">
        <v>4</v>
      </c>
      <c r="BH428" s="7" t="s">
        <v>526</v>
      </c>
      <c r="BI428">
        <v>5</v>
      </c>
      <c r="BJ428" s="7" t="s">
        <v>526</v>
      </c>
      <c r="BK428">
        <v>5</v>
      </c>
      <c r="BL428" s="7" t="s">
        <v>526</v>
      </c>
      <c r="BM428">
        <v>5</v>
      </c>
      <c r="BN428" s="7" t="s">
        <v>526</v>
      </c>
      <c r="BO428">
        <v>5</v>
      </c>
      <c r="BQ428" s="5">
        <f t="shared" si="24"/>
        <v>24</v>
      </c>
      <c r="BR428" s="5">
        <f t="shared" si="25"/>
        <v>0</v>
      </c>
      <c r="BS428" s="5">
        <f t="shared" si="26"/>
        <v>28</v>
      </c>
      <c r="BT428" s="6">
        <f t="shared" si="27"/>
        <v>4</v>
      </c>
    </row>
    <row r="429" spans="1:72" ht="12.75">
      <c r="A429" t="s">
        <v>532</v>
      </c>
      <c r="B429" s="1" t="s">
        <v>2172</v>
      </c>
      <c r="C429" s="1" t="s">
        <v>2173</v>
      </c>
      <c r="D429" s="7">
        <v>1997</v>
      </c>
      <c r="E429" t="s">
        <v>2174</v>
      </c>
      <c r="F429" t="s">
        <v>1610</v>
      </c>
      <c r="G429" t="s">
        <v>2175</v>
      </c>
      <c r="H429" s="7" t="s">
        <v>523</v>
      </c>
      <c r="I429" t="s">
        <v>524</v>
      </c>
      <c r="J429" s="7" t="s">
        <v>525</v>
      </c>
      <c r="K429">
        <v>3.5</v>
      </c>
      <c r="L429" s="7" t="s">
        <v>526</v>
      </c>
      <c r="M429">
        <v>5</v>
      </c>
      <c r="N429" s="32" t="s">
        <v>526</v>
      </c>
      <c r="O429" s="33">
        <v>50</v>
      </c>
      <c r="P429" s="7" t="s">
        <v>526</v>
      </c>
      <c r="Q429">
        <v>200</v>
      </c>
      <c r="R429" s="7" t="s">
        <v>526</v>
      </c>
      <c r="S429">
        <v>5</v>
      </c>
      <c r="T429" s="7" t="s">
        <v>526</v>
      </c>
      <c r="U429">
        <v>5</v>
      </c>
      <c r="V429" s="7" t="s">
        <v>526</v>
      </c>
      <c r="W429">
        <v>5</v>
      </c>
      <c r="X429" s="7" t="s">
        <v>526</v>
      </c>
      <c r="Y429">
        <v>5</v>
      </c>
      <c r="Z429" s="7" t="s">
        <v>526</v>
      </c>
      <c r="AA429">
        <v>5</v>
      </c>
      <c r="AB429" s="7" t="s">
        <v>526</v>
      </c>
      <c r="AC429">
        <v>5</v>
      </c>
      <c r="AD429" s="7" t="s">
        <v>526</v>
      </c>
      <c r="AE429">
        <v>5</v>
      </c>
      <c r="AF429" s="7" t="s">
        <v>526</v>
      </c>
      <c r="AG429">
        <v>5</v>
      </c>
      <c r="AH429" s="7" t="s">
        <v>526</v>
      </c>
      <c r="AI429">
        <v>5</v>
      </c>
      <c r="AJ429" s="7" t="s">
        <v>526</v>
      </c>
      <c r="AK429">
        <v>5</v>
      </c>
      <c r="AL429" s="7" t="s">
        <v>526</v>
      </c>
      <c r="AM429">
        <v>5</v>
      </c>
      <c r="AN429" s="7" t="s">
        <v>526</v>
      </c>
      <c r="AO429">
        <v>5</v>
      </c>
      <c r="AP429" s="7" t="s">
        <v>526</v>
      </c>
      <c r="AQ429">
        <v>5</v>
      </c>
      <c r="AR429" s="7" t="s">
        <v>526</v>
      </c>
      <c r="AS429">
        <v>5</v>
      </c>
      <c r="AT429" s="7" t="s">
        <v>526</v>
      </c>
      <c r="AU429">
        <v>5</v>
      </c>
      <c r="AV429" s="7" t="s">
        <v>526</v>
      </c>
      <c r="AW429">
        <v>5</v>
      </c>
      <c r="AX429" s="7" t="s">
        <v>526</v>
      </c>
      <c r="AY429">
        <v>5</v>
      </c>
      <c r="AZ429" s="7" t="s">
        <v>526</v>
      </c>
      <c r="BA429">
        <v>5</v>
      </c>
      <c r="BB429" s="7" t="s">
        <v>526</v>
      </c>
      <c r="BC429">
        <v>5</v>
      </c>
      <c r="BD429" s="7" t="s">
        <v>526</v>
      </c>
      <c r="BE429">
        <v>5</v>
      </c>
      <c r="BF429" s="7" t="s">
        <v>526</v>
      </c>
      <c r="BG429">
        <v>5</v>
      </c>
      <c r="BH429" s="7" t="s">
        <v>526</v>
      </c>
      <c r="BI429">
        <v>5</v>
      </c>
      <c r="BJ429" s="7" t="s">
        <v>526</v>
      </c>
      <c r="BK429">
        <v>5</v>
      </c>
      <c r="BL429" s="7" t="s">
        <v>526</v>
      </c>
      <c r="BM429">
        <v>5</v>
      </c>
      <c r="BN429" s="7" t="s">
        <v>526</v>
      </c>
      <c r="BO429">
        <v>5</v>
      </c>
      <c r="BQ429" s="5">
        <f t="shared" si="24"/>
        <v>28</v>
      </c>
      <c r="BR429" s="5">
        <f t="shared" si="25"/>
        <v>0</v>
      </c>
      <c r="BS429" s="5">
        <f t="shared" si="26"/>
        <v>28</v>
      </c>
      <c r="BT429" s="6">
        <f t="shared" si="27"/>
        <v>0</v>
      </c>
    </row>
    <row r="430" spans="1:72" ht="12.75">
      <c r="A430" t="s">
        <v>532</v>
      </c>
      <c r="B430" s="1" t="s">
        <v>2176</v>
      </c>
      <c r="C430" s="1" t="s">
        <v>2176</v>
      </c>
      <c r="D430" s="7">
        <v>1997</v>
      </c>
      <c r="E430" t="s">
        <v>1349</v>
      </c>
      <c r="F430" t="s">
        <v>1610</v>
      </c>
      <c r="G430" t="s">
        <v>1350</v>
      </c>
      <c r="H430" s="7" t="s">
        <v>523</v>
      </c>
      <c r="I430" t="s">
        <v>524</v>
      </c>
      <c r="J430" s="7" t="s">
        <v>525</v>
      </c>
      <c r="K430">
        <v>6.2</v>
      </c>
      <c r="L430" s="7" t="s">
        <v>526</v>
      </c>
      <c r="M430">
        <v>5</v>
      </c>
      <c r="N430" s="32" t="s">
        <v>525</v>
      </c>
      <c r="O430" s="33">
        <v>70</v>
      </c>
      <c r="P430" s="7" t="s">
        <v>526</v>
      </c>
      <c r="Q430">
        <v>200</v>
      </c>
      <c r="R430" s="7" t="s">
        <v>526</v>
      </c>
      <c r="S430">
        <v>5</v>
      </c>
      <c r="T430" s="7" t="s">
        <v>526</v>
      </c>
      <c r="U430">
        <v>5</v>
      </c>
      <c r="V430" s="7" t="s">
        <v>526</v>
      </c>
      <c r="W430">
        <v>5</v>
      </c>
      <c r="X430" s="7" t="s">
        <v>526</v>
      </c>
      <c r="Y430">
        <v>5</v>
      </c>
      <c r="Z430" s="7" t="s">
        <v>526</v>
      </c>
      <c r="AA430">
        <v>5</v>
      </c>
      <c r="AB430" s="7" t="s">
        <v>526</v>
      </c>
      <c r="AC430">
        <v>5</v>
      </c>
      <c r="AD430" s="7" t="s">
        <v>526</v>
      </c>
      <c r="AE430">
        <v>5</v>
      </c>
      <c r="AF430" s="7" t="s">
        <v>526</v>
      </c>
      <c r="AG430">
        <v>5</v>
      </c>
      <c r="AH430" s="7" t="s">
        <v>526</v>
      </c>
      <c r="AI430">
        <v>5</v>
      </c>
      <c r="AJ430" s="7" t="s">
        <v>526</v>
      </c>
      <c r="AK430">
        <v>5</v>
      </c>
      <c r="AL430" s="7" t="s">
        <v>526</v>
      </c>
      <c r="AM430">
        <v>5</v>
      </c>
      <c r="AN430" s="7" t="s">
        <v>526</v>
      </c>
      <c r="AO430">
        <v>5</v>
      </c>
      <c r="AP430" s="7" t="s">
        <v>526</v>
      </c>
      <c r="AQ430">
        <v>5</v>
      </c>
      <c r="AR430" s="7" t="s">
        <v>526</v>
      </c>
      <c r="AS430">
        <v>5</v>
      </c>
      <c r="AT430" s="7" t="s">
        <v>526</v>
      </c>
      <c r="AU430">
        <v>5</v>
      </c>
      <c r="AV430" s="7" t="s">
        <v>526</v>
      </c>
      <c r="AW430">
        <v>5</v>
      </c>
      <c r="AX430" s="7" t="s">
        <v>525</v>
      </c>
      <c r="AY430">
        <v>39</v>
      </c>
      <c r="AZ430" s="7" t="s">
        <v>526</v>
      </c>
      <c r="BA430">
        <v>5</v>
      </c>
      <c r="BB430" s="7" t="s">
        <v>526</v>
      </c>
      <c r="BC430">
        <v>5</v>
      </c>
      <c r="BD430" s="7" t="s">
        <v>526</v>
      </c>
      <c r="BE430">
        <v>5</v>
      </c>
      <c r="BF430" s="7" t="s">
        <v>526</v>
      </c>
      <c r="BG430">
        <v>5</v>
      </c>
      <c r="BH430" s="7" t="s">
        <v>526</v>
      </c>
      <c r="BI430">
        <v>5</v>
      </c>
      <c r="BJ430" s="7" t="s">
        <v>526</v>
      </c>
      <c r="BK430">
        <v>5</v>
      </c>
      <c r="BL430" s="7" t="s">
        <v>526</v>
      </c>
      <c r="BM430">
        <v>5</v>
      </c>
      <c r="BN430" s="7" t="s">
        <v>526</v>
      </c>
      <c r="BO430">
        <v>5</v>
      </c>
      <c r="BQ430" s="5">
        <f t="shared" si="24"/>
        <v>26</v>
      </c>
      <c r="BR430" s="5">
        <f t="shared" si="25"/>
        <v>0</v>
      </c>
      <c r="BS430" s="5">
        <f t="shared" si="26"/>
        <v>28</v>
      </c>
      <c r="BT430" s="6">
        <f t="shared" si="27"/>
        <v>2</v>
      </c>
    </row>
    <row r="431" spans="1:72" ht="12.75">
      <c r="A431" t="s">
        <v>532</v>
      </c>
      <c r="B431" s="1" t="s">
        <v>1351</v>
      </c>
      <c r="C431" s="1" t="s">
        <v>1351</v>
      </c>
      <c r="D431" s="7">
        <v>1997</v>
      </c>
      <c r="E431" t="s">
        <v>1352</v>
      </c>
      <c r="F431" t="s">
        <v>1610</v>
      </c>
      <c r="G431" t="s">
        <v>1353</v>
      </c>
      <c r="H431" s="7" t="s">
        <v>523</v>
      </c>
      <c r="I431" t="s">
        <v>524</v>
      </c>
      <c r="J431" s="7" t="s">
        <v>525</v>
      </c>
      <c r="K431">
        <v>3.3</v>
      </c>
      <c r="L431" s="7" t="s">
        <v>526</v>
      </c>
      <c r="M431">
        <v>5</v>
      </c>
      <c r="N431" s="32" t="s">
        <v>525</v>
      </c>
      <c r="O431" s="33">
        <v>89</v>
      </c>
      <c r="P431" s="7" t="s">
        <v>526</v>
      </c>
      <c r="Q431">
        <v>200</v>
      </c>
      <c r="R431" s="7" t="s">
        <v>526</v>
      </c>
      <c r="S431">
        <v>5</v>
      </c>
      <c r="T431" s="7" t="s">
        <v>526</v>
      </c>
      <c r="U431">
        <v>5</v>
      </c>
      <c r="V431" s="7" t="s">
        <v>525</v>
      </c>
      <c r="W431">
        <v>7.7</v>
      </c>
      <c r="X431" s="7" t="s">
        <v>526</v>
      </c>
      <c r="Y431">
        <v>5</v>
      </c>
      <c r="Z431" s="7" t="s">
        <v>526</v>
      </c>
      <c r="AA431">
        <v>5</v>
      </c>
      <c r="AB431" s="7" t="s">
        <v>526</v>
      </c>
      <c r="AC431">
        <v>5</v>
      </c>
      <c r="AD431" s="7" t="s">
        <v>526</v>
      </c>
      <c r="AE431">
        <v>5</v>
      </c>
      <c r="AF431" s="7" t="s">
        <v>526</v>
      </c>
      <c r="AG431">
        <v>5</v>
      </c>
      <c r="AH431" s="7" t="s">
        <v>526</v>
      </c>
      <c r="AI431">
        <v>5</v>
      </c>
      <c r="AJ431" s="7" t="s">
        <v>526</v>
      </c>
      <c r="AK431">
        <v>5</v>
      </c>
      <c r="AL431" s="7" t="s">
        <v>526</v>
      </c>
      <c r="AM431">
        <v>5</v>
      </c>
      <c r="AN431" s="7" t="s">
        <v>526</v>
      </c>
      <c r="AO431">
        <v>5</v>
      </c>
      <c r="AP431" s="7" t="s">
        <v>526</v>
      </c>
      <c r="AQ431">
        <v>5</v>
      </c>
      <c r="AR431" s="7" t="s">
        <v>526</v>
      </c>
      <c r="AS431">
        <v>5</v>
      </c>
      <c r="AT431" s="7" t="s">
        <v>526</v>
      </c>
      <c r="AU431">
        <v>5</v>
      </c>
      <c r="AV431" s="7" t="s">
        <v>526</v>
      </c>
      <c r="AW431">
        <v>5</v>
      </c>
      <c r="AX431" s="7" t="s">
        <v>525</v>
      </c>
      <c r="AY431">
        <v>13</v>
      </c>
      <c r="AZ431" s="7" t="s">
        <v>526</v>
      </c>
      <c r="BA431">
        <v>5</v>
      </c>
      <c r="BB431" s="7" t="s">
        <v>526</v>
      </c>
      <c r="BC431">
        <v>5</v>
      </c>
      <c r="BD431" s="7" t="s">
        <v>526</v>
      </c>
      <c r="BE431">
        <v>5</v>
      </c>
      <c r="BF431" s="7" t="s">
        <v>526</v>
      </c>
      <c r="BG431">
        <v>5</v>
      </c>
      <c r="BH431" s="7" t="s">
        <v>526</v>
      </c>
      <c r="BI431">
        <v>5</v>
      </c>
      <c r="BJ431" s="7" t="s">
        <v>526</v>
      </c>
      <c r="BK431">
        <v>5</v>
      </c>
      <c r="BL431" s="7" t="s">
        <v>526</v>
      </c>
      <c r="BM431">
        <v>5</v>
      </c>
      <c r="BN431" s="7" t="s">
        <v>525</v>
      </c>
      <c r="BO431">
        <v>6.6</v>
      </c>
      <c r="BQ431" s="5">
        <f t="shared" si="24"/>
        <v>24</v>
      </c>
      <c r="BR431" s="5">
        <f t="shared" si="25"/>
        <v>0</v>
      </c>
      <c r="BS431" s="5">
        <f t="shared" si="26"/>
        <v>28</v>
      </c>
      <c r="BT431" s="6">
        <f t="shared" si="27"/>
        <v>4</v>
      </c>
    </row>
    <row r="432" spans="1:72" ht="12.75">
      <c r="A432" t="s">
        <v>539</v>
      </c>
      <c r="B432" s="1" t="s">
        <v>1354</v>
      </c>
      <c r="C432" s="1" t="s">
        <v>1354</v>
      </c>
      <c r="D432" s="7">
        <v>1991</v>
      </c>
      <c r="E432" t="s">
        <v>1355</v>
      </c>
      <c r="F432" t="s">
        <v>1610</v>
      </c>
      <c r="G432" t="s">
        <v>1356</v>
      </c>
      <c r="H432" s="7" t="s">
        <v>523</v>
      </c>
      <c r="I432" t="s">
        <v>524</v>
      </c>
      <c r="J432" s="7" t="s">
        <v>525</v>
      </c>
      <c r="K432">
        <v>14</v>
      </c>
      <c r="L432" s="7" t="s">
        <v>526</v>
      </c>
      <c r="M432">
        <v>5</v>
      </c>
      <c r="N432" s="32" t="s">
        <v>525</v>
      </c>
      <c r="O432" s="33">
        <v>160</v>
      </c>
      <c r="P432" s="7" t="s">
        <v>526</v>
      </c>
      <c r="Q432">
        <v>200</v>
      </c>
      <c r="R432" s="7" t="s">
        <v>526</v>
      </c>
      <c r="S432">
        <v>5</v>
      </c>
      <c r="T432" s="7" t="s">
        <v>526</v>
      </c>
      <c r="U432">
        <v>5</v>
      </c>
      <c r="V432" s="7" t="s">
        <v>525</v>
      </c>
      <c r="W432">
        <v>12</v>
      </c>
      <c r="X432" s="7" t="s">
        <v>558</v>
      </c>
      <c r="Y432" t="s">
        <v>558</v>
      </c>
      <c r="Z432" s="7" t="s">
        <v>526</v>
      </c>
      <c r="AA432">
        <v>5</v>
      </c>
      <c r="AB432" s="7" t="s">
        <v>526</v>
      </c>
      <c r="AC432">
        <v>5</v>
      </c>
      <c r="AD432" s="7" t="s">
        <v>526</v>
      </c>
      <c r="AE432">
        <v>5</v>
      </c>
      <c r="AF432" s="7" t="s">
        <v>526</v>
      </c>
      <c r="AG432">
        <v>5</v>
      </c>
      <c r="AH432" s="7" t="s">
        <v>526</v>
      </c>
      <c r="AI432">
        <v>5</v>
      </c>
      <c r="AJ432" s="7" t="s">
        <v>526</v>
      </c>
      <c r="AK432">
        <v>5</v>
      </c>
      <c r="AL432" s="7" t="s">
        <v>526</v>
      </c>
      <c r="AM432">
        <v>5</v>
      </c>
      <c r="AN432" s="7" t="s">
        <v>526</v>
      </c>
      <c r="AO432">
        <v>5</v>
      </c>
      <c r="AP432" s="7" t="s">
        <v>526</v>
      </c>
      <c r="AQ432">
        <v>5</v>
      </c>
      <c r="AR432" s="7" t="s">
        <v>526</v>
      </c>
      <c r="AS432">
        <v>5</v>
      </c>
      <c r="AT432" s="7" t="s">
        <v>526</v>
      </c>
      <c r="AU432">
        <v>5</v>
      </c>
      <c r="AV432" s="7" t="s">
        <v>526</v>
      </c>
      <c r="AW432">
        <v>5</v>
      </c>
      <c r="AX432" s="7" t="s">
        <v>525</v>
      </c>
      <c r="AY432">
        <v>34</v>
      </c>
      <c r="AZ432" s="7" t="s">
        <v>526</v>
      </c>
      <c r="BA432">
        <v>5</v>
      </c>
      <c r="BB432" s="7" t="s">
        <v>526</v>
      </c>
      <c r="BC432">
        <v>5</v>
      </c>
      <c r="BD432" s="7" t="s">
        <v>558</v>
      </c>
      <c r="BE432" t="s">
        <v>558</v>
      </c>
      <c r="BF432" s="7" t="s">
        <v>525</v>
      </c>
      <c r="BG432">
        <v>12</v>
      </c>
      <c r="BH432" s="7" t="s">
        <v>526</v>
      </c>
      <c r="BI432">
        <v>5</v>
      </c>
      <c r="BJ432" s="7" t="s">
        <v>526</v>
      </c>
      <c r="BK432">
        <v>5</v>
      </c>
      <c r="BL432" s="7" t="s">
        <v>526</v>
      </c>
      <c r="BM432">
        <v>5</v>
      </c>
      <c r="BN432" s="7" t="s">
        <v>525</v>
      </c>
      <c r="BO432">
        <v>8.4</v>
      </c>
      <c r="BQ432" s="5">
        <f t="shared" si="24"/>
        <v>21</v>
      </c>
      <c r="BR432" s="5">
        <f t="shared" si="25"/>
        <v>4</v>
      </c>
      <c r="BS432" s="5">
        <f t="shared" si="26"/>
        <v>26</v>
      </c>
      <c r="BT432" s="6">
        <f t="shared" si="27"/>
        <v>5</v>
      </c>
    </row>
    <row r="433" spans="1:72" ht="12.75">
      <c r="A433" t="s">
        <v>553</v>
      </c>
      <c r="B433" s="1" t="s">
        <v>1357</v>
      </c>
      <c r="C433" s="1" t="s">
        <v>1357</v>
      </c>
      <c r="D433" s="7">
        <v>1991</v>
      </c>
      <c r="E433" t="s">
        <v>1358</v>
      </c>
      <c r="F433" t="s">
        <v>1610</v>
      </c>
      <c r="G433" t="s">
        <v>1359</v>
      </c>
      <c r="H433" s="7" t="s">
        <v>523</v>
      </c>
      <c r="I433" t="s">
        <v>557</v>
      </c>
      <c r="J433" s="7" t="s">
        <v>525</v>
      </c>
      <c r="K433">
        <v>3.8</v>
      </c>
      <c r="L433" s="7" t="s">
        <v>526</v>
      </c>
      <c r="M433">
        <v>5</v>
      </c>
      <c r="N433" s="32" t="s">
        <v>526</v>
      </c>
      <c r="O433" s="33">
        <v>50</v>
      </c>
      <c r="P433" s="7" t="s">
        <v>558</v>
      </c>
      <c r="Q433" t="s">
        <v>558</v>
      </c>
      <c r="R433" s="7" t="s">
        <v>526</v>
      </c>
      <c r="S433">
        <v>5</v>
      </c>
      <c r="T433" s="7" t="s">
        <v>526</v>
      </c>
      <c r="U433">
        <v>5</v>
      </c>
      <c r="V433" s="7" t="s">
        <v>526</v>
      </c>
      <c r="W433">
        <v>5</v>
      </c>
      <c r="X433" s="7" t="s">
        <v>526</v>
      </c>
      <c r="Y433">
        <v>5</v>
      </c>
      <c r="Z433" s="7" t="s">
        <v>526</v>
      </c>
      <c r="AA433">
        <v>5</v>
      </c>
      <c r="AB433" s="7" t="s">
        <v>526</v>
      </c>
      <c r="AC433">
        <v>5</v>
      </c>
      <c r="AD433" s="7" t="s">
        <v>526</v>
      </c>
      <c r="AE433">
        <v>5</v>
      </c>
      <c r="AF433" s="7" t="s">
        <v>526</v>
      </c>
      <c r="AG433">
        <v>5</v>
      </c>
      <c r="AH433" s="7" t="s">
        <v>526</v>
      </c>
      <c r="AI433">
        <v>5</v>
      </c>
      <c r="AJ433" s="7" t="s">
        <v>526</v>
      </c>
      <c r="AK433">
        <v>5</v>
      </c>
      <c r="AL433" s="7" t="s">
        <v>526</v>
      </c>
      <c r="AM433">
        <v>5</v>
      </c>
      <c r="AN433" s="7" t="s">
        <v>526</v>
      </c>
      <c r="AO433">
        <v>5</v>
      </c>
      <c r="AP433" s="7" t="s">
        <v>526</v>
      </c>
      <c r="AQ433">
        <v>5</v>
      </c>
      <c r="AR433" s="7" t="s">
        <v>526</v>
      </c>
      <c r="AS433">
        <v>5</v>
      </c>
      <c r="AT433" s="7" t="s">
        <v>526</v>
      </c>
      <c r="AU433">
        <v>5</v>
      </c>
      <c r="AV433" s="7" t="s">
        <v>526</v>
      </c>
      <c r="AW433">
        <v>5</v>
      </c>
      <c r="AX433" s="7" t="s">
        <v>526</v>
      </c>
      <c r="AY433">
        <v>5</v>
      </c>
      <c r="AZ433" s="7" t="s">
        <v>526</v>
      </c>
      <c r="BA433">
        <v>5</v>
      </c>
      <c r="BB433" s="7" t="s">
        <v>526</v>
      </c>
      <c r="BC433">
        <v>5</v>
      </c>
      <c r="BD433" s="7" t="s">
        <v>526</v>
      </c>
      <c r="BE433">
        <v>5</v>
      </c>
      <c r="BF433" s="7" t="s">
        <v>526</v>
      </c>
      <c r="BG433">
        <v>5</v>
      </c>
      <c r="BH433" s="7" t="s">
        <v>526</v>
      </c>
      <c r="BI433">
        <v>5</v>
      </c>
      <c r="BJ433" s="7" t="s">
        <v>526</v>
      </c>
      <c r="BK433">
        <v>5</v>
      </c>
      <c r="BL433" s="7" t="s">
        <v>526</v>
      </c>
      <c r="BM433">
        <v>5</v>
      </c>
      <c r="BN433" s="7" t="s">
        <v>526</v>
      </c>
      <c r="BO433">
        <v>5</v>
      </c>
      <c r="BQ433" s="5">
        <f t="shared" si="24"/>
        <v>27</v>
      </c>
      <c r="BR433" s="5">
        <f t="shared" si="25"/>
        <v>2</v>
      </c>
      <c r="BS433" s="5">
        <f t="shared" si="26"/>
        <v>27</v>
      </c>
      <c r="BT433" s="6">
        <f t="shared" si="27"/>
        <v>0</v>
      </c>
    </row>
    <row r="434" spans="1:72" ht="12.75">
      <c r="A434" t="s">
        <v>569</v>
      </c>
      <c r="B434" s="1" t="s">
        <v>1360</v>
      </c>
      <c r="C434" s="1" t="s">
        <v>1360</v>
      </c>
      <c r="D434" s="7">
        <v>1991</v>
      </c>
      <c r="E434" t="s">
        <v>1361</v>
      </c>
      <c r="F434" t="s">
        <v>1610</v>
      </c>
      <c r="G434" t="s">
        <v>1362</v>
      </c>
      <c r="H434" s="7" t="s">
        <v>523</v>
      </c>
      <c r="I434" t="s">
        <v>573</v>
      </c>
      <c r="J434" s="7" t="s">
        <v>525</v>
      </c>
      <c r="K434">
        <v>2</v>
      </c>
      <c r="L434" s="7" t="s">
        <v>526</v>
      </c>
      <c r="M434">
        <v>5</v>
      </c>
      <c r="N434" s="32" t="s">
        <v>526</v>
      </c>
      <c r="O434" s="33">
        <v>50</v>
      </c>
      <c r="P434" s="7" t="s">
        <v>526</v>
      </c>
      <c r="Q434">
        <v>200</v>
      </c>
      <c r="R434" s="7" t="s">
        <v>526</v>
      </c>
      <c r="S434">
        <v>5</v>
      </c>
      <c r="T434" s="7" t="s">
        <v>526</v>
      </c>
      <c r="U434">
        <v>5</v>
      </c>
      <c r="V434" s="7" t="s">
        <v>526</v>
      </c>
      <c r="W434">
        <v>5</v>
      </c>
      <c r="X434" s="7" t="s">
        <v>526</v>
      </c>
      <c r="Y434">
        <v>5</v>
      </c>
      <c r="Z434" s="7" t="s">
        <v>526</v>
      </c>
      <c r="AA434">
        <v>5</v>
      </c>
      <c r="AB434" s="7" t="s">
        <v>526</v>
      </c>
      <c r="AC434">
        <v>5</v>
      </c>
      <c r="AD434" s="7" t="s">
        <v>526</v>
      </c>
      <c r="AE434">
        <v>5</v>
      </c>
      <c r="AF434" s="7" t="s">
        <v>526</v>
      </c>
      <c r="AG434">
        <v>5</v>
      </c>
      <c r="AH434" s="7" t="s">
        <v>526</v>
      </c>
      <c r="AI434">
        <v>5</v>
      </c>
      <c r="AJ434" s="7" t="s">
        <v>526</v>
      </c>
      <c r="AK434">
        <v>5</v>
      </c>
      <c r="AL434" s="7" t="s">
        <v>526</v>
      </c>
      <c r="AM434">
        <v>5</v>
      </c>
      <c r="AN434" s="7" t="s">
        <v>526</v>
      </c>
      <c r="AO434">
        <v>5</v>
      </c>
      <c r="AP434" s="7" t="s">
        <v>526</v>
      </c>
      <c r="AQ434">
        <v>5</v>
      </c>
      <c r="AR434" s="7" t="s">
        <v>526</v>
      </c>
      <c r="AS434">
        <v>5</v>
      </c>
      <c r="AT434" s="7" t="s">
        <v>526</v>
      </c>
      <c r="AU434">
        <v>5</v>
      </c>
      <c r="AV434" s="7" t="s">
        <v>526</v>
      </c>
      <c r="AW434">
        <v>5</v>
      </c>
      <c r="AX434" s="7" t="s">
        <v>525</v>
      </c>
      <c r="AY434">
        <v>11</v>
      </c>
      <c r="AZ434" s="7" t="s">
        <v>526</v>
      </c>
      <c r="BA434">
        <v>5</v>
      </c>
      <c r="BB434" s="7" t="s">
        <v>526</v>
      </c>
      <c r="BC434">
        <v>5</v>
      </c>
      <c r="BD434" s="7" t="s">
        <v>526</v>
      </c>
      <c r="BE434">
        <v>5</v>
      </c>
      <c r="BF434" s="7" t="s">
        <v>526</v>
      </c>
      <c r="BG434">
        <v>5</v>
      </c>
      <c r="BH434" s="7" t="s">
        <v>526</v>
      </c>
      <c r="BI434">
        <v>5</v>
      </c>
      <c r="BJ434" s="7" t="s">
        <v>526</v>
      </c>
      <c r="BK434">
        <v>5</v>
      </c>
      <c r="BL434" s="7" t="s">
        <v>526</v>
      </c>
      <c r="BM434">
        <v>5</v>
      </c>
      <c r="BN434" s="7" t="s">
        <v>526</v>
      </c>
      <c r="BO434">
        <v>5</v>
      </c>
      <c r="BQ434" s="5">
        <f t="shared" si="24"/>
        <v>27</v>
      </c>
      <c r="BR434" s="5">
        <f t="shared" si="25"/>
        <v>0</v>
      </c>
      <c r="BS434" s="5">
        <f t="shared" si="26"/>
        <v>28</v>
      </c>
      <c r="BT434" s="6">
        <f t="shared" si="27"/>
        <v>1</v>
      </c>
    </row>
    <row r="435" spans="1:72" ht="12.75">
      <c r="A435" t="s">
        <v>420</v>
      </c>
      <c r="B435" s="1" t="s">
        <v>1363</v>
      </c>
      <c r="C435" s="1" t="s">
        <v>1363</v>
      </c>
      <c r="D435" s="7">
        <v>1994</v>
      </c>
      <c r="E435" t="s">
        <v>1364</v>
      </c>
      <c r="F435" t="s">
        <v>1610</v>
      </c>
      <c r="G435" t="s">
        <v>2228</v>
      </c>
      <c r="H435" s="7" t="s">
        <v>523</v>
      </c>
      <c r="I435" t="s">
        <v>524</v>
      </c>
      <c r="J435" s="7" t="s">
        <v>525</v>
      </c>
      <c r="K435">
        <v>1.2</v>
      </c>
      <c r="L435" s="7" t="s">
        <v>526</v>
      </c>
      <c r="M435">
        <v>5</v>
      </c>
      <c r="N435" s="32" t="s">
        <v>526</v>
      </c>
      <c r="O435" s="33">
        <v>50</v>
      </c>
      <c r="P435" s="7" t="s">
        <v>526</v>
      </c>
      <c r="Q435">
        <v>200</v>
      </c>
      <c r="R435" s="7" t="s">
        <v>526</v>
      </c>
      <c r="S435">
        <v>5</v>
      </c>
      <c r="T435" s="7" t="s">
        <v>526</v>
      </c>
      <c r="U435">
        <v>5</v>
      </c>
      <c r="V435" s="7" t="s">
        <v>526</v>
      </c>
      <c r="W435">
        <v>5</v>
      </c>
      <c r="X435" s="7" t="s">
        <v>526</v>
      </c>
      <c r="Y435">
        <v>5</v>
      </c>
      <c r="Z435" s="7" t="s">
        <v>526</v>
      </c>
      <c r="AA435">
        <v>5</v>
      </c>
      <c r="AB435" s="7" t="s">
        <v>526</v>
      </c>
      <c r="AC435">
        <v>5</v>
      </c>
      <c r="AD435" s="7" t="s">
        <v>526</v>
      </c>
      <c r="AE435">
        <v>5</v>
      </c>
      <c r="AF435" s="7" t="s">
        <v>526</v>
      </c>
      <c r="AG435">
        <v>5</v>
      </c>
      <c r="AH435" s="7" t="s">
        <v>526</v>
      </c>
      <c r="AI435">
        <v>5</v>
      </c>
      <c r="AJ435" s="7" t="s">
        <v>526</v>
      </c>
      <c r="AK435">
        <v>5</v>
      </c>
      <c r="AL435" s="7" t="s">
        <v>526</v>
      </c>
      <c r="AM435">
        <v>5</v>
      </c>
      <c r="AN435" s="7" t="s">
        <v>526</v>
      </c>
      <c r="AO435">
        <v>5</v>
      </c>
      <c r="AP435" s="7" t="s">
        <v>526</v>
      </c>
      <c r="AQ435">
        <v>5</v>
      </c>
      <c r="AR435" s="7" t="s">
        <v>526</v>
      </c>
      <c r="AS435">
        <v>5</v>
      </c>
      <c r="AT435" s="7" t="s">
        <v>526</v>
      </c>
      <c r="AU435">
        <v>5</v>
      </c>
      <c r="AV435" s="7" t="s">
        <v>526</v>
      </c>
      <c r="AW435">
        <v>5</v>
      </c>
      <c r="AX435" s="7" t="s">
        <v>526</v>
      </c>
      <c r="AY435">
        <v>5</v>
      </c>
      <c r="AZ435" s="7" t="s">
        <v>526</v>
      </c>
      <c r="BA435">
        <v>5</v>
      </c>
      <c r="BB435" s="7" t="s">
        <v>526</v>
      </c>
      <c r="BC435">
        <v>5</v>
      </c>
      <c r="BD435" s="7" t="s">
        <v>526</v>
      </c>
      <c r="BE435">
        <v>5</v>
      </c>
      <c r="BF435" s="7" t="s">
        <v>526</v>
      </c>
      <c r="BG435">
        <v>5</v>
      </c>
      <c r="BH435" s="7" t="s">
        <v>526</v>
      </c>
      <c r="BI435">
        <v>5</v>
      </c>
      <c r="BJ435" s="7" t="s">
        <v>526</v>
      </c>
      <c r="BK435">
        <v>5</v>
      </c>
      <c r="BL435" s="7" t="s">
        <v>526</v>
      </c>
      <c r="BM435">
        <v>5</v>
      </c>
      <c r="BN435" s="7" t="s">
        <v>526</v>
      </c>
      <c r="BO435">
        <v>5</v>
      </c>
      <c r="BQ435" s="5">
        <f t="shared" si="24"/>
        <v>28</v>
      </c>
      <c r="BR435" s="5">
        <f t="shared" si="25"/>
        <v>0</v>
      </c>
      <c r="BS435" s="5">
        <f t="shared" si="26"/>
        <v>28</v>
      </c>
      <c r="BT435" s="6">
        <f t="shared" si="27"/>
        <v>0</v>
      </c>
    </row>
    <row r="436" spans="1:72" ht="12.75">
      <c r="A436" t="s">
        <v>420</v>
      </c>
      <c r="B436" s="1" t="s">
        <v>1365</v>
      </c>
      <c r="C436" s="1" t="s">
        <v>1365</v>
      </c>
      <c r="D436" s="7">
        <v>1994</v>
      </c>
      <c r="E436" t="s">
        <v>1366</v>
      </c>
      <c r="F436" t="s">
        <v>1610</v>
      </c>
      <c r="G436" t="s">
        <v>1367</v>
      </c>
      <c r="H436" s="7" t="s">
        <v>523</v>
      </c>
      <c r="I436" t="s">
        <v>1368</v>
      </c>
      <c r="J436" s="7" t="s">
        <v>525</v>
      </c>
      <c r="K436">
        <v>4.1</v>
      </c>
      <c r="L436" s="7" t="s">
        <v>526</v>
      </c>
      <c r="M436">
        <v>5</v>
      </c>
      <c r="N436" s="32" t="s">
        <v>526</v>
      </c>
      <c r="O436" s="33">
        <v>50</v>
      </c>
      <c r="P436" s="7" t="s">
        <v>526</v>
      </c>
      <c r="Q436">
        <v>200</v>
      </c>
      <c r="R436" s="7" t="s">
        <v>526</v>
      </c>
      <c r="S436">
        <v>5</v>
      </c>
      <c r="T436" s="7" t="s">
        <v>526</v>
      </c>
      <c r="U436">
        <v>5</v>
      </c>
      <c r="V436" s="7" t="s">
        <v>526</v>
      </c>
      <c r="W436">
        <v>5</v>
      </c>
      <c r="X436" s="7" t="s">
        <v>526</v>
      </c>
      <c r="Y436">
        <v>5</v>
      </c>
      <c r="Z436" s="7" t="s">
        <v>526</v>
      </c>
      <c r="AA436">
        <v>5</v>
      </c>
      <c r="AB436" s="7" t="s">
        <v>526</v>
      </c>
      <c r="AC436">
        <v>5</v>
      </c>
      <c r="AD436" s="7" t="s">
        <v>526</v>
      </c>
      <c r="AE436">
        <v>5</v>
      </c>
      <c r="AF436" s="7" t="s">
        <v>526</v>
      </c>
      <c r="AG436">
        <v>5</v>
      </c>
      <c r="AH436" s="7" t="s">
        <v>526</v>
      </c>
      <c r="AI436">
        <v>5</v>
      </c>
      <c r="AJ436" s="7" t="s">
        <v>526</v>
      </c>
      <c r="AK436">
        <v>5</v>
      </c>
      <c r="AL436" s="7" t="s">
        <v>526</v>
      </c>
      <c r="AM436">
        <v>5</v>
      </c>
      <c r="AN436" s="7" t="s">
        <v>526</v>
      </c>
      <c r="AO436">
        <v>5</v>
      </c>
      <c r="AP436" s="7" t="s">
        <v>526</v>
      </c>
      <c r="AQ436">
        <v>5</v>
      </c>
      <c r="AR436" s="7" t="s">
        <v>526</v>
      </c>
      <c r="AS436">
        <v>5</v>
      </c>
      <c r="AT436" s="7" t="s">
        <v>526</v>
      </c>
      <c r="AU436">
        <v>5</v>
      </c>
      <c r="AV436" s="7" t="s">
        <v>526</v>
      </c>
      <c r="AW436">
        <v>5</v>
      </c>
      <c r="AX436" s="7" t="s">
        <v>526</v>
      </c>
      <c r="AY436">
        <v>5</v>
      </c>
      <c r="AZ436" s="7" t="s">
        <v>526</v>
      </c>
      <c r="BA436">
        <v>5</v>
      </c>
      <c r="BB436" s="7" t="s">
        <v>526</v>
      </c>
      <c r="BC436">
        <v>5</v>
      </c>
      <c r="BD436" s="7" t="s">
        <v>526</v>
      </c>
      <c r="BE436">
        <v>5</v>
      </c>
      <c r="BF436" s="7" t="s">
        <v>526</v>
      </c>
      <c r="BG436">
        <v>10</v>
      </c>
      <c r="BH436" s="7" t="s">
        <v>526</v>
      </c>
      <c r="BI436">
        <v>10</v>
      </c>
      <c r="BJ436" s="7" t="s">
        <v>526</v>
      </c>
      <c r="BK436">
        <v>5</v>
      </c>
      <c r="BL436" s="7" t="s">
        <v>526</v>
      </c>
      <c r="BM436">
        <v>5</v>
      </c>
      <c r="BN436" s="7" t="s">
        <v>526</v>
      </c>
      <c r="BO436">
        <v>5</v>
      </c>
      <c r="BQ436" s="5">
        <f t="shared" si="24"/>
        <v>28</v>
      </c>
      <c r="BR436" s="5">
        <f t="shared" si="25"/>
        <v>0</v>
      </c>
      <c r="BS436" s="5">
        <f t="shared" si="26"/>
        <v>28</v>
      </c>
      <c r="BT436" s="6">
        <f t="shared" si="27"/>
        <v>0</v>
      </c>
    </row>
    <row r="437" spans="1:72" ht="12.75">
      <c r="A437" t="s">
        <v>579</v>
      </c>
      <c r="B437" s="1" t="s">
        <v>1369</v>
      </c>
      <c r="C437" s="1" t="s">
        <v>1369</v>
      </c>
      <c r="D437" s="7">
        <v>1997</v>
      </c>
      <c r="E437" t="s">
        <v>1370</v>
      </c>
      <c r="F437" t="s">
        <v>1610</v>
      </c>
      <c r="G437" t="s">
        <v>1371</v>
      </c>
      <c r="H437" s="7" t="s">
        <v>523</v>
      </c>
      <c r="I437" t="s">
        <v>531</v>
      </c>
      <c r="J437" s="7" t="s">
        <v>525</v>
      </c>
      <c r="K437">
        <v>4.9</v>
      </c>
      <c r="L437" s="7" t="s">
        <v>526</v>
      </c>
      <c r="M437">
        <v>5</v>
      </c>
      <c r="N437" s="32" t="s">
        <v>525</v>
      </c>
      <c r="O437" s="33">
        <v>900</v>
      </c>
      <c r="P437" s="7" t="s">
        <v>526</v>
      </c>
      <c r="Q437">
        <v>200</v>
      </c>
      <c r="R437" s="7" t="s">
        <v>526</v>
      </c>
      <c r="S437">
        <v>5</v>
      </c>
      <c r="T437" s="7" t="s">
        <v>526</v>
      </c>
      <c r="U437">
        <v>5</v>
      </c>
      <c r="V437" s="7" t="s">
        <v>526</v>
      </c>
      <c r="W437">
        <v>5</v>
      </c>
      <c r="X437" s="7" t="s">
        <v>526</v>
      </c>
      <c r="Y437">
        <v>5</v>
      </c>
      <c r="Z437" s="7" t="s">
        <v>526</v>
      </c>
      <c r="AA437">
        <v>5</v>
      </c>
      <c r="AB437" s="7" t="s">
        <v>526</v>
      </c>
      <c r="AC437">
        <v>5</v>
      </c>
      <c r="AD437" s="7" t="s">
        <v>526</v>
      </c>
      <c r="AE437">
        <v>5</v>
      </c>
      <c r="AF437" s="7" t="s">
        <v>526</v>
      </c>
      <c r="AG437">
        <v>5</v>
      </c>
      <c r="AH437" s="7" t="s">
        <v>526</v>
      </c>
      <c r="AI437">
        <v>5</v>
      </c>
      <c r="AJ437" s="7" t="s">
        <v>526</v>
      </c>
      <c r="AK437">
        <v>5</v>
      </c>
      <c r="AL437" s="7" t="s">
        <v>526</v>
      </c>
      <c r="AM437">
        <v>5</v>
      </c>
      <c r="AN437" s="7" t="s">
        <v>526</v>
      </c>
      <c r="AO437">
        <v>5</v>
      </c>
      <c r="AP437" s="7" t="s">
        <v>526</v>
      </c>
      <c r="AQ437">
        <v>5</v>
      </c>
      <c r="AR437" s="7" t="s">
        <v>526</v>
      </c>
      <c r="AS437">
        <v>5</v>
      </c>
      <c r="AT437" s="7" t="s">
        <v>526</v>
      </c>
      <c r="AU437">
        <v>5</v>
      </c>
      <c r="AV437" s="7" t="s">
        <v>526</v>
      </c>
      <c r="AW437">
        <v>5</v>
      </c>
      <c r="AX437" s="7" t="s">
        <v>525</v>
      </c>
      <c r="AY437">
        <v>97</v>
      </c>
      <c r="AZ437" s="7" t="s">
        <v>526</v>
      </c>
      <c r="BA437">
        <v>5</v>
      </c>
      <c r="BB437" s="7" t="s">
        <v>526</v>
      </c>
      <c r="BC437">
        <v>5</v>
      </c>
      <c r="BD437" s="7" t="s">
        <v>525</v>
      </c>
      <c r="BE437">
        <v>9.2</v>
      </c>
      <c r="BF437" s="7" t="s">
        <v>526</v>
      </c>
      <c r="BG437">
        <v>5</v>
      </c>
      <c r="BH437" s="7" t="s">
        <v>526</v>
      </c>
      <c r="BI437">
        <v>5</v>
      </c>
      <c r="BJ437" s="7" t="s">
        <v>526</v>
      </c>
      <c r="BK437">
        <v>5</v>
      </c>
      <c r="BL437" s="7" t="s">
        <v>526</v>
      </c>
      <c r="BM437">
        <v>5</v>
      </c>
      <c r="BN437" s="7" t="s">
        <v>526</v>
      </c>
      <c r="BO437">
        <v>5</v>
      </c>
      <c r="BQ437" s="5">
        <f t="shared" si="24"/>
        <v>25</v>
      </c>
      <c r="BR437" s="5">
        <f t="shared" si="25"/>
        <v>0</v>
      </c>
      <c r="BS437" s="5">
        <f t="shared" si="26"/>
        <v>28</v>
      </c>
      <c r="BT437" s="6">
        <f t="shared" si="27"/>
        <v>3</v>
      </c>
    </row>
    <row r="438" spans="1:72" ht="12.75">
      <c r="A438" t="s">
        <v>579</v>
      </c>
      <c r="B438" s="1" t="s">
        <v>1372</v>
      </c>
      <c r="C438" s="1" t="s">
        <v>1372</v>
      </c>
      <c r="D438" s="7">
        <v>1997</v>
      </c>
      <c r="E438" t="s">
        <v>1373</v>
      </c>
      <c r="F438" t="s">
        <v>1610</v>
      </c>
      <c r="G438" t="s">
        <v>1374</v>
      </c>
      <c r="H438" s="7" t="s">
        <v>523</v>
      </c>
      <c r="I438" t="s">
        <v>1375</v>
      </c>
      <c r="J438" s="7" t="s">
        <v>525</v>
      </c>
      <c r="K438">
        <v>2.4</v>
      </c>
      <c r="L438" s="7" t="s">
        <v>526</v>
      </c>
      <c r="M438">
        <v>5</v>
      </c>
      <c r="N438" s="32" t="s">
        <v>525</v>
      </c>
      <c r="O438" s="33">
        <v>78</v>
      </c>
      <c r="P438" s="7" t="s">
        <v>526</v>
      </c>
      <c r="Q438">
        <v>200</v>
      </c>
      <c r="R438" s="7" t="s">
        <v>526</v>
      </c>
      <c r="S438">
        <v>5</v>
      </c>
      <c r="T438" s="7" t="s">
        <v>526</v>
      </c>
      <c r="U438">
        <v>5</v>
      </c>
      <c r="V438" s="7" t="s">
        <v>526</v>
      </c>
      <c r="W438">
        <v>5</v>
      </c>
      <c r="X438" s="7" t="s">
        <v>526</v>
      </c>
      <c r="Y438">
        <v>5</v>
      </c>
      <c r="Z438" s="7" t="s">
        <v>526</v>
      </c>
      <c r="AA438">
        <v>5</v>
      </c>
      <c r="AB438" s="7" t="s">
        <v>526</v>
      </c>
      <c r="AC438">
        <v>5</v>
      </c>
      <c r="AD438" s="7" t="s">
        <v>526</v>
      </c>
      <c r="AE438">
        <v>5</v>
      </c>
      <c r="AF438" s="7" t="s">
        <v>526</v>
      </c>
      <c r="AG438">
        <v>5</v>
      </c>
      <c r="AH438" s="7" t="s">
        <v>526</v>
      </c>
      <c r="AI438">
        <v>5</v>
      </c>
      <c r="AJ438" s="7" t="s">
        <v>526</v>
      </c>
      <c r="AK438">
        <v>5</v>
      </c>
      <c r="AL438" s="7" t="s">
        <v>526</v>
      </c>
      <c r="AM438">
        <v>5</v>
      </c>
      <c r="AN438" s="7" t="s">
        <v>526</v>
      </c>
      <c r="AO438">
        <v>5</v>
      </c>
      <c r="AP438" s="7" t="s">
        <v>526</v>
      </c>
      <c r="AQ438">
        <v>5</v>
      </c>
      <c r="AR438" s="7" t="s">
        <v>526</v>
      </c>
      <c r="AS438">
        <v>5</v>
      </c>
      <c r="AT438" s="7" t="s">
        <v>526</v>
      </c>
      <c r="AU438">
        <v>7</v>
      </c>
      <c r="AV438" s="7" t="s">
        <v>526</v>
      </c>
      <c r="AW438">
        <v>5</v>
      </c>
      <c r="AX438" s="7" t="s">
        <v>525</v>
      </c>
      <c r="AY438">
        <v>47</v>
      </c>
      <c r="AZ438" s="7" t="s">
        <v>526</v>
      </c>
      <c r="BA438">
        <v>5</v>
      </c>
      <c r="BB438" s="7" t="s">
        <v>526</v>
      </c>
      <c r="BC438">
        <v>5</v>
      </c>
      <c r="BD438" s="7" t="s">
        <v>526</v>
      </c>
      <c r="BE438">
        <v>5</v>
      </c>
      <c r="BF438" s="7" t="s">
        <v>526</v>
      </c>
      <c r="BG438">
        <v>5</v>
      </c>
      <c r="BH438" s="7" t="s">
        <v>526</v>
      </c>
      <c r="BI438">
        <v>5</v>
      </c>
      <c r="BJ438" s="7" t="s">
        <v>526</v>
      </c>
      <c r="BK438">
        <v>5</v>
      </c>
      <c r="BL438" s="7" t="s">
        <v>526</v>
      </c>
      <c r="BM438">
        <v>5</v>
      </c>
      <c r="BN438" s="7" t="s">
        <v>526</v>
      </c>
      <c r="BO438">
        <v>5</v>
      </c>
      <c r="BQ438" s="5">
        <f t="shared" si="24"/>
        <v>26</v>
      </c>
      <c r="BR438" s="5">
        <f t="shared" si="25"/>
        <v>0</v>
      </c>
      <c r="BS438" s="5">
        <f t="shared" si="26"/>
        <v>28</v>
      </c>
      <c r="BT438" s="6">
        <f t="shared" si="27"/>
        <v>2</v>
      </c>
    </row>
    <row r="439" spans="1:72" ht="12.75">
      <c r="A439" t="s">
        <v>579</v>
      </c>
      <c r="B439" s="1" t="s">
        <v>1376</v>
      </c>
      <c r="C439" s="1" t="s">
        <v>1376</v>
      </c>
      <c r="D439" s="7">
        <v>1997</v>
      </c>
      <c r="E439" t="s">
        <v>1377</v>
      </c>
      <c r="F439" t="s">
        <v>1610</v>
      </c>
      <c r="G439" t="s">
        <v>1378</v>
      </c>
      <c r="H439" s="7" t="s">
        <v>523</v>
      </c>
      <c r="I439" t="s">
        <v>2092</v>
      </c>
      <c r="J439" s="7" t="s">
        <v>525</v>
      </c>
      <c r="K439">
        <v>3.1</v>
      </c>
      <c r="L439" s="7" t="s">
        <v>526</v>
      </c>
      <c r="M439">
        <v>5</v>
      </c>
      <c r="N439" s="32" t="s">
        <v>526</v>
      </c>
      <c r="O439" s="33">
        <v>50</v>
      </c>
      <c r="P439" s="7" t="s">
        <v>526</v>
      </c>
      <c r="Q439">
        <v>200</v>
      </c>
      <c r="R439" s="7" t="s">
        <v>526</v>
      </c>
      <c r="S439">
        <v>5</v>
      </c>
      <c r="T439" s="7" t="s">
        <v>526</v>
      </c>
      <c r="U439">
        <v>5</v>
      </c>
      <c r="V439" s="7" t="s">
        <v>526</v>
      </c>
      <c r="W439">
        <v>5</v>
      </c>
      <c r="X439" s="7" t="s">
        <v>526</v>
      </c>
      <c r="Y439">
        <v>5</v>
      </c>
      <c r="Z439" s="7" t="s">
        <v>526</v>
      </c>
      <c r="AA439">
        <v>5</v>
      </c>
      <c r="AB439" s="7" t="s">
        <v>526</v>
      </c>
      <c r="AC439">
        <v>5</v>
      </c>
      <c r="AD439" s="7" t="s">
        <v>526</v>
      </c>
      <c r="AE439">
        <v>5</v>
      </c>
      <c r="AF439" s="7" t="s">
        <v>526</v>
      </c>
      <c r="AG439">
        <v>5</v>
      </c>
      <c r="AH439" s="7" t="s">
        <v>526</v>
      </c>
      <c r="AI439">
        <v>5</v>
      </c>
      <c r="AJ439" s="7" t="s">
        <v>526</v>
      </c>
      <c r="AK439">
        <v>5</v>
      </c>
      <c r="AL439" s="7" t="s">
        <v>526</v>
      </c>
      <c r="AM439">
        <v>5</v>
      </c>
      <c r="AN439" s="7" t="s">
        <v>526</v>
      </c>
      <c r="AO439">
        <v>5</v>
      </c>
      <c r="AP439" s="7" t="s">
        <v>526</v>
      </c>
      <c r="AQ439">
        <v>5</v>
      </c>
      <c r="AR439" s="7" t="s">
        <v>526</v>
      </c>
      <c r="AS439">
        <v>5</v>
      </c>
      <c r="AT439" s="7" t="s">
        <v>526</v>
      </c>
      <c r="AU439">
        <v>5</v>
      </c>
      <c r="AV439" s="7" t="s">
        <v>526</v>
      </c>
      <c r="AW439">
        <v>5</v>
      </c>
      <c r="AX439" s="7" t="s">
        <v>526</v>
      </c>
      <c r="AY439">
        <v>5</v>
      </c>
      <c r="AZ439" s="7" t="s">
        <v>526</v>
      </c>
      <c r="BA439">
        <v>5</v>
      </c>
      <c r="BB439" s="7" t="s">
        <v>526</v>
      </c>
      <c r="BC439">
        <v>5</v>
      </c>
      <c r="BD439" s="7" t="s">
        <v>526</v>
      </c>
      <c r="BE439">
        <v>5</v>
      </c>
      <c r="BF439" s="7" t="s">
        <v>526</v>
      </c>
      <c r="BG439">
        <v>5</v>
      </c>
      <c r="BH439" s="7" t="s">
        <v>526</v>
      </c>
      <c r="BI439">
        <v>5</v>
      </c>
      <c r="BJ439" s="7" t="s">
        <v>526</v>
      </c>
      <c r="BK439">
        <v>5</v>
      </c>
      <c r="BL439" s="7" t="s">
        <v>526</v>
      </c>
      <c r="BM439">
        <v>5</v>
      </c>
      <c r="BN439" s="7" t="s">
        <v>526</v>
      </c>
      <c r="BO439">
        <v>5</v>
      </c>
      <c r="BQ439" s="5">
        <f t="shared" si="24"/>
        <v>28</v>
      </c>
      <c r="BR439" s="5">
        <f t="shared" si="25"/>
        <v>0</v>
      </c>
      <c r="BS439" s="5">
        <f t="shared" si="26"/>
        <v>28</v>
      </c>
      <c r="BT439" s="6">
        <f t="shared" si="27"/>
        <v>0</v>
      </c>
    </row>
    <row r="440" spans="1:72" ht="12.75">
      <c r="A440" t="s">
        <v>579</v>
      </c>
      <c r="B440" s="1" t="s">
        <v>1379</v>
      </c>
      <c r="C440" s="1" t="s">
        <v>1379</v>
      </c>
      <c r="D440" s="7">
        <v>1997</v>
      </c>
      <c r="E440" t="s">
        <v>1380</v>
      </c>
      <c r="F440" t="s">
        <v>1610</v>
      </c>
      <c r="G440" t="s">
        <v>1381</v>
      </c>
      <c r="H440" s="7" t="s">
        <v>523</v>
      </c>
      <c r="I440" t="s">
        <v>578</v>
      </c>
      <c r="J440" s="7" t="s">
        <v>525</v>
      </c>
      <c r="K440">
        <v>3.5</v>
      </c>
      <c r="L440" s="7" t="s">
        <v>526</v>
      </c>
      <c r="M440">
        <v>5</v>
      </c>
      <c r="N440" s="32" t="s">
        <v>525</v>
      </c>
      <c r="O440" s="33">
        <v>160</v>
      </c>
      <c r="P440" s="7" t="s">
        <v>526</v>
      </c>
      <c r="Q440">
        <v>200</v>
      </c>
      <c r="R440" s="7" t="s">
        <v>526</v>
      </c>
      <c r="S440">
        <v>5</v>
      </c>
      <c r="T440" s="7" t="s">
        <v>526</v>
      </c>
      <c r="U440">
        <v>5</v>
      </c>
      <c r="V440" s="7" t="s">
        <v>526</v>
      </c>
      <c r="W440">
        <v>5</v>
      </c>
      <c r="X440" s="7" t="s">
        <v>526</v>
      </c>
      <c r="Y440">
        <v>5</v>
      </c>
      <c r="Z440" s="7" t="s">
        <v>526</v>
      </c>
      <c r="AA440">
        <v>5</v>
      </c>
      <c r="AB440" s="7" t="s">
        <v>526</v>
      </c>
      <c r="AC440">
        <v>5</v>
      </c>
      <c r="AD440" s="7" t="s">
        <v>526</v>
      </c>
      <c r="AE440">
        <v>5.4</v>
      </c>
      <c r="AF440" s="7" t="s">
        <v>526</v>
      </c>
      <c r="AG440">
        <v>5</v>
      </c>
      <c r="AH440" s="7" t="s">
        <v>526</v>
      </c>
      <c r="AI440">
        <v>5</v>
      </c>
      <c r="AJ440" s="7" t="s">
        <v>526</v>
      </c>
      <c r="AK440">
        <v>5</v>
      </c>
      <c r="AL440" s="7" t="s">
        <v>526</v>
      </c>
      <c r="AM440">
        <v>5</v>
      </c>
      <c r="AN440" s="7" t="s">
        <v>526</v>
      </c>
      <c r="AO440">
        <v>5</v>
      </c>
      <c r="AP440" s="7" t="s">
        <v>526</v>
      </c>
      <c r="AQ440">
        <v>5</v>
      </c>
      <c r="AR440" s="7" t="s">
        <v>526</v>
      </c>
      <c r="AS440">
        <v>5</v>
      </c>
      <c r="AT440" s="7" t="s">
        <v>526</v>
      </c>
      <c r="AU440">
        <v>5</v>
      </c>
      <c r="AV440" s="7" t="s">
        <v>526</v>
      </c>
      <c r="AW440">
        <v>5</v>
      </c>
      <c r="AX440" s="7" t="s">
        <v>525</v>
      </c>
      <c r="AY440">
        <v>75</v>
      </c>
      <c r="AZ440" s="7" t="s">
        <v>526</v>
      </c>
      <c r="BA440">
        <v>5</v>
      </c>
      <c r="BB440" s="7" t="s">
        <v>526</v>
      </c>
      <c r="BC440">
        <v>5</v>
      </c>
      <c r="BD440" s="7" t="s">
        <v>525</v>
      </c>
      <c r="BE440">
        <v>9.3</v>
      </c>
      <c r="BF440" s="7" t="s">
        <v>526</v>
      </c>
      <c r="BG440">
        <v>5</v>
      </c>
      <c r="BH440" s="7" t="s">
        <v>526</v>
      </c>
      <c r="BI440">
        <v>5</v>
      </c>
      <c r="BJ440" s="7" t="s">
        <v>526</v>
      </c>
      <c r="BK440">
        <v>5</v>
      </c>
      <c r="BL440" s="7" t="s">
        <v>526</v>
      </c>
      <c r="BM440">
        <v>5</v>
      </c>
      <c r="BN440" s="7" t="s">
        <v>526</v>
      </c>
      <c r="BO440">
        <v>5</v>
      </c>
      <c r="BQ440" s="5">
        <f t="shared" si="24"/>
        <v>25</v>
      </c>
      <c r="BR440" s="5">
        <f t="shared" si="25"/>
        <v>0</v>
      </c>
      <c r="BS440" s="5">
        <f t="shared" si="26"/>
        <v>28</v>
      </c>
      <c r="BT440" s="6">
        <f t="shared" si="27"/>
        <v>3</v>
      </c>
    </row>
    <row r="441" spans="1:72" ht="12.75">
      <c r="A441" t="s">
        <v>579</v>
      </c>
      <c r="B441" s="1" t="s">
        <v>1382</v>
      </c>
      <c r="C441" s="1" t="s">
        <v>1382</v>
      </c>
      <c r="D441" s="7">
        <v>1997</v>
      </c>
      <c r="E441" t="s">
        <v>1383</v>
      </c>
      <c r="F441" t="s">
        <v>1610</v>
      </c>
      <c r="G441" t="s">
        <v>1384</v>
      </c>
      <c r="H441" s="7" t="s">
        <v>523</v>
      </c>
      <c r="I441" t="s">
        <v>2092</v>
      </c>
      <c r="J441" s="7" t="s">
        <v>525</v>
      </c>
      <c r="K441">
        <v>3.9</v>
      </c>
      <c r="L441" s="7" t="s">
        <v>526</v>
      </c>
      <c r="M441">
        <v>5</v>
      </c>
      <c r="N441" s="32" t="s">
        <v>526</v>
      </c>
      <c r="O441" s="33">
        <v>50</v>
      </c>
      <c r="P441" s="7" t="s">
        <v>526</v>
      </c>
      <c r="Q441">
        <v>200</v>
      </c>
      <c r="R441" s="7" t="s">
        <v>526</v>
      </c>
      <c r="S441">
        <v>5</v>
      </c>
      <c r="T441" s="7" t="s">
        <v>526</v>
      </c>
      <c r="U441">
        <v>5</v>
      </c>
      <c r="V441" s="7" t="s">
        <v>526</v>
      </c>
      <c r="W441">
        <v>5</v>
      </c>
      <c r="X441" s="7" t="s">
        <v>526</v>
      </c>
      <c r="Y441">
        <v>5</v>
      </c>
      <c r="Z441" s="7" t="s">
        <v>526</v>
      </c>
      <c r="AA441">
        <v>5</v>
      </c>
      <c r="AB441" s="7" t="s">
        <v>526</v>
      </c>
      <c r="AC441">
        <v>5</v>
      </c>
      <c r="AD441" s="7" t="s">
        <v>526</v>
      </c>
      <c r="AE441">
        <v>5</v>
      </c>
      <c r="AF441" s="7" t="s">
        <v>526</v>
      </c>
      <c r="AG441">
        <v>5</v>
      </c>
      <c r="AH441" s="7" t="s">
        <v>526</v>
      </c>
      <c r="AI441">
        <v>5</v>
      </c>
      <c r="AJ441" s="7" t="s">
        <v>526</v>
      </c>
      <c r="AK441">
        <v>5</v>
      </c>
      <c r="AL441" s="7" t="s">
        <v>526</v>
      </c>
      <c r="AM441">
        <v>5</v>
      </c>
      <c r="AN441" s="7" t="s">
        <v>526</v>
      </c>
      <c r="AO441">
        <v>5</v>
      </c>
      <c r="AP441" s="7" t="s">
        <v>526</v>
      </c>
      <c r="AQ441">
        <v>5</v>
      </c>
      <c r="AR441" s="7" t="s">
        <v>526</v>
      </c>
      <c r="AS441">
        <v>5</v>
      </c>
      <c r="AT441" s="7" t="s">
        <v>526</v>
      </c>
      <c r="AU441">
        <v>5.3</v>
      </c>
      <c r="AV441" s="7" t="s">
        <v>526</v>
      </c>
      <c r="AW441">
        <v>5</v>
      </c>
      <c r="AX441" s="7" t="s">
        <v>526</v>
      </c>
      <c r="AY441">
        <v>5</v>
      </c>
      <c r="AZ441" s="7" t="s">
        <v>526</v>
      </c>
      <c r="BA441">
        <v>5</v>
      </c>
      <c r="BB441" s="7" t="s">
        <v>526</v>
      </c>
      <c r="BC441">
        <v>5</v>
      </c>
      <c r="BD441" s="7" t="s">
        <v>526</v>
      </c>
      <c r="BE441">
        <v>5</v>
      </c>
      <c r="BF441" s="7" t="s">
        <v>526</v>
      </c>
      <c r="BG441">
        <v>5</v>
      </c>
      <c r="BH441" s="7" t="s">
        <v>526</v>
      </c>
      <c r="BI441">
        <v>5</v>
      </c>
      <c r="BJ441" s="7" t="s">
        <v>526</v>
      </c>
      <c r="BK441">
        <v>5</v>
      </c>
      <c r="BL441" s="7" t="s">
        <v>526</v>
      </c>
      <c r="BM441">
        <v>5</v>
      </c>
      <c r="BN441" s="7" t="s">
        <v>526</v>
      </c>
      <c r="BO441">
        <v>5</v>
      </c>
      <c r="BQ441" s="5">
        <f t="shared" si="24"/>
        <v>28</v>
      </c>
      <c r="BR441" s="5">
        <f t="shared" si="25"/>
        <v>0</v>
      </c>
      <c r="BS441" s="5">
        <f t="shared" si="26"/>
        <v>28</v>
      </c>
      <c r="BT441" s="6">
        <f t="shared" si="27"/>
        <v>0</v>
      </c>
    </row>
    <row r="442" spans="1:72" ht="12.75">
      <c r="A442" t="s">
        <v>579</v>
      </c>
      <c r="B442" s="1" t="s">
        <v>1385</v>
      </c>
      <c r="C442" s="1" t="s">
        <v>1385</v>
      </c>
      <c r="D442" s="7">
        <v>1997</v>
      </c>
      <c r="E442" t="s">
        <v>1386</v>
      </c>
      <c r="F442" t="s">
        <v>1610</v>
      </c>
      <c r="G442" t="s">
        <v>1387</v>
      </c>
      <c r="H442" s="7" t="s">
        <v>523</v>
      </c>
      <c r="I442" t="s">
        <v>1010</v>
      </c>
      <c r="J442" s="7" t="s">
        <v>525</v>
      </c>
      <c r="K442">
        <v>1.9</v>
      </c>
      <c r="L442" s="7" t="s">
        <v>526</v>
      </c>
      <c r="M442">
        <v>5</v>
      </c>
      <c r="N442" s="32" t="s">
        <v>526</v>
      </c>
      <c r="O442" s="33">
        <v>50</v>
      </c>
      <c r="P442" s="7" t="s">
        <v>526</v>
      </c>
      <c r="Q442">
        <v>200</v>
      </c>
      <c r="R442" s="7" t="s">
        <v>526</v>
      </c>
      <c r="S442">
        <v>5</v>
      </c>
      <c r="T442" s="7" t="s">
        <v>526</v>
      </c>
      <c r="U442">
        <v>5</v>
      </c>
      <c r="V442" s="7" t="s">
        <v>526</v>
      </c>
      <c r="W442">
        <v>5</v>
      </c>
      <c r="X442" s="7" t="s">
        <v>526</v>
      </c>
      <c r="Y442">
        <v>5</v>
      </c>
      <c r="Z442" s="7" t="s">
        <v>526</v>
      </c>
      <c r="AA442">
        <v>5</v>
      </c>
      <c r="AB442" s="7" t="s">
        <v>526</v>
      </c>
      <c r="AC442">
        <v>5</v>
      </c>
      <c r="AD442" s="7" t="s">
        <v>526</v>
      </c>
      <c r="AE442">
        <v>5</v>
      </c>
      <c r="AF442" s="7" t="s">
        <v>526</v>
      </c>
      <c r="AG442">
        <v>5</v>
      </c>
      <c r="AH442" s="7" t="s">
        <v>526</v>
      </c>
      <c r="AI442">
        <v>5</v>
      </c>
      <c r="AJ442" s="7" t="s">
        <v>526</v>
      </c>
      <c r="AK442">
        <v>5</v>
      </c>
      <c r="AL442" s="7" t="s">
        <v>526</v>
      </c>
      <c r="AM442">
        <v>5</v>
      </c>
      <c r="AN442" s="7" t="s">
        <v>526</v>
      </c>
      <c r="AO442">
        <v>5</v>
      </c>
      <c r="AP442" s="7" t="s">
        <v>526</v>
      </c>
      <c r="AQ442">
        <v>5</v>
      </c>
      <c r="AR442" s="7" t="s">
        <v>526</v>
      </c>
      <c r="AS442">
        <v>5</v>
      </c>
      <c r="AT442" s="7" t="s">
        <v>526</v>
      </c>
      <c r="AU442">
        <v>5</v>
      </c>
      <c r="AV442" s="7" t="s">
        <v>526</v>
      </c>
      <c r="AW442">
        <v>5</v>
      </c>
      <c r="AX442" s="7" t="s">
        <v>525</v>
      </c>
      <c r="AY442">
        <v>25</v>
      </c>
      <c r="AZ442" s="7" t="s">
        <v>526</v>
      </c>
      <c r="BA442">
        <v>5</v>
      </c>
      <c r="BB442" s="7" t="s">
        <v>526</v>
      </c>
      <c r="BC442">
        <v>5</v>
      </c>
      <c r="BD442" s="7" t="s">
        <v>526</v>
      </c>
      <c r="BE442">
        <v>5</v>
      </c>
      <c r="BF442" s="7" t="s">
        <v>526</v>
      </c>
      <c r="BG442">
        <v>5</v>
      </c>
      <c r="BH442" s="7" t="s">
        <v>526</v>
      </c>
      <c r="BI442">
        <v>5</v>
      </c>
      <c r="BJ442" s="7" t="s">
        <v>526</v>
      </c>
      <c r="BK442">
        <v>5</v>
      </c>
      <c r="BL442" s="7" t="s">
        <v>526</v>
      </c>
      <c r="BM442">
        <v>5</v>
      </c>
      <c r="BN442" s="7" t="s">
        <v>526</v>
      </c>
      <c r="BO442">
        <v>5</v>
      </c>
      <c r="BQ442" s="5">
        <f t="shared" si="24"/>
        <v>27</v>
      </c>
      <c r="BR442" s="5">
        <f t="shared" si="25"/>
        <v>0</v>
      </c>
      <c r="BS442" s="5">
        <f t="shared" si="26"/>
        <v>28</v>
      </c>
      <c r="BT442" s="6">
        <f t="shared" si="27"/>
        <v>1</v>
      </c>
    </row>
    <row r="443" spans="1:72" ht="12.75">
      <c r="A443" t="s">
        <v>579</v>
      </c>
      <c r="B443" s="1" t="s">
        <v>1388</v>
      </c>
      <c r="C443" s="1" t="s">
        <v>1388</v>
      </c>
      <c r="D443" s="7">
        <v>1997</v>
      </c>
      <c r="E443" t="s">
        <v>1389</v>
      </c>
      <c r="F443" t="s">
        <v>1610</v>
      </c>
      <c r="G443" t="s">
        <v>1390</v>
      </c>
      <c r="H443" s="7" t="s">
        <v>523</v>
      </c>
      <c r="I443" t="s">
        <v>578</v>
      </c>
      <c r="J443" s="7" t="s">
        <v>525</v>
      </c>
      <c r="K443">
        <v>5.2</v>
      </c>
      <c r="L443" s="7" t="s">
        <v>526</v>
      </c>
      <c r="M443">
        <v>5</v>
      </c>
      <c r="N443" s="32" t="s">
        <v>525</v>
      </c>
      <c r="O443" s="33">
        <v>97</v>
      </c>
      <c r="P443" s="7" t="s">
        <v>526</v>
      </c>
      <c r="Q443">
        <v>200</v>
      </c>
      <c r="R443" s="7" t="s">
        <v>526</v>
      </c>
      <c r="S443">
        <v>5</v>
      </c>
      <c r="T443" s="7" t="s">
        <v>526</v>
      </c>
      <c r="U443">
        <v>5</v>
      </c>
      <c r="V443" s="7" t="s">
        <v>525</v>
      </c>
      <c r="W443">
        <v>10</v>
      </c>
      <c r="X443" s="7" t="s">
        <v>526</v>
      </c>
      <c r="Y443">
        <v>5</v>
      </c>
      <c r="Z443" s="7" t="s">
        <v>526</v>
      </c>
      <c r="AA443">
        <v>5</v>
      </c>
      <c r="AB443" s="7" t="s">
        <v>526</v>
      </c>
      <c r="AC443">
        <v>5</v>
      </c>
      <c r="AD443" s="7" t="s">
        <v>526</v>
      </c>
      <c r="AE443">
        <v>5</v>
      </c>
      <c r="AF443" s="7" t="s">
        <v>526</v>
      </c>
      <c r="AG443">
        <v>5</v>
      </c>
      <c r="AH443" s="7" t="s">
        <v>526</v>
      </c>
      <c r="AI443">
        <v>5</v>
      </c>
      <c r="AJ443" s="7" t="s">
        <v>526</v>
      </c>
      <c r="AK443">
        <v>5</v>
      </c>
      <c r="AL443" s="7" t="s">
        <v>526</v>
      </c>
      <c r="AM443">
        <v>5</v>
      </c>
      <c r="AN443" s="7" t="s">
        <v>526</v>
      </c>
      <c r="AO443">
        <v>5</v>
      </c>
      <c r="AP443" s="7" t="s">
        <v>525</v>
      </c>
      <c r="AQ443">
        <v>5.6</v>
      </c>
      <c r="AR443" s="7" t="s">
        <v>526</v>
      </c>
      <c r="AS443">
        <v>5</v>
      </c>
      <c r="AT443" s="7" t="s">
        <v>526</v>
      </c>
      <c r="AU443">
        <v>5</v>
      </c>
      <c r="AV443" s="7" t="s">
        <v>525</v>
      </c>
      <c r="AW443">
        <v>18</v>
      </c>
      <c r="AX443" s="7" t="s">
        <v>525</v>
      </c>
      <c r="AY443">
        <v>29</v>
      </c>
      <c r="AZ443" s="7" t="s">
        <v>526</v>
      </c>
      <c r="BA443">
        <v>5</v>
      </c>
      <c r="BB443" s="7" t="s">
        <v>526</v>
      </c>
      <c r="BC443">
        <v>5</v>
      </c>
      <c r="BD443" s="7" t="s">
        <v>526</v>
      </c>
      <c r="BE443">
        <v>5</v>
      </c>
      <c r="BF443" s="7" t="s">
        <v>526</v>
      </c>
      <c r="BG443">
        <v>5</v>
      </c>
      <c r="BH443" s="7" t="s">
        <v>526</v>
      </c>
      <c r="BI443">
        <v>5</v>
      </c>
      <c r="BJ443" s="7" t="s">
        <v>526</v>
      </c>
      <c r="BK443">
        <v>5</v>
      </c>
      <c r="BL443" s="7" t="s">
        <v>526</v>
      </c>
      <c r="BM443">
        <v>5</v>
      </c>
      <c r="BN443" s="7" t="s">
        <v>526</v>
      </c>
      <c r="BO443">
        <v>5</v>
      </c>
      <c r="BQ443" s="5">
        <f t="shared" si="24"/>
        <v>23</v>
      </c>
      <c r="BR443" s="5">
        <f t="shared" si="25"/>
        <v>0</v>
      </c>
      <c r="BS443" s="5">
        <f t="shared" si="26"/>
        <v>28</v>
      </c>
      <c r="BT443" s="6">
        <f t="shared" si="27"/>
        <v>5</v>
      </c>
    </row>
    <row r="444" spans="1:72" ht="12.75">
      <c r="A444" t="s">
        <v>579</v>
      </c>
      <c r="B444" s="1" t="s">
        <v>1391</v>
      </c>
      <c r="C444" s="1" t="s">
        <v>1391</v>
      </c>
      <c r="D444" s="7">
        <v>1997</v>
      </c>
      <c r="E444" t="s">
        <v>1392</v>
      </c>
      <c r="F444" t="s">
        <v>1610</v>
      </c>
      <c r="G444" t="s">
        <v>1393</v>
      </c>
      <c r="H444" s="7" t="s">
        <v>523</v>
      </c>
      <c r="I444" t="s">
        <v>578</v>
      </c>
      <c r="J444" s="7" t="s">
        <v>525</v>
      </c>
      <c r="K444">
        <v>2.4</v>
      </c>
      <c r="L444" s="7" t="s">
        <v>526</v>
      </c>
      <c r="M444">
        <v>5</v>
      </c>
      <c r="N444" s="32" t="s">
        <v>525</v>
      </c>
      <c r="O444" s="33">
        <v>71</v>
      </c>
      <c r="P444" s="7" t="s">
        <v>526</v>
      </c>
      <c r="Q444">
        <v>200</v>
      </c>
      <c r="R444" s="7" t="s">
        <v>526</v>
      </c>
      <c r="S444">
        <v>5</v>
      </c>
      <c r="T444" s="7" t="s">
        <v>526</v>
      </c>
      <c r="U444">
        <v>5</v>
      </c>
      <c r="V444" s="7" t="s">
        <v>526</v>
      </c>
      <c r="W444">
        <v>5</v>
      </c>
      <c r="X444" s="7" t="s">
        <v>526</v>
      </c>
      <c r="Y444">
        <v>5</v>
      </c>
      <c r="Z444" s="7" t="s">
        <v>526</v>
      </c>
      <c r="AA444">
        <v>5</v>
      </c>
      <c r="AB444" s="7" t="s">
        <v>526</v>
      </c>
      <c r="AC444">
        <v>5</v>
      </c>
      <c r="AD444" s="7" t="s">
        <v>526</v>
      </c>
      <c r="AE444">
        <v>5</v>
      </c>
      <c r="AF444" s="7" t="s">
        <v>526</v>
      </c>
      <c r="AG444">
        <v>5</v>
      </c>
      <c r="AH444" s="7" t="s">
        <v>526</v>
      </c>
      <c r="AI444">
        <v>5</v>
      </c>
      <c r="AJ444" s="7" t="s">
        <v>526</v>
      </c>
      <c r="AK444">
        <v>5</v>
      </c>
      <c r="AL444" s="7" t="s">
        <v>526</v>
      </c>
      <c r="AM444">
        <v>5</v>
      </c>
      <c r="AN444" s="7" t="s">
        <v>526</v>
      </c>
      <c r="AO444">
        <v>5</v>
      </c>
      <c r="AP444" s="7" t="s">
        <v>526</v>
      </c>
      <c r="AQ444">
        <v>5</v>
      </c>
      <c r="AR444" s="7" t="s">
        <v>526</v>
      </c>
      <c r="AS444">
        <v>5</v>
      </c>
      <c r="AT444" s="7" t="s">
        <v>526</v>
      </c>
      <c r="AU444">
        <v>5</v>
      </c>
      <c r="AV444" s="7" t="s">
        <v>526</v>
      </c>
      <c r="AW444">
        <v>5</v>
      </c>
      <c r="AX444" s="7" t="s">
        <v>525</v>
      </c>
      <c r="AY444">
        <v>96</v>
      </c>
      <c r="AZ444" s="7" t="s">
        <v>526</v>
      </c>
      <c r="BA444">
        <v>5</v>
      </c>
      <c r="BB444" s="7" t="s">
        <v>526</v>
      </c>
      <c r="BC444">
        <v>5</v>
      </c>
      <c r="BD444" s="7" t="s">
        <v>525</v>
      </c>
      <c r="BE444">
        <v>15</v>
      </c>
      <c r="BF444" s="7" t="s">
        <v>526</v>
      </c>
      <c r="BG444">
        <v>5</v>
      </c>
      <c r="BH444" s="7" t="s">
        <v>526</v>
      </c>
      <c r="BI444">
        <v>5</v>
      </c>
      <c r="BJ444" s="7" t="s">
        <v>526</v>
      </c>
      <c r="BK444">
        <v>5</v>
      </c>
      <c r="BL444" s="7" t="s">
        <v>526</v>
      </c>
      <c r="BM444">
        <v>5</v>
      </c>
      <c r="BN444" s="7" t="s">
        <v>526</v>
      </c>
      <c r="BO444">
        <v>5</v>
      </c>
      <c r="BQ444" s="5">
        <f t="shared" si="24"/>
        <v>25</v>
      </c>
      <c r="BR444" s="5">
        <f t="shared" si="25"/>
        <v>0</v>
      </c>
      <c r="BS444" s="5">
        <f t="shared" si="26"/>
        <v>28</v>
      </c>
      <c r="BT444" s="6">
        <f t="shared" si="27"/>
        <v>3</v>
      </c>
    </row>
    <row r="445" spans="1:72" ht="12.75">
      <c r="A445" t="s">
        <v>579</v>
      </c>
      <c r="B445" s="1" t="s">
        <v>1394</v>
      </c>
      <c r="C445" s="1" t="s">
        <v>1394</v>
      </c>
      <c r="D445" s="7">
        <v>1997</v>
      </c>
      <c r="E445" t="s">
        <v>684</v>
      </c>
      <c r="F445" t="s">
        <v>1610</v>
      </c>
      <c r="G445" t="s">
        <v>685</v>
      </c>
      <c r="H445" s="7" t="s">
        <v>523</v>
      </c>
      <c r="I445" t="s">
        <v>2092</v>
      </c>
      <c r="J445" s="7" t="s">
        <v>525</v>
      </c>
      <c r="K445">
        <v>3.6</v>
      </c>
      <c r="L445" s="7" t="s">
        <v>526</v>
      </c>
      <c r="M445">
        <v>5</v>
      </c>
      <c r="N445" s="32" t="s">
        <v>526</v>
      </c>
      <c r="O445" s="33">
        <v>50</v>
      </c>
      <c r="P445" s="7" t="s">
        <v>526</v>
      </c>
      <c r="Q445">
        <v>200</v>
      </c>
      <c r="R445" s="7" t="s">
        <v>526</v>
      </c>
      <c r="S445">
        <v>5</v>
      </c>
      <c r="T445" s="7" t="s">
        <v>526</v>
      </c>
      <c r="U445">
        <v>5</v>
      </c>
      <c r="V445" s="7" t="s">
        <v>526</v>
      </c>
      <c r="W445">
        <v>5</v>
      </c>
      <c r="X445" s="7" t="s">
        <v>526</v>
      </c>
      <c r="Y445">
        <v>5</v>
      </c>
      <c r="Z445" s="7" t="s">
        <v>526</v>
      </c>
      <c r="AA445">
        <v>5</v>
      </c>
      <c r="AB445" s="7" t="s">
        <v>526</v>
      </c>
      <c r="AC445">
        <v>5</v>
      </c>
      <c r="AD445" s="7" t="s">
        <v>526</v>
      </c>
      <c r="AE445">
        <v>5</v>
      </c>
      <c r="AF445" s="7" t="s">
        <v>526</v>
      </c>
      <c r="AG445">
        <v>5</v>
      </c>
      <c r="AH445" s="7" t="s">
        <v>526</v>
      </c>
      <c r="AI445">
        <v>5</v>
      </c>
      <c r="AJ445" s="7" t="s">
        <v>526</v>
      </c>
      <c r="AK445">
        <v>5</v>
      </c>
      <c r="AL445" s="7" t="s">
        <v>526</v>
      </c>
      <c r="AM445">
        <v>5</v>
      </c>
      <c r="AN445" s="7" t="s">
        <v>526</v>
      </c>
      <c r="AO445">
        <v>5</v>
      </c>
      <c r="AP445" s="7" t="s">
        <v>526</v>
      </c>
      <c r="AQ445">
        <v>5</v>
      </c>
      <c r="AR445" s="7" t="s">
        <v>526</v>
      </c>
      <c r="AS445">
        <v>5</v>
      </c>
      <c r="AT445" s="7" t="s">
        <v>526</v>
      </c>
      <c r="AU445">
        <v>5</v>
      </c>
      <c r="AV445" s="7" t="s">
        <v>526</v>
      </c>
      <c r="AW445">
        <v>5</v>
      </c>
      <c r="AX445" s="7" t="s">
        <v>526</v>
      </c>
      <c r="AY445">
        <v>5</v>
      </c>
      <c r="AZ445" s="7" t="s">
        <v>526</v>
      </c>
      <c r="BA445">
        <v>5</v>
      </c>
      <c r="BB445" s="7" t="s">
        <v>526</v>
      </c>
      <c r="BC445">
        <v>5</v>
      </c>
      <c r="BD445" s="7" t="s">
        <v>526</v>
      </c>
      <c r="BE445">
        <v>5</v>
      </c>
      <c r="BF445" s="7" t="s">
        <v>526</v>
      </c>
      <c r="BG445">
        <v>5</v>
      </c>
      <c r="BH445" s="7" t="s">
        <v>526</v>
      </c>
      <c r="BI445">
        <v>5</v>
      </c>
      <c r="BJ445" s="7" t="s">
        <v>526</v>
      </c>
      <c r="BK445">
        <v>5</v>
      </c>
      <c r="BL445" s="7" t="s">
        <v>526</v>
      </c>
      <c r="BM445">
        <v>5</v>
      </c>
      <c r="BN445" s="7" t="s">
        <v>526</v>
      </c>
      <c r="BO445">
        <v>5</v>
      </c>
      <c r="BQ445" s="5">
        <f t="shared" si="24"/>
        <v>28</v>
      </c>
      <c r="BR445" s="5">
        <f t="shared" si="25"/>
        <v>0</v>
      </c>
      <c r="BS445" s="5">
        <f t="shared" si="26"/>
        <v>28</v>
      </c>
      <c r="BT445" s="6">
        <f t="shared" si="27"/>
        <v>0</v>
      </c>
    </row>
    <row r="446" spans="1:72" ht="12.75">
      <c r="A446" t="s">
        <v>579</v>
      </c>
      <c r="B446" s="1" t="s">
        <v>686</v>
      </c>
      <c r="C446" s="1" t="s">
        <v>686</v>
      </c>
      <c r="D446" s="7">
        <v>1997</v>
      </c>
      <c r="E446" t="s">
        <v>687</v>
      </c>
      <c r="F446" t="s">
        <v>1610</v>
      </c>
      <c r="G446" t="s">
        <v>2179</v>
      </c>
      <c r="H446" s="7" t="s">
        <v>523</v>
      </c>
      <c r="I446" t="s">
        <v>2092</v>
      </c>
      <c r="J446" s="7" t="s">
        <v>525</v>
      </c>
      <c r="K446">
        <v>2.2</v>
      </c>
      <c r="L446" s="7" t="s">
        <v>526</v>
      </c>
      <c r="M446">
        <v>5</v>
      </c>
      <c r="N446" s="32" t="s">
        <v>526</v>
      </c>
      <c r="O446" s="33">
        <v>50</v>
      </c>
      <c r="P446" s="7" t="s">
        <v>526</v>
      </c>
      <c r="Q446">
        <v>200</v>
      </c>
      <c r="R446" s="7" t="s">
        <v>526</v>
      </c>
      <c r="S446">
        <v>5</v>
      </c>
      <c r="T446" s="7" t="s">
        <v>526</v>
      </c>
      <c r="U446">
        <v>5</v>
      </c>
      <c r="V446" s="7" t="s">
        <v>526</v>
      </c>
      <c r="W446">
        <v>5</v>
      </c>
      <c r="X446" s="7" t="s">
        <v>526</v>
      </c>
      <c r="Y446">
        <v>5</v>
      </c>
      <c r="Z446" s="7" t="s">
        <v>526</v>
      </c>
      <c r="AA446">
        <v>5</v>
      </c>
      <c r="AB446" s="7" t="s">
        <v>526</v>
      </c>
      <c r="AC446">
        <v>5</v>
      </c>
      <c r="AD446" s="7" t="s">
        <v>526</v>
      </c>
      <c r="AE446">
        <v>5</v>
      </c>
      <c r="AF446" s="7" t="s">
        <v>526</v>
      </c>
      <c r="AG446">
        <v>5</v>
      </c>
      <c r="AH446" s="7" t="s">
        <v>526</v>
      </c>
      <c r="AI446">
        <v>5</v>
      </c>
      <c r="AJ446" s="7" t="s">
        <v>526</v>
      </c>
      <c r="AK446">
        <v>5</v>
      </c>
      <c r="AL446" s="7" t="s">
        <v>526</v>
      </c>
      <c r="AM446">
        <v>5</v>
      </c>
      <c r="AN446" s="7" t="s">
        <v>526</v>
      </c>
      <c r="AO446">
        <v>5</v>
      </c>
      <c r="AP446" s="7" t="s">
        <v>526</v>
      </c>
      <c r="AQ446">
        <v>5</v>
      </c>
      <c r="AR446" s="7" t="s">
        <v>526</v>
      </c>
      <c r="AS446">
        <v>5</v>
      </c>
      <c r="AT446" s="7" t="s">
        <v>526</v>
      </c>
      <c r="AU446">
        <v>5</v>
      </c>
      <c r="AV446" s="7" t="s">
        <v>526</v>
      </c>
      <c r="AW446">
        <v>5</v>
      </c>
      <c r="AX446" s="7" t="s">
        <v>526</v>
      </c>
      <c r="AY446">
        <v>5</v>
      </c>
      <c r="AZ446" s="7" t="s">
        <v>526</v>
      </c>
      <c r="BA446">
        <v>5</v>
      </c>
      <c r="BB446" s="7" t="s">
        <v>526</v>
      </c>
      <c r="BC446">
        <v>5</v>
      </c>
      <c r="BD446" s="7" t="s">
        <v>526</v>
      </c>
      <c r="BE446">
        <v>5</v>
      </c>
      <c r="BF446" s="7" t="s">
        <v>526</v>
      </c>
      <c r="BG446">
        <v>5</v>
      </c>
      <c r="BH446" s="7" t="s">
        <v>526</v>
      </c>
      <c r="BI446">
        <v>5</v>
      </c>
      <c r="BJ446" s="7" t="s">
        <v>526</v>
      </c>
      <c r="BK446">
        <v>5</v>
      </c>
      <c r="BL446" s="7" t="s">
        <v>526</v>
      </c>
      <c r="BM446">
        <v>5</v>
      </c>
      <c r="BN446" s="7" t="s">
        <v>526</v>
      </c>
      <c r="BO446">
        <v>5</v>
      </c>
      <c r="BQ446" s="5">
        <f t="shared" si="24"/>
        <v>28</v>
      </c>
      <c r="BR446" s="5">
        <f t="shared" si="25"/>
        <v>0</v>
      </c>
      <c r="BS446" s="5">
        <f t="shared" si="26"/>
        <v>28</v>
      </c>
      <c r="BT446" s="6">
        <f t="shared" si="27"/>
        <v>0</v>
      </c>
    </row>
    <row r="447" spans="1:72" ht="12.75">
      <c r="A447" t="s">
        <v>2452</v>
      </c>
      <c r="B447" s="1" t="s">
        <v>2180</v>
      </c>
      <c r="C447" s="1" t="s">
        <v>2180</v>
      </c>
      <c r="D447" s="7">
        <v>1994</v>
      </c>
      <c r="E447" t="s">
        <v>2181</v>
      </c>
      <c r="F447" t="s">
        <v>1610</v>
      </c>
      <c r="G447" t="s">
        <v>2182</v>
      </c>
      <c r="H447" s="7" t="s">
        <v>523</v>
      </c>
      <c r="I447" t="s">
        <v>1965</v>
      </c>
      <c r="J447" s="7" t="s">
        <v>525</v>
      </c>
      <c r="K447">
        <v>3.6</v>
      </c>
      <c r="L447" s="7" t="s">
        <v>526</v>
      </c>
      <c r="M447">
        <v>5</v>
      </c>
      <c r="N447" s="32" t="s">
        <v>526</v>
      </c>
      <c r="O447" s="33">
        <v>50</v>
      </c>
      <c r="P447" s="7" t="s">
        <v>526</v>
      </c>
      <c r="Q447">
        <v>200</v>
      </c>
      <c r="R447" s="7" t="s">
        <v>526</v>
      </c>
      <c r="S447">
        <v>5</v>
      </c>
      <c r="T447" s="7" t="s">
        <v>526</v>
      </c>
      <c r="U447">
        <v>5</v>
      </c>
      <c r="V447" s="7" t="s">
        <v>526</v>
      </c>
      <c r="W447">
        <v>5</v>
      </c>
      <c r="X447" s="7" t="s">
        <v>526</v>
      </c>
      <c r="Y447">
        <v>5</v>
      </c>
      <c r="Z447" s="7" t="s">
        <v>526</v>
      </c>
      <c r="AA447">
        <v>5</v>
      </c>
      <c r="AB447" s="7" t="s">
        <v>526</v>
      </c>
      <c r="AC447">
        <v>5</v>
      </c>
      <c r="AD447" s="7" t="s">
        <v>526</v>
      </c>
      <c r="AE447">
        <v>5</v>
      </c>
      <c r="AF447" s="7" t="s">
        <v>526</v>
      </c>
      <c r="AG447">
        <v>5</v>
      </c>
      <c r="AH447" s="7" t="s">
        <v>526</v>
      </c>
      <c r="AI447">
        <v>5</v>
      </c>
      <c r="AJ447" s="7" t="s">
        <v>526</v>
      </c>
      <c r="AK447">
        <v>5</v>
      </c>
      <c r="AL447" s="7" t="s">
        <v>526</v>
      </c>
      <c r="AM447">
        <v>5</v>
      </c>
      <c r="AN447" s="7" t="s">
        <v>526</v>
      </c>
      <c r="AO447">
        <v>5</v>
      </c>
      <c r="AP447" s="7" t="s">
        <v>526</v>
      </c>
      <c r="AQ447">
        <v>5</v>
      </c>
      <c r="AR447" s="7" t="s">
        <v>526</v>
      </c>
      <c r="AS447">
        <v>5</v>
      </c>
      <c r="AT447" s="7" t="s">
        <v>526</v>
      </c>
      <c r="AU447">
        <v>5</v>
      </c>
      <c r="AV447" s="7" t="s">
        <v>526</v>
      </c>
      <c r="AW447">
        <v>5</v>
      </c>
      <c r="AX447" s="7" t="s">
        <v>525</v>
      </c>
      <c r="AY447">
        <v>5.7</v>
      </c>
      <c r="AZ447" s="7" t="s">
        <v>526</v>
      </c>
      <c r="BA447">
        <v>5</v>
      </c>
      <c r="BB447" s="7" t="s">
        <v>526</v>
      </c>
      <c r="BC447">
        <v>5</v>
      </c>
      <c r="BD447" s="7" t="s">
        <v>526</v>
      </c>
      <c r="BE447">
        <v>5</v>
      </c>
      <c r="BF447" s="7" t="s">
        <v>526</v>
      </c>
      <c r="BG447">
        <v>5</v>
      </c>
      <c r="BH447" s="7" t="s">
        <v>526</v>
      </c>
      <c r="BI447">
        <v>5</v>
      </c>
      <c r="BJ447" s="7" t="s">
        <v>526</v>
      </c>
      <c r="BK447">
        <v>5</v>
      </c>
      <c r="BL447" s="7" t="s">
        <v>526</v>
      </c>
      <c r="BM447">
        <v>5</v>
      </c>
      <c r="BN447" s="7" t="s">
        <v>526</v>
      </c>
      <c r="BO447">
        <v>5</v>
      </c>
      <c r="BQ447" s="5">
        <f t="shared" si="24"/>
        <v>27</v>
      </c>
      <c r="BR447" s="5">
        <f t="shared" si="25"/>
        <v>0</v>
      </c>
      <c r="BS447" s="5">
        <f t="shared" si="26"/>
        <v>28</v>
      </c>
      <c r="BT447" s="6">
        <f t="shared" si="27"/>
        <v>1</v>
      </c>
    </row>
    <row r="448" spans="1:72" ht="12.75">
      <c r="A448" t="s">
        <v>2452</v>
      </c>
      <c r="B448" s="1" t="s">
        <v>2183</v>
      </c>
      <c r="C448" s="1" t="s">
        <v>2183</v>
      </c>
      <c r="D448" s="7">
        <v>1994</v>
      </c>
      <c r="E448" t="s">
        <v>2184</v>
      </c>
      <c r="F448" t="s">
        <v>1610</v>
      </c>
      <c r="G448" t="s">
        <v>2185</v>
      </c>
      <c r="H448" s="7" t="s">
        <v>523</v>
      </c>
      <c r="I448" t="s">
        <v>524</v>
      </c>
      <c r="J448" s="7" t="s">
        <v>525</v>
      </c>
      <c r="K448">
        <v>3</v>
      </c>
      <c r="L448" s="7" t="s">
        <v>526</v>
      </c>
      <c r="M448">
        <v>5</v>
      </c>
      <c r="N448" s="32" t="s">
        <v>526</v>
      </c>
      <c r="O448" s="33">
        <v>50</v>
      </c>
      <c r="P448" s="7" t="s">
        <v>526</v>
      </c>
      <c r="Q448">
        <v>200</v>
      </c>
      <c r="R448" s="7" t="s">
        <v>526</v>
      </c>
      <c r="S448">
        <v>5</v>
      </c>
      <c r="T448" s="7" t="s">
        <v>526</v>
      </c>
      <c r="U448">
        <v>5</v>
      </c>
      <c r="V448" s="7" t="s">
        <v>526</v>
      </c>
      <c r="W448">
        <v>5</v>
      </c>
      <c r="X448" s="7" t="s">
        <v>526</v>
      </c>
      <c r="Y448">
        <v>5</v>
      </c>
      <c r="Z448" s="7" t="s">
        <v>526</v>
      </c>
      <c r="AA448">
        <v>5</v>
      </c>
      <c r="AB448" s="7" t="s">
        <v>526</v>
      </c>
      <c r="AC448">
        <v>5</v>
      </c>
      <c r="AD448" s="7" t="s">
        <v>526</v>
      </c>
      <c r="AE448">
        <v>5</v>
      </c>
      <c r="AF448" s="7" t="s">
        <v>526</v>
      </c>
      <c r="AG448">
        <v>5</v>
      </c>
      <c r="AH448" s="7" t="s">
        <v>526</v>
      </c>
      <c r="AI448">
        <v>5</v>
      </c>
      <c r="AJ448" s="7" t="s">
        <v>526</v>
      </c>
      <c r="AK448">
        <v>5</v>
      </c>
      <c r="AL448" s="7" t="s">
        <v>526</v>
      </c>
      <c r="AM448">
        <v>5</v>
      </c>
      <c r="AN448" s="7" t="s">
        <v>526</v>
      </c>
      <c r="AO448">
        <v>5</v>
      </c>
      <c r="AP448" s="7" t="s">
        <v>526</v>
      </c>
      <c r="AQ448">
        <v>5</v>
      </c>
      <c r="AR448" s="7" t="s">
        <v>526</v>
      </c>
      <c r="AS448">
        <v>5</v>
      </c>
      <c r="AT448" s="7" t="s">
        <v>526</v>
      </c>
      <c r="AU448">
        <v>5</v>
      </c>
      <c r="AV448" s="7" t="s">
        <v>526</v>
      </c>
      <c r="AW448">
        <v>5</v>
      </c>
      <c r="AX448" s="7" t="s">
        <v>526</v>
      </c>
      <c r="AY448">
        <v>5</v>
      </c>
      <c r="AZ448" s="7" t="s">
        <v>526</v>
      </c>
      <c r="BA448">
        <v>5</v>
      </c>
      <c r="BB448" s="7" t="s">
        <v>526</v>
      </c>
      <c r="BC448">
        <v>5</v>
      </c>
      <c r="BD448" s="7" t="s">
        <v>526</v>
      </c>
      <c r="BE448">
        <v>5</v>
      </c>
      <c r="BF448" s="7" t="s">
        <v>526</v>
      </c>
      <c r="BG448">
        <v>5</v>
      </c>
      <c r="BH448" s="7" t="s">
        <v>526</v>
      </c>
      <c r="BI448">
        <v>5</v>
      </c>
      <c r="BJ448" s="7" t="s">
        <v>526</v>
      </c>
      <c r="BK448">
        <v>5</v>
      </c>
      <c r="BL448" s="7" t="s">
        <v>526</v>
      </c>
      <c r="BM448">
        <v>5</v>
      </c>
      <c r="BN448" s="7" t="s">
        <v>526</v>
      </c>
      <c r="BO448">
        <v>5</v>
      </c>
      <c r="BQ448" s="5">
        <f t="shared" si="24"/>
        <v>28</v>
      </c>
      <c r="BR448" s="5">
        <f t="shared" si="25"/>
        <v>0</v>
      </c>
      <c r="BS448" s="5">
        <f t="shared" si="26"/>
        <v>28</v>
      </c>
      <c r="BT448" s="6">
        <f t="shared" si="27"/>
        <v>0</v>
      </c>
    </row>
    <row r="449" spans="1:72" ht="12.75">
      <c r="A449" t="s">
        <v>2452</v>
      </c>
      <c r="B449" s="1" t="s">
        <v>2186</v>
      </c>
      <c r="C449" s="1" t="s">
        <v>2186</v>
      </c>
      <c r="D449" s="7">
        <v>1994</v>
      </c>
      <c r="E449" t="s">
        <v>2187</v>
      </c>
      <c r="F449" t="s">
        <v>1610</v>
      </c>
      <c r="G449" t="s">
        <v>2188</v>
      </c>
      <c r="H449" s="7" t="s">
        <v>523</v>
      </c>
      <c r="I449" t="s">
        <v>531</v>
      </c>
      <c r="J449" s="7" t="s">
        <v>525</v>
      </c>
      <c r="K449">
        <v>5.6</v>
      </c>
      <c r="L449" s="7" t="s">
        <v>526</v>
      </c>
      <c r="M449">
        <v>5</v>
      </c>
      <c r="N449" s="32" t="s">
        <v>525</v>
      </c>
      <c r="O449" s="33">
        <v>380</v>
      </c>
      <c r="P449" s="7" t="s">
        <v>526</v>
      </c>
      <c r="Q449">
        <v>200</v>
      </c>
      <c r="R449" s="7" t="s">
        <v>526</v>
      </c>
      <c r="S449">
        <v>5</v>
      </c>
      <c r="T449" s="7" t="s">
        <v>526</v>
      </c>
      <c r="U449">
        <v>5</v>
      </c>
      <c r="V449" s="7" t="s">
        <v>525</v>
      </c>
      <c r="W449">
        <v>8.5</v>
      </c>
      <c r="X449" s="7" t="s">
        <v>526</v>
      </c>
      <c r="Y449">
        <v>5</v>
      </c>
      <c r="Z449" s="7" t="s">
        <v>526</v>
      </c>
      <c r="AA449">
        <v>5</v>
      </c>
      <c r="AB449" s="7" t="s">
        <v>526</v>
      </c>
      <c r="AC449">
        <v>5</v>
      </c>
      <c r="AD449" s="7" t="s">
        <v>526</v>
      </c>
      <c r="AE449">
        <v>5</v>
      </c>
      <c r="AF449" s="7" t="s">
        <v>526</v>
      </c>
      <c r="AG449">
        <v>5</v>
      </c>
      <c r="AH449" s="7" t="s">
        <v>526</v>
      </c>
      <c r="AI449">
        <v>5</v>
      </c>
      <c r="AJ449" s="7" t="s">
        <v>526</v>
      </c>
      <c r="AK449">
        <v>5</v>
      </c>
      <c r="AL449" s="7" t="s">
        <v>526</v>
      </c>
      <c r="AM449">
        <v>5</v>
      </c>
      <c r="AN449" s="7" t="s">
        <v>526</v>
      </c>
      <c r="AO449">
        <v>5</v>
      </c>
      <c r="AP449" s="7" t="s">
        <v>526</v>
      </c>
      <c r="AQ449">
        <v>5</v>
      </c>
      <c r="AR449" s="7" t="s">
        <v>526</v>
      </c>
      <c r="AS449">
        <v>5</v>
      </c>
      <c r="AT449" s="7" t="s">
        <v>526</v>
      </c>
      <c r="AU449">
        <v>5</v>
      </c>
      <c r="AV449" s="7" t="s">
        <v>526</v>
      </c>
      <c r="AW449">
        <v>5</v>
      </c>
      <c r="AX449" s="7" t="s">
        <v>525</v>
      </c>
      <c r="AY449">
        <v>15</v>
      </c>
      <c r="AZ449" s="7" t="s">
        <v>526</v>
      </c>
      <c r="BA449">
        <v>5</v>
      </c>
      <c r="BB449" s="7" t="s">
        <v>526</v>
      </c>
      <c r="BC449">
        <v>5</v>
      </c>
      <c r="BD449" s="7" t="s">
        <v>526</v>
      </c>
      <c r="BE449">
        <v>5</v>
      </c>
      <c r="BF449" s="7" t="s">
        <v>526</v>
      </c>
      <c r="BG449">
        <v>5</v>
      </c>
      <c r="BH449" s="7" t="s">
        <v>526</v>
      </c>
      <c r="BI449">
        <v>5</v>
      </c>
      <c r="BJ449" s="7" t="s">
        <v>526</v>
      </c>
      <c r="BK449">
        <v>5</v>
      </c>
      <c r="BL449" s="7" t="s">
        <v>526</v>
      </c>
      <c r="BM449">
        <v>5</v>
      </c>
      <c r="BN449" s="7" t="s">
        <v>526</v>
      </c>
      <c r="BO449">
        <v>5</v>
      </c>
      <c r="BQ449" s="5">
        <f t="shared" si="24"/>
        <v>25</v>
      </c>
      <c r="BR449" s="5">
        <f t="shared" si="25"/>
        <v>0</v>
      </c>
      <c r="BS449" s="5">
        <f t="shared" si="26"/>
        <v>28</v>
      </c>
      <c r="BT449" s="6">
        <f t="shared" si="27"/>
        <v>3</v>
      </c>
    </row>
    <row r="450" spans="1:72" ht="12.75">
      <c r="A450" t="s">
        <v>2452</v>
      </c>
      <c r="B450" s="1" t="s">
        <v>2189</v>
      </c>
      <c r="C450" s="1" t="s">
        <v>2189</v>
      </c>
      <c r="D450" s="7">
        <v>1994</v>
      </c>
      <c r="E450" t="s">
        <v>1673</v>
      </c>
      <c r="F450" t="s">
        <v>1610</v>
      </c>
      <c r="G450" t="s">
        <v>1674</v>
      </c>
      <c r="H450" s="7" t="s">
        <v>523</v>
      </c>
      <c r="I450" t="s">
        <v>531</v>
      </c>
      <c r="J450" s="7" t="s">
        <v>525</v>
      </c>
      <c r="K450">
        <v>6.2</v>
      </c>
      <c r="L450" s="7" t="s">
        <v>526</v>
      </c>
      <c r="M450">
        <v>5</v>
      </c>
      <c r="N450" s="32" t="s">
        <v>525</v>
      </c>
      <c r="O450" s="33">
        <v>1700</v>
      </c>
      <c r="P450" s="7" t="s">
        <v>526</v>
      </c>
      <c r="Q450">
        <v>200</v>
      </c>
      <c r="R450" s="7" t="s">
        <v>526</v>
      </c>
      <c r="S450">
        <v>5</v>
      </c>
      <c r="T450" s="7" t="s">
        <v>526</v>
      </c>
      <c r="U450">
        <v>5</v>
      </c>
      <c r="V450" s="7" t="s">
        <v>525</v>
      </c>
      <c r="W450">
        <v>69</v>
      </c>
      <c r="X450" s="7" t="s">
        <v>525</v>
      </c>
      <c r="Y450">
        <v>21</v>
      </c>
      <c r="Z450" s="7" t="s">
        <v>526</v>
      </c>
      <c r="AA450">
        <v>5</v>
      </c>
      <c r="AB450" s="7" t="s">
        <v>526</v>
      </c>
      <c r="AC450">
        <v>5</v>
      </c>
      <c r="AD450" s="7" t="s">
        <v>526</v>
      </c>
      <c r="AE450">
        <v>5</v>
      </c>
      <c r="AF450" s="7" t="s">
        <v>526</v>
      </c>
      <c r="AG450">
        <v>5</v>
      </c>
      <c r="AH450" s="7" t="s">
        <v>526</v>
      </c>
      <c r="AI450">
        <v>5</v>
      </c>
      <c r="AJ450" s="7" t="s">
        <v>526</v>
      </c>
      <c r="AK450">
        <v>5</v>
      </c>
      <c r="AL450" s="7" t="s">
        <v>526</v>
      </c>
      <c r="AM450">
        <v>5</v>
      </c>
      <c r="AN450" s="7" t="s">
        <v>526</v>
      </c>
      <c r="AO450">
        <v>5</v>
      </c>
      <c r="AP450" s="7" t="s">
        <v>526</v>
      </c>
      <c r="AQ450">
        <v>5</v>
      </c>
      <c r="AR450" s="7" t="s">
        <v>526</v>
      </c>
      <c r="AS450">
        <v>5</v>
      </c>
      <c r="AT450" s="7" t="s">
        <v>526</v>
      </c>
      <c r="AU450">
        <v>5</v>
      </c>
      <c r="AV450" s="7" t="s">
        <v>526</v>
      </c>
      <c r="AW450">
        <v>5</v>
      </c>
      <c r="AX450" s="7" t="s">
        <v>525</v>
      </c>
      <c r="AY450">
        <v>228</v>
      </c>
      <c r="AZ450" s="7" t="s">
        <v>526</v>
      </c>
      <c r="BA450">
        <v>5</v>
      </c>
      <c r="BB450" s="7" t="s">
        <v>525</v>
      </c>
      <c r="BC450">
        <v>8.9</v>
      </c>
      <c r="BD450" s="7" t="s">
        <v>525</v>
      </c>
      <c r="BE450">
        <v>39</v>
      </c>
      <c r="BF450" s="7" t="s">
        <v>525</v>
      </c>
      <c r="BG450">
        <v>9</v>
      </c>
      <c r="BH450" s="7" t="s">
        <v>525</v>
      </c>
      <c r="BI450">
        <v>18</v>
      </c>
      <c r="BJ450" s="7" t="s">
        <v>526</v>
      </c>
      <c r="BK450">
        <v>5</v>
      </c>
      <c r="BL450" s="7" t="s">
        <v>525</v>
      </c>
      <c r="BM450">
        <v>36</v>
      </c>
      <c r="BN450" s="7" t="s">
        <v>525</v>
      </c>
      <c r="BO450">
        <v>57</v>
      </c>
      <c r="BQ450" s="5">
        <f t="shared" si="24"/>
        <v>18</v>
      </c>
      <c r="BR450" s="5">
        <f t="shared" si="25"/>
        <v>0</v>
      </c>
      <c r="BS450" s="5">
        <f t="shared" si="26"/>
        <v>28</v>
      </c>
      <c r="BT450" s="6">
        <f t="shared" si="27"/>
        <v>10</v>
      </c>
    </row>
    <row r="451" spans="1:72" ht="12.75">
      <c r="A451" t="s">
        <v>2452</v>
      </c>
      <c r="B451" s="1" t="s">
        <v>1675</v>
      </c>
      <c r="C451" s="1" t="s">
        <v>1675</v>
      </c>
      <c r="D451" s="7">
        <v>1994</v>
      </c>
      <c r="E451" t="s">
        <v>1676</v>
      </c>
      <c r="F451" t="s">
        <v>1610</v>
      </c>
      <c r="G451" t="s">
        <v>1677</v>
      </c>
      <c r="H451" s="7" t="s">
        <v>523</v>
      </c>
      <c r="I451" t="s">
        <v>531</v>
      </c>
      <c r="J451" s="7" t="s">
        <v>525</v>
      </c>
      <c r="K451">
        <v>8.2</v>
      </c>
      <c r="L451" s="7" t="s">
        <v>526</v>
      </c>
      <c r="M451">
        <v>5</v>
      </c>
      <c r="N451" s="32" t="s">
        <v>525</v>
      </c>
      <c r="O451" s="33">
        <v>1100</v>
      </c>
      <c r="P451" s="7" t="s">
        <v>526</v>
      </c>
      <c r="Q451">
        <v>200</v>
      </c>
      <c r="R451" s="7" t="s">
        <v>526</v>
      </c>
      <c r="S451">
        <v>5</v>
      </c>
      <c r="T451" s="7" t="s">
        <v>526</v>
      </c>
      <c r="U451">
        <v>5</v>
      </c>
      <c r="V451" s="7" t="s">
        <v>525</v>
      </c>
      <c r="W451">
        <v>42</v>
      </c>
      <c r="X451" s="7" t="s">
        <v>525</v>
      </c>
      <c r="Y451">
        <v>12</v>
      </c>
      <c r="Z451" s="7" t="s">
        <v>526</v>
      </c>
      <c r="AA451">
        <v>5</v>
      </c>
      <c r="AB451" s="7" t="s">
        <v>526</v>
      </c>
      <c r="AC451">
        <v>10</v>
      </c>
      <c r="AD451" s="7" t="s">
        <v>526</v>
      </c>
      <c r="AE451">
        <v>5</v>
      </c>
      <c r="AF451" s="7" t="s">
        <v>526</v>
      </c>
      <c r="AG451">
        <v>5</v>
      </c>
      <c r="AH451" s="7" t="s">
        <v>526</v>
      </c>
      <c r="AI451">
        <v>5</v>
      </c>
      <c r="AJ451" s="7" t="s">
        <v>526</v>
      </c>
      <c r="AK451">
        <v>5</v>
      </c>
      <c r="AL451" s="7" t="s">
        <v>526</v>
      </c>
      <c r="AM451">
        <v>5</v>
      </c>
      <c r="AN451" s="7" t="s">
        <v>526</v>
      </c>
      <c r="AO451">
        <v>5</v>
      </c>
      <c r="AP451" s="7" t="s">
        <v>526</v>
      </c>
      <c r="AQ451">
        <v>5</v>
      </c>
      <c r="AR451" s="7" t="s">
        <v>526</v>
      </c>
      <c r="AS451">
        <v>5</v>
      </c>
      <c r="AT451" s="7" t="s">
        <v>526</v>
      </c>
      <c r="AU451">
        <v>5</v>
      </c>
      <c r="AV451" s="7" t="s">
        <v>526</v>
      </c>
      <c r="AW451">
        <v>5</v>
      </c>
      <c r="AX451" s="7" t="s">
        <v>525</v>
      </c>
      <c r="AY451">
        <v>27</v>
      </c>
      <c r="AZ451" s="7" t="s">
        <v>526</v>
      </c>
      <c r="BA451">
        <v>5</v>
      </c>
      <c r="BB451" s="7" t="s">
        <v>526</v>
      </c>
      <c r="BC451">
        <v>5</v>
      </c>
      <c r="BD451" s="7" t="s">
        <v>525</v>
      </c>
      <c r="BE451">
        <v>6.2</v>
      </c>
      <c r="BF451" s="7" t="s">
        <v>526</v>
      </c>
      <c r="BG451">
        <v>5</v>
      </c>
      <c r="BH451" s="7" t="s">
        <v>526</v>
      </c>
      <c r="BI451">
        <v>5</v>
      </c>
      <c r="BJ451" s="7" t="s">
        <v>526</v>
      </c>
      <c r="BK451">
        <v>5</v>
      </c>
      <c r="BL451" s="7" t="s">
        <v>525</v>
      </c>
      <c r="BM451">
        <v>26</v>
      </c>
      <c r="BN451" s="7" t="s">
        <v>525</v>
      </c>
      <c r="BO451">
        <v>46</v>
      </c>
      <c r="BQ451" s="5">
        <f t="shared" si="24"/>
        <v>21</v>
      </c>
      <c r="BR451" s="5">
        <f t="shared" si="25"/>
        <v>0</v>
      </c>
      <c r="BS451" s="5">
        <f t="shared" si="26"/>
        <v>28</v>
      </c>
      <c r="BT451" s="6">
        <f t="shared" si="27"/>
        <v>7</v>
      </c>
    </row>
    <row r="452" spans="1:72" ht="12.75">
      <c r="A452" t="s">
        <v>2452</v>
      </c>
      <c r="B452" s="1" t="s">
        <v>1678</v>
      </c>
      <c r="C452" s="1" t="s">
        <v>1678</v>
      </c>
      <c r="D452" s="7">
        <v>1994</v>
      </c>
      <c r="E452" t="s">
        <v>1679</v>
      </c>
      <c r="F452" t="s">
        <v>1610</v>
      </c>
      <c r="G452" t="s">
        <v>1680</v>
      </c>
      <c r="H452" s="7" t="s">
        <v>523</v>
      </c>
      <c r="I452" t="s">
        <v>1965</v>
      </c>
      <c r="J452" s="7" t="s">
        <v>525</v>
      </c>
      <c r="K452">
        <v>10</v>
      </c>
      <c r="L452" s="7" t="s">
        <v>526</v>
      </c>
      <c r="M452">
        <v>5</v>
      </c>
      <c r="N452" s="32" t="s">
        <v>526</v>
      </c>
      <c r="O452" s="33">
        <v>50</v>
      </c>
      <c r="P452" s="7" t="s">
        <v>526</v>
      </c>
      <c r="Q452">
        <v>200</v>
      </c>
      <c r="R452" s="7" t="s">
        <v>526</v>
      </c>
      <c r="S452">
        <v>5</v>
      </c>
      <c r="T452" s="7" t="s">
        <v>526</v>
      </c>
      <c r="U452">
        <v>5</v>
      </c>
      <c r="V452" s="7" t="s">
        <v>543</v>
      </c>
      <c r="W452">
        <v>4.8</v>
      </c>
      <c r="X452" s="7" t="s">
        <v>543</v>
      </c>
      <c r="Y452">
        <v>2.2</v>
      </c>
      <c r="Z452" s="7" t="s">
        <v>526</v>
      </c>
      <c r="AA452">
        <v>5</v>
      </c>
      <c r="AB452" s="7" t="s">
        <v>526</v>
      </c>
      <c r="AC452">
        <v>5</v>
      </c>
      <c r="AD452" s="7" t="s">
        <v>526</v>
      </c>
      <c r="AE452">
        <v>5</v>
      </c>
      <c r="AF452" s="7" t="s">
        <v>526</v>
      </c>
      <c r="AG452">
        <v>5</v>
      </c>
      <c r="AH452" s="7" t="s">
        <v>526</v>
      </c>
      <c r="AI452">
        <v>5</v>
      </c>
      <c r="AJ452" s="7" t="s">
        <v>526</v>
      </c>
      <c r="AK452">
        <v>5</v>
      </c>
      <c r="AL452" s="7" t="s">
        <v>526</v>
      </c>
      <c r="AM452">
        <v>5</v>
      </c>
      <c r="AN452" s="7" t="s">
        <v>526</v>
      </c>
      <c r="AO452">
        <v>5</v>
      </c>
      <c r="AP452" s="7" t="s">
        <v>526</v>
      </c>
      <c r="AQ452">
        <v>5</v>
      </c>
      <c r="AR452" s="7" t="s">
        <v>526</v>
      </c>
      <c r="AS452">
        <v>5</v>
      </c>
      <c r="AT452" s="7" t="s">
        <v>526</v>
      </c>
      <c r="AU452">
        <v>5</v>
      </c>
      <c r="AV452" s="7" t="s">
        <v>526</v>
      </c>
      <c r="AW452">
        <v>5</v>
      </c>
      <c r="AX452" s="7" t="s">
        <v>525</v>
      </c>
      <c r="AY452">
        <v>6.7</v>
      </c>
      <c r="AZ452" s="7" t="s">
        <v>526</v>
      </c>
      <c r="BA452">
        <v>5</v>
      </c>
      <c r="BB452" s="7" t="s">
        <v>526</v>
      </c>
      <c r="BC452">
        <v>5</v>
      </c>
      <c r="BD452" s="7" t="s">
        <v>526</v>
      </c>
      <c r="BE452">
        <v>5</v>
      </c>
      <c r="BF452" s="7" t="s">
        <v>526</v>
      </c>
      <c r="BG452">
        <v>5</v>
      </c>
      <c r="BH452" s="7" t="s">
        <v>526</v>
      </c>
      <c r="BI452">
        <v>5</v>
      </c>
      <c r="BJ452" s="7" t="s">
        <v>526</v>
      </c>
      <c r="BK452">
        <v>5</v>
      </c>
      <c r="BL452" s="7" t="s">
        <v>543</v>
      </c>
      <c r="BM452">
        <v>1.7</v>
      </c>
      <c r="BN452" s="7" t="s">
        <v>543</v>
      </c>
      <c r="BO452">
        <v>3.9</v>
      </c>
      <c r="BQ452" s="5">
        <f t="shared" si="24"/>
        <v>23</v>
      </c>
      <c r="BR452" s="5">
        <f t="shared" si="25"/>
        <v>0</v>
      </c>
      <c r="BS452" s="5">
        <f t="shared" si="26"/>
        <v>28</v>
      </c>
      <c r="BT452" s="6">
        <f t="shared" si="27"/>
        <v>5</v>
      </c>
    </row>
    <row r="453" spans="1:72" ht="12.75">
      <c r="A453" t="s">
        <v>2452</v>
      </c>
      <c r="B453" s="1" t="s">
        <v>1681</v>
      </c>
      <c r="C453" s="1" t="s">
        <v>1681</v>
      </c>
      <c r="D453" s="7">
        <v>1994</v>
      </c>
      <c r="E453" t="s">
        <v>1682</v>
      </c>
      <c r="F453" t="s">
        <v>1610</v>
      </c>
      <c r="G453" t="s">
        <v>1683</v>
      </c>
      <c r="H453" s="7" t="s">
        <v>523</v>
      </c>
      <c r="I453" t="s">
        <v>1965</v>
      </c>
      <c r="J453" s="7" t="s">
        <v>525</v>
      </c>
      <c r="K453">
        <v>8.5</v>
      </c>
      <c r="L453" s="7" t="s">
        <v>526</v>
      </c>
      <c r="M453">
        <v>5</v>
      </c>
      <c r="N453" s="32" t="s">
        <v>525</v>
      </c>
      <c r="O453" s="33">
        <v>100</v>
      </c>
      <c r="P453" s="7" t="s">
        <v>526</v>
      </c>
      <c r="Q453">
        <v>200</v>
      </c>
      <c r="R453" s="7" t="s">
        <v>526</v>
      </c>
      <c r="S453">
        <v>5</v>
      </c>
      <c r="T453" s="7" t="s">
        <v>543</v>
      </c>
      <c r="U453">
        <v>3.2</v>
      </c>
      <c r="V453" s="7" t="s">
        <v>525</v>
      </c>
      <c r="W453">
        <v>11</v>
      </c>
      <c r="X453" s="7" t="s">
        <v>526</v>
      </c>
      <c r="Y453">
        <v>5</v>
      </c>
      <c r="Z453" s="7" t="s">
        <v>526</v>
      </c>
      <c r="AA453">
        <v>5</v>
      </c>
      <c r="AB453" s="7" t="s">
        <v>526</v>
      </c>
      <c r="AC453">
        <v>5</v>
      </c>
      <c r="AD453" s="7" t="s">
        <v>526</v>
      </c>
      <c r="AE453">
        <v>5</v>
      </c>
      <c r="AF453" s="7" t="s">
        <v>526</v>
      </c>
      <c r="AG453">
        <v>5</v>
      </c>
      <c r="AH453" s="7" t="s">
        <v>526</v>
      </c>
      <c r="AI453">
        <v>5</v>
      </c>
      <c r="AJ453" s="7" t="s">
        <v>526</v>
      </c>
      <c r="AK453">
        <v>5</v>
      </c>
      <c r="AL453" s="7" t="s">
        <v>526</v>
      </c>
      <c r="AM453">
        <v>5</v>
      </c>
      <c r="AN453" s="7" t="s">
        <v>526</v>
      </c>
      <c r="AO453">
        <v>5</v>
      </c>
      <c r="AP453" s="7" t="s">
        <v>526</v>
      </c>
      <c r="AQ453">
        <v>5</v>
      </c>
      <c r="AR453" s="7" t="s">
        <v>526</v>
      </c>
      <c r="AS453">
        <v>5</v>
      </c>
      <c r="AT453" s="7" t="s">
        <v>526</v>
      </c>
      <c r="AU453">
        <v>5</v>
      </c>
      <c r="AV453" s="7" t="s">
        <v>526</v>
      </c>
      <c r="AW453">
        <v>5</v>
      </c>
      <c r="AX453" s="7" t="s">
        <v>525</v>
      </c>
      <c r="AY453">
        <v>7.5</v>
      </c>
      <c r="AZ453" s="7" t="s">
        <v>526</v>
      </c>
      <c r="BA453">
        <v>5</v>
      </c>
      <c r="BB453" s="7" t="s">
        <v>526</v>
      </c>
      <c r="BC453">
        <v>5</v>
      </c>
      <c r="BD453" s="7" t="s">
        <v>526</v>
      </c>
      <c r="BE453">
        <v>5</v>
      </c>
      <c r="BF453" s="7" t="s">
        <v>526</v>
      </c>
      <c r="BG453">
        <v>5</v>
      </c>
      <c r="BH453" s="7" t="s">
        <v>526</v>
      </c>
      <c r="BI453">
        <v>5</v>
      </c>
      <c r="BJ453" s="7" t="s">
        <v>526</v>
      </c>
      <c r="BK453">
        <v>5</v>
      </c>
      <c r="BL453" s="7" t="s">
        <v>543</v>
      </c>
      <c r="BM453">
        <v>3.6</v>
      </c>
      <c r="BN453" s="7" t="s">
        <v>525</v>
      </c>
      <c r="BO453">
        <v>7.8</v>
      </c>
      <c r="BQ453" s="5">
        <f aca="true" t="shared" si="28" ref="BQ453:BQ516">COUNTIF(L453:BN453,"=&lt;")</f>
        <v>22</v>
      </c>
      <c r="BR453" s="5">
        <f aca="true" t="shared" si="29" ref="BR453:BR516">COUNTIF(L453:BO453,".")</f>
        <v>0</v>
      </c>
      <c r="BS453" s="5">
        <f aca="true" t="shared" si="30" ref="BS453:BS516">28-(BR453/2)</f>
        <v>28</v>
      </c>
      <c r="BT453" s="6">
        <f aca="true" t="shared" si="31" ref="BT453:BT516">BS453-BQ453</f>
        <v>6</v>
      </c>
    </row>
    <row r="454" spans="1:72" ht="12.75">
      <c r="A454" t="s">
        <v>2452</v>
      </c>
      <c r="B454" s="1" t="s">
        <v>1684</v>
      </c>
      <c r="C454" s="1" t="s">
        <v>1684</v>
      </c>
      <c r="D454" s="7">
        <v>1994</v>
      </c>
      <c r="E454" t="s">
        <v>1685</v>
      </c>
      <c r="F454" t="s">
        <v>1610</v>
      </c>
      <c r="G454" t="s">
        <v>1686</v>
      </c>
      <c r="H454" s="7" t="s">
        <v>523</v>
      </c>
      <c r="I454" t="s">
        <v>531</v>
      </c>
      <c r="J454" s="7" t="s">
        <v>525</v>
      </c>
      <c r="K454">
        <v>18.9</v>
      </c>
      <c r="L454" s="7" t="s">
        <v>526</v>
      </c>
      <c r="M454">
        <v>5</v>
      </c>
      <c r="N454" s="32" t="s">
        <v>525</v>
      </c>
      <c r="O454" s="33">
        <v>2600</v>
      </c>
      <c r="P454" s="7" t="s">
        <v>526</v>
      </c>
      <c r="Q454">
        <v>200</v>
      </c>
      <c r="R454" s="7" t="s">
        <v>525</v>
      </c>
      <c r="S454">
        <v>5.4</v>
      </c>
      <c r="T454" s="7" t="s">
        <v>526</v>
      </c>
      <c r="U454">
        <v>5</v>
      </c>
      <c r="V454" s="7" t="s">
        <v>525</v>
      </c>
      <c r="W454">
        <v>220</v>
      </c>
      <c r="X454" s="7" t="s">
        <v>525</v>
      </c>
      <c r="Y454">
        <v>44</v>
      </c>
      <c r="Z454" s="7" t="s">
        <v>526</v>
      </c>
      <c r="AA454">
        <v>5</v>
      </c>
      <c r="AB454" s="7" t="s">
        <v>526</v>
      </c>
      <c r="AC454">
        <v>10</v>
      </c>
      <c r="AD454" s="7" t="s">
        <v>526</v>
      </c>
      <c r="AE454">
        <v>5</v>
      </c>
      <c r="AF454" s="7" t="s">
        <v>526</v>
      </c>
      <c r="AG454">
        <v>5</v>
      </c>
      <c r="AH454" s="7" t="s">
        <v>526</v>
      </c>
      <c r="AI454">
        <v>5</v>
      </c>
      <c r="AJ454" s="7" t="s">
        <v>526</v>
      </c>
      <c r="AK454">
        <v>5</v>
      </c>
      <c r="AL454" s="7" t="s">
        <v>526</v>
      </c>
      <c r="AM454">
        <v>5</v>
      </c>
      <c r="AN454" s="7" t="s">
        <v>526</v>
      </c>
      <c r="AO454">
        <v>5</v>
      </c>
      <c r="AP454" s="7" t="s">
        <v>526</v>
      </c>
      <c r="AQ454">
        <v>5</v>
      </c>
      <c r="AR454" s="7" t="s">
        <v>526</v>
      </c>
      <c r="AS454">
        <v>5</v>
      </c>
      <c r="AT454" s="7" t="s">
        <v>526</v>
      </c>
      <c r="AU454">
        <v>5</v>
      </c>
      <c r="AV454" s="7" t="s">
        <v>525</v>
      </c>
      <c r="AW454">
        <v>18</v>
      </c>
      <c r="AX454" s="7" t="s">
        <v>525</v>
      </c>
      <c r="AY454">
        <v>150</v>
      </c>
      <c r="AZ454" s="7" t="s">
        <v>526</v>
      </c>
      <c r="BA454">
        <v>5</v>
      </c>
      <c r="BB454" s="7" t="s">
        <v>526</v>
      </c>
      <c r="BC454">
        <v>5</v>
      </c>
      <c r="BD454" s="7" t="s">
        <v>525</v>
      </c>
      <c r="BE454">
        <v>26</v>
      </c>
      <c r="BF454" s="7" t="s">
        <v>526</v>
      </c>
      <c r="BG454">
        <v>5</v>
      </c>
      <c r="BH454" s="7" t="s">
        <v>526</v>
      </c>
      <c r="BI454">
        <v>5</v>
      </c>
      <c r="BJ454" s="7" t="s">
        <v>526</v>
      </c>
      <c r="BK454">
        <v>5</v>
      </c>
      <c r="BL454" s="7" t="s">
        <v>525</v>
      </c>
      <c r="BM454">
        <v>140</v>
      </c>
      <c r="BN454" s="7" t="s">
        <v>525</v>
      </c>
      <c r="BO454">
        <v>230</v>
      </c>
      <c r="BQ454" s="5">
        <f t="shared" si="28"/>
        <v>19</v>
      </c>
      <c r="BR454" s="5">
        <f t="shared" si="29"/>
        <v>0</v>
      </c>
      <c r="BS454" s="5">
        <f t="shared" si="30"/>
        <v>28</v>
      </c>
      <c r="BT454" s="6">
        <f t="shared" si="31"/>
        <v>9</v>
      </c>
    </row>
    <row r="455" spans="1:72" ht="12.75">
      <c r="A455" t="s">
        <v>2471</v>
      </c>
      <c r="B455" s="1" t="s">
        <v>1687</v>
      </c>
      <c r="C455" s="1" t="s">
        <v>1687</v>
      </c>
      <c r="D455" s="7">
        <v>1994</v>
      </c>
      <c r="E455" t="s">
        <v>1688</v>
      </c>
      <c r="F455" t="s">
        <v>1610</v>
      </c>
      <c r="G455" t="s">
        <v>1689</v>
      </c>
      <c r="H455" s="7" t="s">
        <v>523</v>
      </c>
      <c r="I455" t="s">
        <v>599</v>
      </c>
      <c r="J455" s="7" t="s">
        <v>525</v>
      </c>
      <c r="K455">
        <v>3.6</v>
      </c>
      <c r="L455" s="7" t="s">
        <v>526</v>
      </c>
      <c r="M455">
        <v>5</v>
      </c>
      <c r="N455" s="32" t="s">
        <v>526</v>
      </c>
      <c r="O455" s="33">
        <v>50</v>
      </c>
      <c r="P455" s="7" t="s">
        <v>526</v>
      </c>
      <c r="Q455">
        <v>200</v>
      </c>
      <c r="R455" s="7" t="s">
        <v>526</v>
      </c>
      <c r="S455">
        <v>5</v>
      </c>
      <c r="T455" s="7" t="s">
        <v>526</v>
      </c>
      <c r="U455">
        <v>5</v>
      </c>
      <c r="V455" s="7" t="s">
        <v>526</v>
      </c>
      <c r="W455">
        <v>5</v>
      </c>
      <c r="X455" s="7" t="s">
        <v>526</v>
      </c>
      <c r="Y455">
        <v>5</v>
      </c>
      <c r="Z455" s="7" t="s">
        <v>526</v>
      </c>
      <c r="AA455">
        <v>5</v>
      </c>
      <c r="AB455" s="7" t="s">
        <v>526</v>
      </c>
      <c r="AC455">
        <v>5</v>
      </c>
      <c r="AD455" s="7" t="s">
        <v>526</v>
      </c>
      <c r="AE455">
        <v>5</v>
      </c>
      <c r="AF455" s="7" t="s">
        <v>526</v>
      </c>
      <c r="AG455">
        <v>5</v>
      </c>
      <c r="AH455" s="7" t="s">
        <v>526</v>
      </c>
      <c r="AI455">
        <v>5</v>
      </c>
      <c r="AJ455" s="7" t="s">
        <v>526</v>
      </c>
      <c r="AK455">
        <v>5</v>
      </c>
      <c r="AL455" s="7" t="s">
        <v>526</v>
      </c>
      <c r="AM455">
        <v>5</v>
      </c>
      <c r="AN455" s="7" t="s">
        <v>526</v>
      </c>
      <c r="AO455">
        <v>5</v>
      </c>
      <c r="AP455" s="7" t="s">
        <v>526</v>
      </c>
      <c r="AQ455">
        <v>5</v>
      </c>
      <c r="AR455" s="7" t="s">
        <v>526</v>
      </c>
      <c r="AS455">
        <v>5</v>
      </c>
      <c r="AT455" s="7" t="s">
        <v>526</v>
      </c>
      <c r="AU455">
        <v>5</v>
      </c>
      <c r="AV455" s="7" t="s">
        <v>526</v>
      </c>
      <c r="AW455">
        <v>5</v>
      </c>
      <c r="AX455" s="7" t="s">
        <v>525</v>
      </c>
      <c r="AY455">
        <v>45</v>
      </c>
      <c r="AZ455" s="7" t="s">
        <v>526</v>
      </c>
      <c r="BA455">
        <v>5</v>
      </c>
      <c r="BB455" s="7" t="s">
        <v>526</v>
      </c>
      <c r="BC455">
        <v>5</v>
      </c>
      <c r="BD455" s="7" t="s">
        <v>526</v>
      </c>
      <c r="BE455">
        <v>5</v>
      </c>
      <c r="BF455" s="7" t="s">
        <v>526</v>
      </c>
      <c r="BG455">
        <v>5</v>
      </c>
      <c r="BH455" s="7" t="s">
        <v>526</v>
      </c>
      <c r="BI455">
        <v>5</v>
      </c>
      <c r="BJ455" s="7" t="s">
        <v>526</v>
      </c>
      <c r="BK455">
        <v>5</v>
      </c>
      <c r="BL455" s="7" t="s">
        <v>526</v>
      </c>
      <c r="BM455">
        <v>5</v>
      </c>
      <c r="BN455" s="7" t="s">
        <v>526</v>
      </c>
      <c r="BO455">
        <v>5</v>
      </c>
      <c r="BQ455" s="5">
        <f t="shared" si="28"/>
        <v>27</v>
      </c>
      <c r="BR455" s="5">
        <f t="shared" si="29"/>
        <v>0</v>
      </c>
      <c r="BS455" s="5">
        <f t="shared" si="30"/>
        <v>28</v>
      </c>
      <c r="BT455" s="6">
        <f t="shared" si="31"/>
        <v>1</v>
      </c>
    </row>
    <row r="456" spans="1:72" ht="12.75">
      <c r="A456" t="s">
        <v>2471</v>
      </c>
      <c r="B456" s="1" t="s">
        <v>1690</v>
      </c>
      <c r="C456" s="1" t="s">
        <v>1690</v>
      </c>
      <c r="D456" s="7">
        <v>1994</v>
      </c>
      <c r="E456" t="s">
        <v>1691</v>
      </c>
      <c r="F456" t="s">
        <v>1610</v>
      </c>
      <c r="G456" t="s">
        <v>1692</v>
      </c>
      <c r="H456" s="7" t="s">
        <v>523</v>
      </c>
      <c r="I456" t="s">
        <v>599</v>
      </c>
      <c r="J456" s="7" t="s">
        <v>525</v>
      </c>
      <c r="K456">
        <v>3.5</v>
      </c>
      <c r="L456" s="7" t="s">
        <v>526</v>
      </c>
      <c r="M456">
        <v>5</v>
      </c>
      <c r="N456" s="32" t="s">
        <v>525</v>
      </c>
      <c r="O456" s="33">
        <v>990</v>
      </c>
      <c r="P456" s="7" t="s">
        <v>526</v>
      </c>
      <c r="Q456">
        <v>200</v>
      </c>
      <c r="R456" s="7" t="s">
        <v>526</v>
      </c>
      <c r="S456">
        <v>5</v>
      </c>
      <c r="T456" s="7" t="s">
        <v>526</v>
      </c>
      <c r="U456">
        <v>5</v>
      </c>
      <c r="V456" s="7" t="s">
        <v>526</v>
      </c>
      <c r="W456">
        <v>5</v>
      </c>
      <c r="X456" s="7" t="s">
        <v>526</v>
      </c>
      <c r="Y456">
        <v>5</v>
      </c>
      <c r="Z456" s="7" t="s">
        <v>526</v>
      </c>
      <c r="AA456">
        <v>5</v>
      </c>
      <c r="AB456" s="7" t="s">
        <v>526</v>
      </c>
      <c r="AC456">
        <v>5</v>
      </c>
      <c r="AD456" s="7" t="s">
        <v>526</v>
      </c>
      <c r="AE456">
        <v>5</v>
      </c>
      <c r="AF456" s="7" t="s">
        <v>526</v>
      </c>
      <c r="AG456">
        <v>5</v>
      </c>
      <c r="AH456" s="7" t="s">
        <v>526</v>
      </c>
      <c r="AI456">
        <v>5</v>
      </c>
      <c r="AJ456" s="7" t="s">
        <v>526</v>
      </c>
      <c r="AK456">
        <v>5</v>
      </c>
      <c r="AL456" s="7" t="s">
        <v>526</v>
      </c>
      <c r="AM456">
        <v>5</v>
      </c>
      <c r="AN456" s="7" t="s">
        <v>526</v>
      </c>
      <c r="AO456">
        <v>5</v>
      </c>
      <c r="AP456" s="7" t="s">
        <v>526</v>
      </c>
      <c r="AQ456">
        <v>5</v>
      </c>
      <c r="AR456" s="7" t="s">
        <v>526</v>
      </c>
      <c r="AS456">
        <v>5</v>
      </c>
      <c r="AT456" s="7" t="s">
        <v>526</v>
      </c>
      <c r="AU456">
        <v>5</v>
      </c>
      <c r="AV456" s="7" t="s">
        <v>526</v>
      </c>
      <c r="AW456">
        <v>5</v>
      </c>
      <c r="AX456" s="7" t="s">
        <v>525</v>
      </c>
      <c r="AY456">
        <v>29</v>
      </c>
      <c r="AZ456" s="7" t="s">
        <v>526</v>
      </c>
      <c r="BA456">
        <v>5</v>
      </c>
      <c r="BB456" s="7" t="s">
        <v>526</v>
      </c>
      <c r="BC456">
        <v>5</v>
      </c>
      <c r="BD456" s="7" t="s">
        <v>526</v>
      </c>
      <c r="BE456">
        <v>5</v>
      </c>
      <c r="BF456" s="7" t="s">
        <v>526</v>
      </c>
      <c r="BG456">
        <v>5</v>
      </c>
      <c r="BH456" s="7" t="s">
        <v>526</v>
      </c>
      <c r="BI456">
        <v>5</v>
      </c>
      <c r="BJ456" s="7" t="s">
        <v>526</v>
      </c>
      <c r="BK456">
        <v>5</v>
      </c>
      <c r="BL456" s="7" t="s">
        <v>526</v>
      </c>
      <c r="BM456">
        <v>5</v>
      </c>
      <c r="BN456" s="7" t="s">
        <v>526</v>
      </c>
      <c r="BO456">
        <v>5</v>
      </c>
      <c r="BQ456" s="5">
        <f t="shared" si="28"/>
        <v>26</v>
      </c>
      <c r="BR456" s="5">
        <f t="shared" si="29"/>
        <v>0</v>
      </c>
      <c r="BS456" s="5">
        <f t="shared" si="30"/>
        <v>28</v>
      </c>
      <c r="BT456" s="6">
        <f t="shared" si="31"/>
        <v>2</v>
      </c>
    </row>
    <row r="457" spans="1:72" ht="12.75">
      <c r="A457" t="s">
        <v>2471</v>
      </c>
      <c r="B457" s="1" t="s">
        <v>1693</v>
      </c>
      <c r="C457" s="1" t="s">
        <v>1693</v>
      </c>
      <c r="D457" s="7">
        <v>1994</v>
      </c>
      <c r="E457" t="s">
        <v>1694</v>
      </c>
      <c r="F457" t="s">
        <v>1610</v>
      </c>
      <c r="G457" t="s">
        <v>1695</v>
      </c>
      <c r="H457" s="7" t="s">
        <v>523</v>
      </c>
      <c r="I457" t="s">
        <v>599</v>
      </c>
      <c r="J457" s="7" t="s">
        <v>525</v>
      </c>
      <c r="K457">
        <v>2.05</v>
      </c>
      <c r="L457" s="7" t="s">
        <v>526</v>
      </c>
      <c r="M457">
        <v>5</v>
      </c>
      <c r="N457" s="32" t="s">
        <v>526</v>
      </c>
      <c r="O457" s="33">
        <v>50</v>
      </c>
      <c r="P457" s="7" t="s">
        <v>526</v>
      </c>
      <c r="Q457">
        <v>200</v>
      </c>
      <c r="R457" s="7" t="s">
        <v>526</v>
      </c>
      <c r="S457">
        <v>5</v>
      </c>
      <c r="T457" s="7" t="s">
        <v>526</v>
      </c>
      <c r="U457">
        <v>5</v>
      </c>
      <c r="V457" s="7" t="s">
        <v>526</v>
      </c>
      <c r="W457">
        <v>5</v>
      </c>
      <c r="X457" s="7" t="s">
        <v>526</v>
      </c>
      <c r="Y457">
        <v>5</v>
      </c>
      <c r="Z457" s="7" t="s">
        <v>526</v>
      </c>
      <c r="AA457">
        <v>5</v>
      </c>
      <c r="AB457" s="7" t="s">
        <v>526</v>
      </c>
      <c r="AC457">
        <v>5</v>
      </c>
      <c r="AD457" s="7" t="s">
        <v>526</v>
      </c>
      <c r="AE457">
        <v>5</v>
      </c>
      <c r="AF457" s="7" t="s">
        <v>526</v>
      </c>
      <c r="AG457">
        <v>5</v>
      </c>
      <c r="AH457" s="7" t="s">
        <v>526</v>
      </c>
      <c r="AI457">
        <v>5</v>
      </c>
      <c r="AJ457" s="7" t="s">
        <v>526</v>
      </c>
      <c r="AK457">
        <v>5</v>
      </c>
      <c r="AL457" s="7" t="s">
        <v>526</v>
      </c>
      <c r="AM457">
        <v>5</v>
      </c>
      <c r="AN457" s="7" t="s">
        <v>526</v>
      </c>
      <c r="AO457">
        <v>5</v>
      </c>
      <c r="AP457" s="7" t="s">
        <v>526</v>
      </c>
      <c r="AQ457">
        <v>5</v>
      </c>
      <c r="AR457" s="7" t="s">
        <v>526</v>
      </c>
      <c r="AS457">
        <v>5</v>
      </c>
      <c r="AT457" s="7" t="s">
        <v>526</v>
      </c>
      <c r="AU457">
        <v>5</v>
      </c>
      <c r="AV457" s="7" t="s">
        <v>526</v>
      </c>
      <c r="AW457">
        <v>5</v>
      </c>
      <c r="AX457" s="7" t="s">
        <v>526</v>
      </c>
      <c r="AY457">
        <v>5</v>
      </c>
      <c r="AZ457" s="7" t="s">
        <v>526</v>
      </c>
      <c r="BA457">
        <v>5</v>
      </c>
      <c r="BB457" s="7" t="s">
        <v>526</v>
      </c>
      <c r="BC457">
        <v>5</v>
      </c>
      <c r="BD457" s="7" t="s">
        <v>526</v>
      </c>
      <c r="BE457">
        <v>5</v>
      </c>
      <c r="BF457" s="7" t="s">
        <v>526</v>
      </c>
      <c r="BG457">
        <v>5</v>
      </c>
      <c r="BH457" s="7" t="s">
        <v>526</v>
      </c>
      <c r="BI457">
        <v>5</v>
      </c>
      <c r="BJ457" s="7" t="s">
        <v>526</v>
      </c>
      <c r="BK457">
        <v>5</v>
      </c>
      <c r="BL457" s="7" t="s">
        <v>526</v>
      </c>
      <c r="BM457">
        <v>5</v>
      </c>
      <c r="BN457" s="7" t="s">
        <v>526</v>
      </c>
      <c r="BO457">
        <v>5</v>
      </c>
      <c r="BQ457" s="5">
        <f t="shared" si="28"/>
        <v>28</v>
      </c>
      <c r="BR457" s="5">
        <f t="shared" si="29"/>
        <v>0</v>
      </c>
      <c r="BS457" s="5">
        <f t="shared" si="30"/>
        <v>28</v>
      </c>
      <c r="BT457" s="6">
        <f t="shared" si="31"/>
        <v>0</v>
      </c>
    </row>
    <row r="458" spans="1:72" ht="12.75">
      <c r="A458" t="s">
        <v>2471</v>
      </c>
      <c r="B458" s="1" t="s">
        <v>1696</v>
      </c>
      <c r="C458" s="1" t="s">
        <v>1696</v>
      </c>
      <c r="D458" s="7">
        <v>1994</v>
      </c>
      <c r="E458" t="s">
        <v>1697</v>
      </c>
      <c r="F458" t="s">
        <v>1610</v>
      </c>
      <c r="G458" t="s">
        <v>1698</v>
      </c>
      <c r="H458" s="7" t="s">
        <v>523</v>
      </c>
      <c r="I458" t="s">
        <v>531</v>
      </c>
      <c r="J458" s="7" t="s">
        <v>525</v>
      </c>
      <c r="K458">
        <v>23.25</v>
      </c>
      <c r="L458" s="7" t="s">
        <v>526</v>
      </c>
      <c r="M458">
        <v>5</v>
      </c>
      <c r="N458" s="32" t="s">
        <v>525</v>
      </c>
      <c r="O458" s="33">
        <v>590</v>
      </c>
      <c r="P458" s="7" t="s">
        <v>526</v>
      </c>
      <c r="Q458">
        <v>200</v>
      </c>
      <c r="R458" s="7" t="s">
        <v>526</v>
      </c>
      <c r="S458">
        <v>5</v>
      </c>
      <c r="T458" s="7" t="s">
        <v>526</v>
      </c>
      <c r="U458">
        <v>5</v>
      </c>
      <c r="V458" s="7" t="s">
        <v>525</v>
      </c>
      <c r="W458">
        <v>26</v>
      </c>
      <c r="X458" s="7" t="s">
        <v>525</v>
      </c>
      <c r="Y458">
        <v>8.8</v>
      </c>
      <c r="Z458" s="7" t="s">
        <v>526</v>
      </c>
      <c r="AA458">
        <v>5</v>
      </c>
      <c r="AB458" s="7" t="s">
        <v>526</v>
      </c>
      <c r="AC458">
        <v>5</v>
      </c>
      <c r="AD458" s="7" t="s">
        <v>526</v>
      </c>
      <c r="AE458">
        <v>5</v>
      </c>
      <c r="AF458" s="7" t="s">
        <v>526</v>
      </c>
      <c r="AG458">
        <v>5</v>
      </c>
      <c r="AH458" s="7" t="s">
        <v>526</v>
      </c>
      <c r="AI458">
        <v>5</v>
      </c>
      <c r="AJ458" s="7" t="s">
        <v>526</v>
      </c>
      <c r="AK458">
        <v>5</v>
      </c>
      <c r="AL458" s="7" t="s">
        <v>526</v>
      </c>
      <c r="AM458">
        <v>5</v>
      </c>
      <c r="AN458" s="7" t="s">
        <v>526</v>
      </c>
      <c r="AO458">
        <v>5</v>
      </c>
      <c r="AP458" s="7" t="s">
        <v>526</v>
      </c>
      <c r="AQ458">
        <v>5</v>
      </c>
      <c r="AR458" s="7" t="s">
        <v>526</v>
      </c>
      <c r="AS458">
        <v>5</v>
      </c>
      <c r="AT458" s="7" t="s">
        <v>526</v>
      </c>
      <c r="AU458">
        <v>5</v>
      </c>
      <c r="AV458" s="7" t="s">
        <v>526</v>
      </c>
      <c r="AW458">
        <v>5</v>
      </c>
      <c r="AX458" s="7" t="s">
        <v>525</v>
      </c>
      <c r="AY458">
        <v>37</v>
      </c>
      <c r="AZ458" s="7" t="s">
        <v>526</v>
      </c>
      <c r="BA458">
        <v>5</v>
      </c>
      <c r="BB458" s="7" t="s">
        <v>526</v>
      </c>
      <c r="BC458">
        <v>5</v>
      </c>
      <c r="BD458" s="7" t="s">
        <v>525</v>
      </c>
      <c r="BE458">
        <v>7.6</v>
      </c>
      <c r="BF458" s="7" t="s">
        <v>526</v>
      </c>
      <c r="BG458">
        <v>5</v>
      </c>
      <c r="BH458" s="7" t="s">
        <v>526</v>
      </c>
      <c r="BI458">
        <v>5</v>
      </c>
      <c r="BJ458" s="7" t="s">
        <v>526</v>
      </c>
      <c r="BK458">
        <v>5</v>
      </c>
      <c r="BL458" s="7" t="s">
        <v>525</v>
      </c>
      <c r="BM458">
        <v>6.4</v>
      </c>
      <c r="BN458" s="7" t="s">
        <v>525</v>
      </c>
      <c r="BO458">
        <v>11</v>
      </c>
      <c r="BQ458" s="5">
        <f t="shared" si="28"/>
        <v>21</v>
      </c>
      <c r="BR458" s="5">
        <f t="shared" si="29"/>
        <v>0</v>
      </c>
      <c r="BS458" s="5">
        <f t="shared" si="30"/>
        <v>28</v>
      </c>
      <c r="BT458" s="6">
        <f t="shared" si="31"/>
        <v>7</v>
      </c>
    </row>
    <row r="459" spans="1:72" ht="12.75">
      <c r="A459" t="s">
        <v>2471</v>
      </c>
      <c r="B459" s="1" t="s">
        <v>1699</v>
      </c>
      <c r="C459" s="1" t="s">
        <v>1699</v>
      </c>
      <c r="D459" s="7">
        <v>1994</v>
      </c>
      <c r="E459" t="s">
        <v>1700</v>
      </c>
      <c r="F459" t="s">
        <v>1610</v>
      </c>
      <c r="G459" t="s">
        <v>1701</v>
      </c>
      <c r="H459" s="7" t="s">
        <v>523</v>
      </c>
      <c r="I459" t="s">
        <v>599</v>
      </c>
      <c r="J459" s="7" t="s">
        <v>525</v>
      </c>
      <c r="K459">
        <v>2.35</v>
      </c>
      <c r="L459" s="7" t="s">
        <v>526</v>
      </c>
      <c r="M459">
        <v>5</v>
      </c>
      <c r="N459" s="32" t="s">
        <v>525</v>
      </c>
      <c r="O459" s="33">
        <v>96</v>
      </c>
      <c r="P459" s="7" t="s">
        <v>526</v>
      </c>
      <c r="Q459">
        <v>200</v>
      </c>
      <c r="R459" s="7" t="s">
        <v>526</v>
      </c>
      <c r="S459">
        <v>5</v>
      </c>
      <c r="T459" s="7" t="s">
        <v>526</v>
      </c>
      <c r="U459">
        <v>5</v>
      </c>
      <c r="V459" s="7" t="s">
        <v>526</v>
      </c>
      <c r="W459">
        <v>5</v>
      </c>
      <c r="X459" s="7" t="s">
        <v>526</v>
      </c>
      <c r="Y459">
        <v>5</v>
      </c>
      <c r="Z459" s="7" t="s">
        <v>526</v>
      </c>
      <c r="AA459">
        <v>5</v>
      </c>
      <c r="AB459" s="7" t="s">
        <v>526</v>
      </c>
      <c r="AC459">
        <v>5</v>
      </c>
      <c r="AD459" s="7" t="s">
        <v>526</v>
      </c>
      <c r="AE459">
        <v>5</v>
      </c>
      <c r="AF459" s="7" t="s">
        <v>526</v>
      </c>
      <c r="AG459">
        <v>5</v>
      </c>
      <c r="AH459" s="7" t="s">
        <v>526</v>
      </c>
      <c r="AI459">
        <v>5</v>
      </c>
      <c r="AJ459" s="7" t="s">
        <v>526</v>
      </c>
      <c r="AK459">
        <v>5</v>
      </c>
      <c r="AL459" s="7" t="s">
        <v>526</v>
      </c>
      <c r="AM459">
        <v>5</v>
      </c>
      <c r="AN459" s="7" t="s">
        <v>526</v>
      </c>
      <c r="AO459">
        <v>5</v>
      </c>
      <c r="AP459" s="7" t="s">
        <v>526</v>
      </c>
      <c r="AQ459">
        <v>5</v>
      </c>
      <c r="AR459" s="7" t="s">
        <v>526</v>
      </c>
      <c r="AS459">
        <v>5</v>
      </c>
      <c r="AT459" s="7" t="s">
        <v>526</v>
      </c>
      <c r="AU459">
        <v>5</v>
      </c>
      <c r="AV459" s="7" t="s">
        <v>526</v>
      </c>
      <c r="AW459">
        <v>5</v>
      </c>
      <c r="AX459" s="7" t="s">
        <v>526</v>
      </c>
      <c r="AY459">
        <v>5</v>
      </c>
      <c r="AZ459" s="7" t="s">
        <v>526</v>
      </c>
      <c r="BA459">
        <v>5</v>
      </c>
      <c r="BB459" s="7" t="s">
        <v>526</v>
      </c>
      <c r="BC459">
        <v>5</v>
      </c>
      <c r="BD459" s="7" t="s">
        <v>526</v>
      </c>
      <c r="BE459">
        <v>5</v>
      </c>
      <c r="BF459" s="7" t="s">
        <v>526</v>
      </c>
      <c r="BG459">
        <v>5</v>
      </c>
      <c r="BH459" s="7" t="s">
        <v>526</v>
      </c>
      <c r="BI459">
        <v>5</v>
      </c>
      <c r="BJ459" s="7" t="s">
        <v>526</v>
      </c>
      <c r="BK459">
        <v>5</v>
      </c>
      <c r="BL459" s="7" t="s">
        <v>526</v>
      </c>
      <c r="BM459">
        <v>5</v>
      </c>
      <c r="BN459" s="7" t="s">
        <v>526</v>
      </c>
      <c r="BO459">
        <v>5</v>
      </c>
      <c r="BQ459" s="5">
        <f t="shared" si="28"/>
        <v>27</v>
      </c>
      <c r="BR459" s="5">
        <f t="shared" si="29"/>
        <v>0</v>
      </c>
      <c r="BS459" s="5">
        <f t="shared" si="30"/>
        <v>28</v>
      </c>
      <c r="BT459" s="6">
        <f t="shared" si="31"/>
        <v>1</v>
      </c>
    </row>
    <row r="460" spans="1:72" ht="12.75">
      <c r="A460" t="s">
        <v>2471</v>
      </c>
      <c r="B460" s="1" t="s">
        <v>1702</v>
      </c>
      <c r="C460" s="1" t="s">
        <v>1702</v>
      </c>
      <c r="D460" s="7">
        <v>1994</v>
      </c>
      <c r="E460" t="s">
        <v>1703</v>
      </c>
      <c r="F460" t="s">
        <v>1610</v>
      </c>
      <c r="G460" t="s">
        <v>1704</v>
      </c>
      <c r="H460" s="7" t="s">
        <v>523</v>
      </c>
      <c r="I460" t="s">
        <v>599</v>
      </c>
      <c r="J460" s="7" t="s">
        <v>525</v>
      </c>
      <c r="K460">
        <v>3.2</v>
      </c>
      <c r="L460" s="7" t="s">
        <v>526</v>
      </c>
      <c r="M460">
        <v>5</v>
      </c>
      <c r="N460" s="32" t="s">
        <v>526</v>
      </c>
      <c r="O460" s="33">
        <v>50</v>
      </c>
      <c r="P460" s="7" t="s">
        <v>526</v>
      </c>
      <c r="Q460">
        <v>200</v>
      </c>
      <c r="R460" s="7" t="s">
        <v>526</v>
      </c>
      <c r="S460">
        <v>5</v>
      </c>
      <c r="T460" s="7" t="s">
        <v>526</v>
      </c>
      <c r="U460">
        <v>5</v>
      </c>
      <c r="V460" s="7" t="s">
        <v>526</v>
      </c>
      <c r="W460">
        <v>5</v>
      </c>
      <c r="X460" s="7" t="s">
        <v>526</v>
      </c>
      <c r="Y460">
        <v>5</v>
      </c>
      <c r="Z460" s="7" t="s">
        <v>526</v>
      </c>
      <c r="AA460">
        <v>5</v>
      </c>
      <c r="AB460" s="7" t="s">
        <v>526</v>
      </c>
      <c r="AC460">
        <v>5</v>
      </c>
      <c r="AD460" s="7" t="s">
        <v>526</v>
      </c>
      <c r="AE460">
        <v>5</v>
      </c>
      <c r="AF460" s="7" t="s">
        <v>526</v>
      </c>
      <c r="AG460">
        <v>5</v>
      </c>
      <c r="AH460" s="7" t="s">
        <v>526</v>
      </c>
      <c r="AI460">
        <v>5</v>
      </c>
      <c r="AJ460" s="7" t="s">
        <v>526</v>
      </c>
      <c r="AK460">
        <v>5</v>
      </c>
      <c r="AL460" s="7" t="s">
        <v>526</v>
      </c>
      <c r="AM460">
        <v>5</v>
      </c>
      <c r="AN460" s="7" t="s">
        <v>526</v>
      </c>
      <c r="AO460">
        <v>5</v>
      </c>
      <c r="AP460" s="7" t="s">
        <v>526</v>
      </c>
      <c r="AQ460">
        <v>5</v>
      </c>
      <c r="AR460" s="7" t="s">
        <v>526</v>
      </c>
      <c r="AS460">
        <v>5</v>
      </c>
      <c r="AT460" s="7" t="s">
        <v>526</v>
      </c>
      <c r="AU460">
        <v>5</v>
      </c>
      <c r="AV460" s="7" t="s">
        <v>526</v>
      </c>
      <c r="AW460">
        <v>5</v>
      </c>
      <c r="AX460" s="7" t="s">
        <v>526</v>
      </c>
      <c r="AY460">
        <v>5</v>
      </c>
      <c r="AZ460" s="7" t="s">
        <v>526</v>
      </c>
      <c r="BA460">
        <v>5</v>
      </c>
      <c r="BB460" s="7" t="s">
        <v>526</v>
      </c>
      <c r="BC460">
        <v>5</v>
      </c>
      <c r="BD460" s="7" t="s">
        <v>526</v>
      </c>
      <c r="BE460">
        <v>5</v>
      </c>
      <c r="BF460" s="7" t="s">
        <v>526</v>
      </c>
      <c r="BG460">
        <v>5</v>
      </c>
      <c r="BH460" s="7" t="s">
        <v>526</v>
      </c>
      <c r="BI460">
        <v>5</v>
      </c>
      <c r="BJ460" s="7" t="s">
        <v>526</v>
      </c>
      <c r="BK460">
        <v>5</v>
      </c>
      <c r="BL460" s="7" t="s">
        <v>526</v>
      </c>
      <c r="BM460">
        <v>5</v>
      </c>
      <c r="BN460" s="7" t="s">
        <v>526</v>
      </c>
      <c r="BO460">
        <v>5</v>
      </c>
      <c r="BQ460" s="5">
        <f t="shared" si="28"/>
        <v>28</v>
      </c>
      <c r="BR460" s="5">
        <f t="shared" si="29"/>
        <v>0</v>
      </c>
      <c r="BS460" s="5">
        <f t="shared" si="30"/>
        <v>28</v>
      </c>
      <c r="BT460" s="6">
        <f t="shared" si="31"/>
        <v>0</v>
      </c>
    </row>
    <row r="461" spans="1:72" ht="12.75">
      <c r="A461" t="s">
        <v>2471</v>
      </c>
      <c r="B461" s="1" t="s">
        <v>1705</v>
      </c>
      <c r="C461" s="1" t="s">
        <v>1705</v>
      </c>
      <c r="D461" s="7">
        <v>1994</v>
      </c>
      <c r="E461" t="s">
        <v>1706</v>
      </c>
      <c r="F461" t="s">
        <v>1610</v>
      </c>
      <c r="G461" t="s">
        <v>1707</v>
      </c>
      <c r="H461" s="7" t="s">
        <v>523</v>
      </c>
      <c r="I461" t="s">
        <v>599</v>
      </c>
      <c r="J461" s="7" t="s">
        <v>525</v>
      </c>
      <c r="K461">
        <v>2.4</v>
      </c>
      <c r="L461" s="7" t="s">
        <v>526</v>
      </c>
      <c r="M461">
        <v>5</v>
      </c>
      <c r="N461" s="32" t="s">
        <v>526</v>
      </c>
      <c r="O461" s="33">
        <v>50</v>
      </c>
      <c r="P461" s="7" t="s">
        <v>526</v>
      </c>
      <c r="Q461">
        <v>200</v>
      </c>
      <c r="R461" s="7" t="s">
        <v>526</v>
      </c>
      <c r="S461">
        <v>5</v>
      </c>
      <c r="T461" s="7" t="s">
        <v>526</v>
      </c>
      <c r="U461">
        <v>5</v>
      </c>
      <c r="V461" s="7" t="s">
        <v>526</v>
      </c>
      <c r="W461">
        <v>5</v>
      </c>
      <c r="X461" s="7" t="s">
        <v>526</v>
      </c>
      <c r="Y461">
        <v>5</v>
      </c>
      <c r="Z461" s="7" t="s">
        <v>526</v>
      </c>
      <c r="AA461">
        <v>5</v>
      </c>
      <c r="AB461" s="7" t="s">
        <v>526</v>
      </c>
      <c r="AC461">
        <v>5</v>
      </c>
      <c r="AD461" s="7" t="s">
        <v>526</v>
      </c>
      <c r="AE461">
        <v>5</v>
      </c>
      <c r="AF461" s="7" t="s">
        <v>526</v>
      </c>
      <c r="AG461">
        <v>5</v>
      </c>
      <c r="AH461" s="7" t="s">
        <v>526</v>
      </c>
      <c r="AI461">
        <v>5</v>
      </c>
      <c r="AJ461" s="7" t="s">
        <v>526</v>
      </c>
      <c r="AK461">
        <v>5</v>
      </c>
      <c r="AL461" s="7" t="s">
        <v>526</v>
      </c>
      <c r="AM461">
        <v>5</v>
      </c>
      <c r="AN461" s="7" t="s">
        <v>526</v>
      </c>
      <c r="AO461">
        <v>5</v>
      </c>
      <c r="AP461" s="7" t="s">
        <v>526</v>
      </c>
      <c r="AQ461">
        <v>5</v>
      </c>
      <c r="AR461" s="7" t="s">
        <v>526</v>
      </c>
      <c r="AS461">
        <v>5</v>
      </c>
      <c r="AT461" s="7" t="s">
        <v>526</v>
      </c>
      <c r="AU461">
        <v>5</v>
      </c>
      <c r="AV461" s="7" t="s">
        <v>526</v>
      </c>
      <c r="AW461">
        <v>5</v>
      </c>
      <c r="AX461" s="7" t="s">
        <v>526</v>
      </c>
      <c r="AY461">
        <v>5</v>
      </c>
      <c r="AZ461" s="7" t="s">
        <v>526</v>
      </c>
      <c r="BA461">
        <v>5</v>
      </c>
      <c r="BB461" s="7" t="s">
        <v>526</v>
      </c>
      <c r="BC461">
        <v>5</v>
      </c>
      <c r="BD461" s="7" t="s">
        <v>526</v>
      </c>
      <c r="BE461">
        <v>5</v>
      </c>
      <c r="BF461" s="7" t="s">
        <v>526</v>
      </c>
      <c r="BG461">
        <v>5</v>
      </c>
      <c r="BH461" s="7" t="s">
        <v>526</v>
      </c>
      <c r="BI461">
        <v>5</v>
      </c>
      <c r="BJ461" s="7" t="s">
        <v>526</v>
      </c>
      <c r="BK461">
        <v>5</v>
      </c>
      <c r="BL461" s="7" t="s">
        <v>526</v>
      </c>
      <c r="BM461">
        <v>5</v>
      </c>
      <c r="BN461" s="7" t="s">
        <v>526</v>
      </c>
      <c r="BO461">
        <v>5</v>
      </c>
      <c r="BQ461" s="5">
        <f t="shared" si="28"/>
        <v>28</v>
      </c>
      <c r="BR461" s="5">
        <f t="shared" si="29"/>
        <v>0</v>
      </c>
      <c r="BS461" s="5">
        <f t="shared" si="30"/>
        <v>28</v>
      </c>
      <c r="BT461" s="6">
        <f t="shared" si="31"/>
        <v>0</v>
      </c>
    </row>
    <row r="462" spans="1:72" ht="12.75">
      <c r="A462" t="s">
        <v>2471</v>
      </c>
      <c r="B462" s="1" t="s">
        <v>1708</v>
      </c>
      <c r="C462" s="1" t="s">
        <v>1708</v>
      </c>
      <c r="D462" s="7">
        <v>1994</v>
      </c>
      <c r="E462" t="s">
        <v>1709</v>
      </c>
      <c r="F462" t="s">
        <v>1610</v>
      </c>
      <c r="G462" t="s">
        <v>1710</v>
      </c>
      <c r="H462" s="7" t="s">
        <v>523</v>
      </c>
      <c r="I462" t="s">
        <v>599</v>
      </c>
      <c r="J462" s="7" t="s">
        <v>525</v>
      </c>
      <c r="K462">
        <v>3.75</v>
      </c>
      <c r="L462" s="7" t="s">
        <v>526</v>
      </c>
      <c r="M462">
        <v>5</v>
      </c>
      <c r="N462" s="32" t="s">
        <v>525</v>
      </c>
      <c r="O462" s="33">
        <v>51</v>
      </c>
      <c r="P462" s="7" t="s">
        <v>526</v>
      </c>
      <c r="Q462">
        <v>200</v>
      </c>
      <c r="R462" s="7" t="s">
        <v>526</v>
      </c>
      <c r="S462">
        <v>5</v>
      </c>
      <c r="T462" s="7" t="s">
        <v>526</v>
      </c>
      <c r="U462">
        <v>5</v>
      </c>
      <c r="V462" s="7" t="s">
        <v>526</v>
      </c>
      <c r="W462">
        <v>5</v>
      </c>
      <c r="X462" s="7" t="s">
        <v>526</v>
      </c>
      <c r="Y462">
        <v>5</v>
      </c>
      <c r="Z462" s="7" t="s">
        <v>526</v>
      </c>
      <c r="AA462">
        <v>5</v>
      </c>
      <c r="AB462" s="7" t="s">
        <v>526</v>
      </c>
      <c r="AC462">
        <v>5</v>
      </c>
      <c r="AD462" s="7" t="s">
        <v>526</v>
      </c>
      <c r="AE462">
        <v>5</v>
      </c>
      <c r="AF462" s="7" t="s">
        <v>526</v>
      </c>
      <c r="AG462">
        <v>5</v>
      </c>
      <c r="AH462" s="7" t="s">
        <v>526</v>
      </c>
      <c r="AI462">
        <v>5</v>
      </c>
      <c r="AJ462" s="7" t="s">
        <v>526</v>
      </c>
      <c r="AK462">
        <v>5</v>
      </c>
      <c r="AL462" s="7" t="s">
        <v>526</v>
      </c>
      <c r="AM462">
        <v>5</v>
      </c>
      <c r="AN462" s="7" t="s">
        <v>526</v>
      </c>
      <c r="AO462">
        <v>5</v>
      </c>
      <c r="AP462" s="7" t="s">
        <v>526</v>
      </c>
      <c r="AQ462">
        <v>5</v>
      </c>
      <c r="AR462" s="7" t="s">
        <v>526</v>
      </c>
      <c r="AS462">
        <v>5</v>
      </c>
      <c r="AT462" s="7" t="s">
        <v>526</v>
      </c>
      <c r="AU462">
        <v>5</v>
      </c>
      <c r="AV462" s="7" t="s">
        <v>526</v>
      </c>
      <c r="AW462">
        <v>5</v>
      </c>
      <c r="AX462" s="7" t="s">
        <v>526</v>
      </c>
      <c r="AY462">
        <v>5</v>
      </c>
      <c r="AZ462" s="7" t="s">
        <v>526</v>
      </c>
      <c r="BA462">
        <v>5</v>
      </c>
      <c r="BB462" s="7" t="s">
        <v>526</v>
      </c>
      <c r="BC462">
        <v>5</v>
      </c>
      <c r="BD462" s="7" t="s">
        <v>526</v>
      </c>
      <c r="BE462">
        <v>5</v>
      </c>
      <c r="BF462" s="7" t="s">
        <v>526</v>
      </c>
      <c r="BG462">
        <v>5</v>
      </c>
      <c r="BH462" s="7" t="s">
        <v>526</v>
      </c>
      <c r="BI462">
        <v>5</v>
      </c>
      <c r="BJ462" s="7" t="s">
        <v>526</v>
      </c>
      <c r="BK462">
        <v>5</v>
      </c>
      <c r="BL462" s="7" t="s">
        <v>526</v>
      </c>
      <c r="BM462">
        <v>5</v>
      </c>
      <c r="BN462" s="7" t="s">
        <v>526</v>
      </c>
      <c r="BO462">
        <v>5</v>
      </c>
      <c r="BQ462" s="5">
        <f t="shared" si="28"/>
        <v>27</v>
      </c>
      <c r="BR462" s="5">
        <f t="shared" si="29"/>
        <v>0</v>
      </c>
      <c r="BS462" s="5">
        <f t="shared" si="30"/>
        <v>28</v>
      </c>
      <c r="BT462" s="6">
        <f t="shared" si="31"/>
        <v>1</v>
      </c>
    </row>
    <row r="463" spans="1:72" ht="12.75">
      <c r="A463" t="s">
        <v>2471</v>
      </c>
      <c r="B463" s="1" t="s">
        <v>1711</v>
      </c>
      <c r="C463" s="1" t="s">
        <v>1711</v>
      </c>
      <c r="D463" s="7">
        <v>1994</v>
      </c>
      <c r="E463" t="s">
        <v>1712</v>
      </c>
      <c r="F463" t="s">
        <v>1610</v>
      </c>
      <c r="G463" t="s">
        <v>1713</v>
      </c>
      <c r="H463" s="7" t="s">
        <v>523</v>
      </c>
      <c r="I463" t="s">
        <v>531</v>
      </c>
      <c r="J463" s="7" t="s">
        <v>525</v>
      </c>
      <c r="K463">
        <v>6.2</v>
      </c>
      <c r="L463" s="7" t="s">
        <v>526</v>
      </c>
      <c r="M463">
        <v>5</v>
      </c>
      <c r="N463" s="32" t="s">
        <v>525</v>
      </c>
      <c r="O463" s="33">
        <v>300</v>
      </c>
      <c r="P463" s="7" t="s">
        <v>526</v>
      </c>
      <c r="Q463">
        <v>200</v>
      </c>
      <c r="R463" s="7" t="s">
        <v>526</v>
      </c>
      <c r="S463">
        <v>5</v>
      </c>
      <c r="T463" s="7" t="s">
        <v>526</v>
      </c>
      <c r="U463">
        <v>5</v>
      </c>
      <c r="V463" s="7" t="s">
        <v>525</v>
      </c>
      <c r="W463">
        <v>14</v>
      </c>
      <c r="X463" s="7" t="s">
        <v>526</v>
      </c>
      <c r="Y463">
        <v>5</v>
      </c>
      <c r="Z463" s="7" t="s">
        <v>526</v>
      </c>
      <c r="AA463">
        <v>5</v>
      </c>
      <c r="AB463" s="7" t="s">
        <v>526</v>
      </c>
      <c r="AC463">
        <v>5</v>
      </c>
      <c r="AD463" s="7" t="s">
        <v>526</v>
      </c>
      <c r="AE463">
        <v>5</v>
      </c>
      <c r="AF463" s="7" t="s">
        <v>526</v>
      </c>
      <c r="AG463">
        <v>5</v>
      </c>
      <c r="AH463" s="7" t="s">
        <v>526</v>
      </c>
      <c r="AI463">
        <v>5</v>
      </c>
      <c r="AJ463" s="7" t="s">
        <v>526</v>
      </c>
      <c r="AK463">
        <v>5</v>
      </c>
      <c r="AL463" s="7" t="s">
        <v>526</v>
      </c>
      <c r="AM463">
        <v>5</v>
      </c>
      <c r="AN463" s="7" t="s">
        <v>526</v>
      </c>
      <c r="AO463">
        <v>5</v>
      </c>
      <c r="AP463" s="7" t="s">
        <v>526</v>
      </c>
      <c r="AQ463">
        <v>5</v>
      </c>
      <c r="AR463" s="7" t="s">
        <v>526</v>
      </c>
      <c r="AS463">
        <v>5</v>
      </c>
      <c r="AT463" s="7" t="s">
        <v>526</v>
      </c>
      <c r="AU463">
        <v>5</v>
      </c>
      <c r="AV463" s="7" t="s">
        <v>526</v>
      </c>
      <c r="AW463">
        <v>5</v>
      </c>
      <c r="AX463" s="7" t="s">
        <v>525</v>
      </c>
      <c r="AY463">
        <v>19</v>
      </c>
      <c r="AZ463" s="7" t="s">
        <v>526</v>
      </c>
      <c r="BA463">
        <v>5</v>
      </c>
      <c r="BB463" s="7" t="s">
        <v>526</v>
      </c>
      <c r="BC463">
        <v>5</v>
      </c>
      <c r="BD463" s="7" t="s">
        <v>526</v>
      </c>
      <c r="BE463">
        <v>5</v>
      </c>
      <c r="BF463" s="7" t="s">
        <v>526</v>
      </c>
      <c r="BG463">
        <v>5</v>
      </c>
      <c r="BH463" s="7" t="s">
        <v>526</v>
      </c>
      <c r="BI463">
        <v>5</v>
      </c>
      <c r="BJ463" s="7" t="s">
        <v>526</v>
      </c>
      <c r="BK463">
        <v>5</v>
      </c>
      <c r="BL463" s="7" t="s">
        <v>525</v>
      </c>
      <c r="BM463">
        <v>6.4</v>
      </c>
      <c r="BN463" s="7" t="s">
        <v>525</v>
      </c>
      <c r="BO463">
        <v>11</v>
      </c>
      <c r="BQ463" s="5">
        <f t="shared" si="28"/>
        <v>23</v>
      </c>
      <c r="BR463" s="5">
        <f t="shared" si="29"/>
        <v>0</v>
      </c>
      <c r="BS463" s="5">
        <f t="shared" si="30"/>
        <v>28</v>
      </c>
      <c r="BT463" s="6">
        <f t="shared" si="31"/>
        <v>5</v>
      </c>
    </row>
    <row r="464" spans="1:72" ht="12.75">
      <c r="A464" t="s">
        <v>2471</v>
      </c>
      <c r="B464" s="1" t="s">
        <v>1714</v>
      </c>
      <c r="C464" s="1" t="s">
        <v>1714</v>
      </c>
      <c r="D464" s="7">
        <v>1994</v>
      </c>
      <c r="E464" t="s">
        <v>1715</v>
      </c>
      <c r="F464" t="s">
        <v>1610</v>
      </c>
      <c r="G464" t="s">
        <v>1716</v>
      </c>
      <c r="H464" s="7" t="s">
        <v>523</v>
      </c>
      <c r="I464" t="s">
        <v>599</v>
      </c>
      <c r="J464" s="7" t="s">
        <v>525</v>
      </c>
      <c r="K464">
        <v>3.35</v>
      </c>
      <c r="L464" s="7" t="s">
        <v>526</v>
      </c>
      <c r="M464">
        <v>5</v>
      </c>
      <c r="N464" s="32" t="s">
        <v>525</v>
      </c>
      <c r="O464" s="33">
        <v>70</v>
      </c>
      <c r="P464" s="7" t="s">
        <v>526</v>
      </c>
      <c r="Q464">
        <v>200</v>
      </c>
      <c r="R464" s="7" t="s">
        <v>526</v>
      </c>
      <c r="S464">
        <v>5</v>
      </c>
      <c r="T464" s="7" t="s">
        <v>526</v>
      </c>
      <c r="U464">
        <v>5</v>
      </c>
      <c r="V464" s="7" t="s">
        <v>525</v>
      </c>
      <c r="W464">
        <v>5.5</v>
      </c>
      <c r="X464" s="7" t="s">
        <v>526</v>
      </c>
      <c r="Y464">
        <v>5</v>
      </c>
      <c r="Z464" s="7" t="s">
        <v>526</v>
      </c>
      <c r="AA464">
        <v>5</v>
      </c>
      <c r="AB464" s="7" t="s">
        <v>526</v>
      </c>
      <c r="AC464">
        <v>5</v>
      </c>
      <c r="AD464" s="7" t="s">
        <v>526</v>
      </c>
      <c r="AE464">
        <v>5</v>
      </c>
      <c r="AF464" s="7" t="s">
        <v>526</v>
      </c>
      <c r="AG464">
        <v>5</v>
      </c>
      <c r="AH464" s="7" t="s">
        <v>526</v>
      </c>
      <c r="AI464">
        <v>5</v>
      </c>
      <c r="AJ464" s="7" t="s">
        <v>526</v>
      </c>
      <c r="AK464">
        <v>5</v>
      </c>
      <c r="AL464" s="7" t="s">
        <v>526</v>
      </c>
      <c r="AM464">
        <v>5</v>
      </c>
      <c r="AN464" s="7" t="s">
        <v>526</v>
      </c>
      <c r="AO464">
        <v>5</v>
      </c>
      <c r="AP464" s="7" t="s">
        <v>526</v>
      </c>
      <c r="AQ464">
        <v>5</v>
      </c>
      <c r="AR464" s="7" t="s">
        <v>526</v>
      </c>
      <c r="AS464">
        <v>5</v>
      </c>
      <c r="AT464" s="7" t="s">
        <v>526</v>
      </c>
      <c r="AU464">
        <v>5</v>
      </c>
      <c r="AV464" s="7" t="s">
        <v>526</v>
      </c>
      <c r="AW464">
        <v>5</v>
      </c>
      <c r="AX464" s="7" t="s">
        <v>526</v>
      </c>
      <c r="AY464">
        <v>5</v>
      </c>
      <c r="AZ464" s="7" t="s">
        <v>526</v>
      </c>
      <c r="BA464">
        <v>5</v>
      </c>
      <c r="BB464" s="7" t="s">
        <v>526</v>
      </c>
      <c r="BC464">
        <v>5</v>
      </c>
      <c r="BD464" s="7" t="s">
        <v>526</v>
      </c>
      <c r="BE464">
        <v>5</v>
      </c>
      <c r="BF464" s="7" t="s">
        <v>526</v>
      </c>
      <c r="BG464">
        <v>5</v>
      </c>
      <c r="BH464" s="7" t="s">
        <v>526</v>
      </c>
      <c r="BI464">
        <v>5</v>
      </c>
      <c r="BJ464" s="7" t="s">
        <v>526</v>
      </c>
      <c r="BK464">
        <v>5</v>
      </c>
      <c r="BL464" s="7" t="s">
        <v>526</v>
      </c>
      <c r="BM464">
        <v>5</v>
      </c>
      <c r="BN464" s="7" t="s">
        <v>526</v>
      </c>
      <c r="BO464">
        <v>5</v>
      </c>
      <c r="BQ464" s="5">
        <f t="shared" si="28"/>
        <v>26</v>
      </c>
      <c r="BR464" s="5">
        <f t="shared" si="29"/>
        <v>0</v>
      </c>
      <c r="BS464" s="5">
        <f t="shared" si="30"/>
        <v>28</v>
      </c>
      <c r="BT464" s="6">
        <f t="shared" si="31"/>
        <v>2</v>
      </c>
    </row>
    <row r="465" spans="1:72" ht="12.75">
      <c r="A465" t="s">
        <v>2471</v>
      </c>
      <c r="B465" s="1" t="s">
        <v>1717</v>
      </c>
      <c r="C465" s="1" t="s">
        <v>1717</v>
      </c>
      <c r="D465" s="7">
        <v>1994</v>
      </c>
      <c r="E465" t="s">
        <v>1718</v>
      </c>
      <c r="F465" t="s">
        <v>1610</v>
      </c>
      <c r="G465" t="s">
        <v>1719</v>
      </c>
      <c r="H465" s="7" t="s">
        <v>523</v>
      </c>
      <c r="I465" t="s">
        <v>531</v>
      </c>
      <c r="J465" s="7" t="s">
        <v>525</v>
      </c>
      <c r="K465">
        <v>5.7</v>
      </c>
      <c r="L465" s="7" t="s">
        <v>526</v>
      </c>
      <c r="M465">
        <v>5</v>
      </c>
      <c r="N465" s="32" t="s">
        <v>525</v>
      </c>
      <c r="O465" s="33">
        <v>1300</v>
      </c>
      <c r="P465" s="7" t="s">
        <v>526</v>
      </c>
      <c r="Q465">
        <v>200</v>
      </c>
      <c r="R465" s="7" t="s">
        <v>526</v>
      </c>
      <c r="S465">
        <v>5</v>
      </c>
      <c r="T465" s="7" t="s">
        <v>525</v>
      </c>
      <c r="U465">
        <v>8.2</v>
      </c>
      <c r="V465" s="7" t="s">
        <v>525</v>
      </c>
      <c r="W465">
        <v>36</v>
      </c>
      <c r="X465" s="7" t="s">
        <v>525</v>
      </c>
      <c r="Y465">
        <v>11</v>
      </c>
      <c r="Z465" s="7" t="s">
        <v>526</v>
      </c>
      <c r="AA465">
        <v>5</v>
      </c>
      <c r="AB465" s="7" t="s">
        <v>526</v>
      </c>
      <c r="AC465">
        <v>5</v>
      </c>
      <c r="AD465" s="7" t="s">
        <v>526</v>
      </c>
      <c r="AE465">
        <v>5</v>
      </c>
      <c r="AF465" s="7" t="s">
        <v>526</v>
      </c>
      <c r="AG465">
        <v>5</v>
      </c>
      <c r="AH465" s="7" t="s">
        <v>526</v>
      </c>
      <c r="AI465">
        <v>6.2</v>
      </c>
      <c r="AJ465" s="7" t="s">
        <v>526</v>
      </c>
      <c r="AK465">
        <v>5</v>
      </c>
      <c r="AL465" s="7" t="s">
        <v>526</v>
      </c>
      <c r="AM465">
        <v>5</v>
      </c>
      <c r="AN465" s="7" t="s">
        <v>526</v>
      </c>
      <c r="AO465">
        <v>5</v>
      </c>
      <c r="AP465" s="7" t="s">
        <v>526</v>
      </c>
      <c r="AQ465">
        <v>5</v>
      </c>
      <c r="AR465" s="7" t="s">
        <v>526</v>
      </c>
      <c r="AS465">
        <v>5</v>
      </c>
      <c r="AT465" s="7" t="s">
        <v>526</v>
      </c>
      <c r="AU465">
        <v>6</v>
      </c>
      <c r="AV465" s="7" t="s">
        <v>525</v>
      </c>
      <c r="AW465">
        <v>5.8</v>
      </c>
      <c r="AX465" s="7" t="s">
        <v>525</v>
      </c>
      <c r="AY465">
        <v>30</v>
      </c>
      <c r="AZ465" s="7" t="s">
        <v>526</v>
      </c>
      <c r="BA465">
        <v>6</v>
      </c>
      <c r="BB465" s="7" t="s">
        <v>526</v>
      </c>
      <c r="BC465">
        <v>5</v>
      </c>
      <c r="BD465" s="7" t="s">
        <v>525</v>
      </c>
      <c r="BE465">
        <v>6.1</v>
      </c>
      <c r="BF465" s="7" t="s">
        <v>526</v>
      </c>
      <c r="BG465">
        <v>10</v>
      </c>
      <c r="BH465" s="7" t="s">
        <v>526</v>
      </c>
      <c r="BI465">
        <v>5</v>
      </c>
      <c r="BJ465" s="7" t="s">
        <v>526</v>
      </c>
      <c r="BK465">
        <v>5</v>
      </c>
      <c r="BL465" s="7" t="s">
        <v>525</v>
      </c>
      <c r="BM465">
        <v>20</v>
      </c>
      <c r="BN465" s="7" t="s">
        <v>525</v>
      </c>
      <c r="BO465">
        <v>30</v>
      </c>
      <c r="BQ465" s="5">
        <f t="shared" si="28"/>
        <v>19</v>
      </c>
      <c r="BR465" s="5">
        <f t="shared" si="29"/>
        <v>0</v>
      </c>
      <c r="BS465" s="5">
        <f t="shared" si="30"/>
        <v>28</v>
      </c>
      <c r="BT465" s="6">
        <f t="shared" si="31"/>
        <v>9</v>
      </c>
    </row>
    <row r="466" spans="1:72" ht="12.75">
      <c r="A466" t="s">
        <v>588</v>
      </c>
      <c r="B466" s="1" t="s">
        <v>1720</v>
      </c>
      <c r="C466" s="1" t="s">
        <v>1720</v>
      </c>
      <c r="D466" s="7">
        <v>1997</v>
      </c>
      <c r="E466" t="s">
        <v>1721</v>
      </c>
      <c r="F466" t="s">
        <v>1610</v>
      </c>
      <c r="G466" t="s">
        <v>1722</v>
      </c>
      <c r="H466" s="7" t="s">
        <v>523</v>
      </c>
      <c r="I466" t="s">
        <v>578</v>
      </c>
      <c r="J466" s="7" t="s">
        <v>525</v>
      </c>
      <c r="K466">
        <v>2.2</v>
      </c>
      <c r="L466" s="7" t="s">
        <v>526</v>
      </c>
      <c r="M466">
        <v>5</v>
      </c>
      <c r="N466" s="32" t="s">
        <v>526</v>
      </c>
      <c r="O466" s="33">
        <v>50</v>
      </c>
      <c r="P466" s="7" t="s">
        <v>526</v>
      </c>
      <c r="Q466">
        <v>200</v>
      </c>
      <c r="R466" s="7" t="s">
        <v>526</v>
      </c>
      <c r="S466">
        <v>5</v>
      </c>
      <c r="T466" s="7" t="s">
        <v>526</v>
      </c>
      <c r="U466">
        <v>5</v>
      </c>
      <c r="V466" s="7" t="s">
        <v>526</v>
      </c>
      <c r="W466">
        <v>5</v>
      </c>
      <c r="X466" s="7" t="s">
        <v>526</v>
      </c>
      <c r="Y466">
        <v>5</v>
      </c>
      <c r="Z466" s="7" t="s">
        <v>526</v>
      </c>
      <c r="AA466">
        <v>5</v>
      </c>
      <c r="AB466" s="7" t="s">
        <v>526</v>
      </c>
      <c r="AC466">
        <v>5</v>
      </c>
      <c r="AD466" s="7" t="s">
        <v>526</v>
      </c>
      <c r="AE466">
        <v>5</v>
      </c>
      <c r="AF466" s="7" t="s">
        <v>526</v>
      </c>
      <c r="AG466">
        <v>5</v>
      </c>
      <c r="AH466" s="7" t="s">
        <v>526</v>
      </c>
      <c r="AI466">
        <v>5</v>
      </c>
      <c r="AJ466" s="7" t="s">
        <v>526</v>
      </c>
      <c r="AK466">
        <v>5</v>
      </c>
      <c r="AL466" s="7" t="s">
        <v>526</v>
      </c>
      <c r="AM466">
        <v>5</v>
      </c>
      <c r="AN466" s="7" t="s">
        <v>526</v>
      </c>
      <c r="AO466">
        <v>5</v>
      </c>
      <c r="AP466" s="7" t="s">
        <v>526</v>
      </c>
      <c r="AQ466">
        <v>5</v>
      </c>
      <c r="AR466" s="7" t="s">
        <v>526</v>
      </c>
      <c r="AS466">
        <v>5</v>
      </c>
      <c r="AT466" s="7" t="s">
        <v>526</v>
      </c>
      <c r="AU466">
        <v>5</v>
      </c>
      <c r="AV466" s="7" t="s">
        <v>526</v>
      </c>
      <c r="AW466">
        <v>5</v>
      </c>
      <c r="AX466" s="7" t="s">
        <v>526</v>
      </c>
      <c r="AY466">
        <v>5</v>
      </c>
      <c r="AZ466" s="7" t="s">
        <v>526</v>
      </c>
      <c r="BA466">
        <v>5</v>
      </c>
      <c r="BB466" s="7" t="s">
        <v>526</v>
      </c>
      <c r="BC466">
        <v>5</v>
      </c>
      <c r="BD466" s="7" t="s">
        <v>526</v>
      </c>
      <c r="BE466">
        <v>5</v>
      </c>
      <c r="BF466" s="7" t="s">
        <v>526</v>
      </c>
      <c r="BG466">
        <v>5</v>
      </c>
      <c r="BH466" s="7" t="s">
        <v>526</v>
      </c>
      <c r="BI466">
        <v>5</v>
      </c>
      <c r="BJ466" s="7" t="s">
        <v>526</v>
      </c>
      <c r="BK466">
        <v>5</v>
      </c>
      <c r="BL466" s="7" t="s">
        <v>526</v>
      </c>
      <c r="BM466">
        <v>5</v>
      </c>
      <c r="BN466" s="7" t="s">
        <v>526</v>
      </c>
      <c r="BO466">
        <v>5</v>
      </c>
      <c r="BQ466" s="5">
        <f t="shared" si="28"/>
        <v>28</v>
      </c>
      <c r="BR466" s="5">
        <f t="shared" si="29"/>
        <v>0</v>
      </c>
      <c r="BS466" s="5">
        <f t="shared" si="30"/>
        <v>28</v>
      </c>
      <c r="BT466" s="6">
        <f t="shared" si="31"/>
        <v>0</v>
      </c>
    </row>
    <row r="467" spans="1:72" ht="12.75">
      <c r="A467" t="s">
        <v>588</v>
      </c>
      <c r="B467" s="1" t="s">
        <v>1723</v>
      </c>
      <c r="C467" s="1" t="s">
        <v>1723</v>
      </c>
      <c r="D467" s="7">
        <v>1997</v>
      </c>
      <c r="E467" t="s">
        <v>1724</v>
      </c>
      <c r="F467" t="s">
        <v>1610</v>
      </c>
      <c r="G467" t="s">
        <v>1725</v>
      </c>
      <c r="H467" s="7" t="s">
        <v>523</v>
      </c>
      <c r="I467" t="s">
        <v>578</v>
      </c>
      <c r="J467" s="7" t="s">
        <v>525</v>
      </c>
      <c r="K467">
        <v>2.8</v>
      </c>
      <c r="L467" s="7" t="s">
        <v>526</v>
      </c>
      <c r="M467">
        <v>5</v>
      </c>
      <c r="N467" s="32" t="s">
        <v>526</v>
      </c>
      <c r="O467" s="33">
        <v>50</v>
      </c>
      <c r="P467" s="7" t="s">
        <v>526</v>
      </c>
      <c r="Q467">
        <v>200</v>
      </c>
      <c r="R467" s="7" t="s">
        <v>526</v>
      </c>
      <c r="S467">
        <v>5</v>
      </c>
      <c r="T467" s="7" t="s">
        <v>526</v>
      </c>
      <c r="U467">
        <v>5</v>
      </c>
      <c r="V467" s="7" t="s">
        <v>526</v>
      </c>
      <c r="W467">
        <v>5</v>
      </c>
      <c r="X467" s="7" t="s">
        <v>526</v>
      </c>
      <c r="Y467">
        <v>5</v>
      </c>
      <c r="Z467" s="7" t="s">
        <v>526</v>
      </c>
      <c r="AA467">
        <v>5</v>
      </c>
      <c r="AB467" s="7" t="s">
        <v>526</v>
      </c>
      <c r="AC467">
        <v>5</v>
      </c>
      <c r="AD467" s="7" t="s">
        <v>526</v>
      </c>
      <c r="AE467">
        <v>5</v>
      </c>
      <c r="AF467" s="7" t="s">
        <v>526</v>
      </c>
      <c r="AG467">
        <v>5</v>
      </c>
      <c r="AH467" s="7" t="s">
        <v>526</v>
      </c>
      <c r="AI467">
        <v>5</v>
      </c>
      <c r="AJ467" s="7" t="s">
        <v>526</v>
      </c>
      <c r="AK467">
        <v>5</v>
      </c>
      <c r="AL467" s="7" t="s">
        <v>526</v>
      </c>
      <c r="AM467">
        <v>5</v>
      </c>
      <c r="AN467" s="7" t="s">
        <v>526</v>
      </c>
      <c r="AO467">
        <v>5</v>
      </c>
      <c r="AP467" s="7" t="s">
        <v>526</v>
      </c>
      <c r="AQ467">
        <v>5</v>
      </c>
      <c r="AR467" s="7" t="s">
        <v>526</v>
      </c>
      <c r="AS467">
        <v>5</v>
      </c>
      <c r="AT467" s="7" t="s">
        <v>526</v>
      </c>
      <c r="AU467">
        <v>5</v>
      </c>
      <c r="AV467" s="7" t="s">
        <v>526</v>
      </c>
      <c r="AW467">
        <v>5</v>
      </c>
      <c r="AX467" s="7" t="s">
        <v>525</v>
      </c>
      <c r="AY467">
        <v>33</v>
      </c>
      <c r="AZ467" s="7" t="s">
        <v>526</v>
      </c>
      <c r="BA467">
        <v>5</v>
      </c>
      <c r="BB467" s="7" t="s">
        <v>526</v>
      </c>
      <c r="BC467">
        <v>5</v>
      </c>
      <c r="BD467" s="7" t="s">
        <v>526</v>
      </c>
      <c r="BE467">
        <v>5</v>
      </c>
      <c r="BF467" s="7" t="s">
        <v>526</v>
      </c>
      <c r="BG467">
        <v>5</v>
      </c>
      <c r="BH467" s="7" t="s">
        <v>526</v>
      </c>
      <c r="BI467">
        <v>5</v>
      </c>
      <c r="BJ467" s="7" t="s">
        <v>526</v>
      </c>
      <c r="BK467">
        <v>5</v>
      </c>
      <c r="BL467" s="7" t="s">
        <v>526</v>
      </c>
      <c r="BM467">
        <v>5</v>
      </c>
      <c r="BN467" s="7" t="s">
        <v>526</v>
      </c>
      <c r="BO467">
        <v>5</v>
      </c>
      <c r="BQ467" s="5">
        <f t="shared" si="28"/>
        <v>27</v>
      </c>
      <c r="BR467" s="5">
        <f t="shared" si="29"/>
        <v>0</v>
      </c>
      <c r="BS467" s="5">
        <f t="shared" si="30"/>
        <v>28</v>
      </c>
      <c r="BT467" s="6">
        <f t="shared" si="31"/>
        <v>1</v>
      </c>
    </row>
    <row r="468" spans="1:72" ht="12.75">
      <c r="A468" t="s">
        <v>588</v>
      </c>
      <c r="B468" s="1" t="s">
        <v>1726</v>
      </c>
      <c r="C468" s="1" t="s">
        <v>1726</v>
      </c>
      <c r="D468" s="7">
        <v>1997</v>
      </c>
      <c r="E468" t="s">
        <v>1727</v>
      </c>
      <c r="F468" t="s">
        <v>1610</v>
      </c>
      <c r="G468" t="s">
        <v>1728</v>
      </c>
      <c r="H468" s="7" t="s">
        <v>523</v>
      </c>
      <c r="I468" t="s">
        <v>578</v>
      </c>
      <c r="J468" s="7" t="s">
        <v>525</v>
      </c>
      <c r="K468">
        <v>1.9</v>
      </c>
      <c r="L468" s="7" t="s">
        <v>526</v>
      </c>
      <c r="M468">
        <v>5</v>
      </c>
      <c r="N468" s="32" t="s">
        <v>526</v>
      </c>
      <c r="O468" s="33">
        <v>50</v>
      </c>
      <c r="P468" s="7" t="s">
        <v>526</v>
      </c>
      <c r="Q468">
        <v>200</v>
      </c>
      <c r="R468" s="7" t="s">
        <v>526</v>
      </c>
      <c r="S468">
        <v>5</v>
      </c>
      <c r="T468" s="7" t="s">
        <v>526</v>
      </c>
      <c r="U468">
        <v>5</v>
      </c>
      <c r="V468" s="7" t="s">
        <v>526</v>
      </c>
      <c r="W468">
        <v>5</v>
      </c>
      <c r="X468" s="7" t="s">
        <v>526</v>
      </c>
      <c r="Y468">
        <v>5</v>
      </c>
      <c r="Z468" s="7" t="s">
        <v>526</v>
      </c>
      <c r="AA468">
        <v>5</v>
      </c>
      <c r="AB468" s="7" t="s">
        <v>526</v>
      </c>
      <c r="AC468">
        <v>5</v>
      </c>
      <c r="AD468" s="7" t="s">
        <v>526</v>
      </c>
      <c r="AE468">
        <v>5</v>
      </c>
      <c r="AF468" s="7" t="s">
        <v>526</v>
      </c>
      <c r="AG468">
        <v>5</v>
      </c>
      <c r="AH468" s="7" t="s">
        <v>526</v>
      </c>
      <c r="AI468">
        <v>5</v>
      </c>
      <c r="AJ468" s="7" t="s">
        <v>526</v>
      </c>
      <c r="AK468">
        <v>5</v>
      </c>
      <c r="AL468" s="7" t="s">
        <v>526</v>
      </c>
      <c r="AM468">
        <v>5</v>
      </c>
      <c r="AN468" s="7" t="s">
        <v>526</v>
      </c>
      <c r="AO468">
        <v>5</v>
      </c>
      <c r="AP468" s="7" t="s">
        <v>526</v>
      </c>
      <c r="AQ468">
        <v>5</v>
      </c>
      <c r="AR468" s="7" t="s">
        <v>526</v>
      </c>
      <c r="AS468">
        <v>5</v>
      </c>
      <c r="AT468" s="7" t="s">
        <v>526</v>
      </c>
      <c r="AU468">
        <v>5</v>
      </c>
      <c r="AV468" s="7" t="s">
        <v>526</v>
      </c>
      <c r="AW468">
        <v>5</v>
      </c>
      <c r="AX468" s="7" t="s">
        <v>526</v>
      </c>
      <c r="AY468">
        <v>5</v>
      </c>
      <c r="AZ468" s="7" t="s">
        <v>526</v>
      </c>
      <c r="BA468">
        <v>5</v>
      </c>
      <c r="BB468" s="7" t="s">
        <v>526</v>
      </c>
      <c r="BC468">
        <v>5</v>
      </c>
      <c r="BD468" s="7" t="s">
        <v>526</v>
      </c>
      <c r="BE468">
        <v>5</v>
      </c>
      <c r="BF468" s="7" t="s">
        <v>526</v>
      </c>
      <c r="BG468">
        <v>5</v>
      </c>
      <c r="BH468" s="7" t="s">
        <v>526</v>
      </c>
      <c r="BI468">
        <v>5</v>
      </c>
      <c r="BJ468" s="7" t="s">
        <v>526</v>
      </c>
      <c r="BK468">
        <v>5</v>
      </c>
      <c r="BL468" s="7" t="s">
        <v>526</v>
      </c>
      <c r="BM468">
        <v>5</v>
      </c>
      <c r="BN468" s="7" t="s">
        <v>526</v>
      </c>
      <c r="BO468">
        <v>5</v>
      </c>
      <c r="BQ468" s="5">
        <f t="shared" si="28"/>
        <v>28</v>
      </c>
      <c r="BR468" s="5">
        <f t="shared" si="29"/>
        <v>0</v>
      </c>
      <c r="BS468" s="5">
        <f t="shared" si="30"/>
        <v>28</v>
      </c>
      <c r="BT468" s="6">
        <f t="shared" si="31"/>
        <v>0</v>
      </c>
    </row>
    <row r="469" spans="1:72" ht="12.75">
      <c r="A469" t="s">
        <v>1897</v>
      </c>
      <c r="B469" s="1" t="s">
        <v>1729</v>
      </c>
      <c r="C469" s="1" t="s">
        <v>1729</v>
      </c>
      <c r="D469" s="7">
        <v>1991</v>
      </c>
      <c r="E469" t="s">
        <v>2351</v>
      </c>
      <c r="F469" t="s">
        <v>1610</v>
      </c>
      <c r="G469" t="s">
        <v>2352</v>
      </c>
      <c r="H469" s="7" t="s">
        <v>523</v>
      </c>
      <c r="I469" t="s">
        <v>524</v>
      </c>
      <c r="J469" s="7" t="s">
        <v>525</v>
      </c>
      <c r="K469">
        <v>3.9</v>
      </c>
      <c r="L469" s="7" t="s">
        <v>526</v>
      </c>
      <c r="M469">
        <v>5</v>
      </c>
      <c r="N469" s="32" t="s">
        <v>526</v>
      </c>
      <c r="O469" s="33">
        <v>50</v>
      </c>
      <c r="P469" s="7" t="s">
        <v>526</v>
      </c>
      <c r="Q469">
        <v>200</v>
      </c>
      <c r="R469" s="7" t="s">
        <v>526</v>
      </c>
      <c r="S469">
        <v>5</v>
      </c>
      <c r="T469" s="7" t="s">
        <v>526</v>
      </c>
      <c r="U469">
        <v>5</v>
      </c>
      <c r="V469" s="7" t="s">
        <v>526</v>
      </c>
      <c r="W469">
        <v>5</v>
      </c>
      <c r="X469" s="7" t="s">
        <v>526</v>
      </c>
      <c r="Y469">
        <v>5</v>
      </c>
      <c r="Z469" s="7" t="s">
        <v>526</v>
      </c>
      <c r="AA469">
        <v>5</v>
      </c>
      <c r="AB469" s="7" t="s">
        <v>526</v>
      </c>
      <c r="AC469">
        <v>5</v>
      </c>
      <c r="AD469" s="7" t="s">
        <v>526</v>
      </c>
      <c r="AE469">
        <v>5</v>
      </c>
      <c r="AF469" s="7" t="s">
        <v>526</v>
      </c>
      <c r="AG469">
        <v>5</v>
      </c>
      <c r="AH469" s="7" t="s">
        <v>526</v>
      </c>
      <c r="AI469">
        <v>5</v>
      </c>
      <c r="AJ469" s="7" t="s">
        <v>526</v>
      </c>
      <c r="AK469">
        <v>5</v>
      </c>
      <c r="AL469" s="7" t="s">
        <v>526</v>
      </c>
      <c r="AM469">
        <v>5</v>
      </c>
      <c r="AN469" s="7" t="s">
        <v>526</v>
      </c>
      <c r="AO469">
        <v>5</v>
      </c>
      <c r="AP469" s="7" t="s">
        <v>526</v>
      </c>
      <c r="AQ469">
        <v>5</v>
      </c>
      <c r="AR469" s="7" t="s">
        <v>526</v>
      </c>
      <c r="AS469">
        <v>5</v>
      </c>
      <c r="AT469" s="7" t="s">
        <v>526</v>
      </c>
      <c r="AU469">
        <v>5</v>
      </c>
      <c r="AV469" s="7" t="s">
        <v>526</v>
      </c>
      <c r="AW469">
        <v>5</v>
      </c>
      <c r="AX469" s="7" t="s">
        <v>526</v>
      </c>
      <c r="AY469">
        <v>5</v>
      </c>
      <c r="AZ469" s="7" t="s">
        <v>526</v>
      </c>
      <c r="BA469">
        <v>5</v>
      </c>
      <c r="BB469" s="7" t="s">
        <v>526</v>
      </c>
      <c r="BC469">
        <v>5</v>
      </c>
      <c r="BD469" s="7" t="s">
        <v>526</v>
      </c>
      <c r="BE469">
        <v>5</v>
      </c>
      <c r="BF469" s="7" t="s">
        <v>526</v>
      </c>
      <c r="BG469">
        <v>5</v>
      </c>
      <c r="BH469" s="7" t="s">
        <v>526</v>
      </c>
      <c r="BI469">
        <v>5</v>
      </c>
      <c r="BJ469" s="7" t="s">
        <v>526</v>
      </c>
      <c r="BK469">
        <v>5</v>
      </c>
      <c r="BL469" s="7" t="s">
        <v>526</v>
      </c>
      <c r="BM469">
        <v>5</v>
      </c>
      <c r="BN469" s="7" t="s">
        <v>526</v>
      </c>
      <c r="BO469">
        <v>5</v>
      </c>
      <c r="BQ469" s="5">
        <f t="shared" si="28"/>
        <v>28</v>
      </c>
      <c r="BR469" s="5">
        <f t="shared" si="29"/>
        <v>0</v>
      </c>
      <c r="BS469" s="5">
        <f t="shared" si="30"/>
        <v>28</v>
      </c>
      <c r="BT469" s="6">
        <f t="shared" si="31"/>
        <v>0</v>
      </c>
    </row>
    <row r="470" spans="1:72" ht="12.75">
      <c r="A470" t="s">
        <v>1897</v>
      </c>
      <c r="B470" s="1" t="s">
        <v>2353</v>
      </c>
      <c r="C470" s="1" t="s">
        <v>2353</v>
      </c>
      <c r="D470" s="7">
        <v>1991</v>
      </c>
      <c r="E470" t="s">
        <v>2354</v>
      </c>
      <c r="F470" t="s">
        <v>1610</v>
      </c>
      <c r="G470" t="s">
        <v>2355</v>
      </c>
      <c r="H470" s="7" t="s">
        <v>523</v>
      </c>
      <c r="I470" t="s">
        <v>524</v>
      </c>
      <c r="J470" s="7" t="s">
        <v>525</v>
      </c>
      <c r="K470">
        <v>6.3</v>
      </c>
      <c r="L470" s="7" t="s">
        <v>526</v>
      </c>
      <c r="M470">
        <v>5</v>
      </c>
      <c r="N470" s="32" t="s">
        <v>526</v>
      </c>
      <c r="O470" s="33">
        <v>50</v>
      </c>
      <c r="P470" s="7" t="s">
        <v>526</v>
      </c>
      <c r="Q470">
        <v>200</v>
      </c>
      <c r="R470" s="7" t="s">
        <v>526</v>
      </c>
      <c r="S470">
        <v>5</v>
      </c>
      <c r="T470" s="7" t="s">
        <v>526</v>
      </c>
      <c r="U470">
        <v>5</v>
      </c>
      <c r="V470" s="7" t="s">
        <v>526</v>
      </c>
      <c r="W470">
        <v>5</v>
      </c>
      <c r="X470" s="7" t="s">
        <v>526</v>
      </c>
      <c r="Y470">
        <v>5</v>
      </c>
      <c r="Z470" s="7" t="s">
        <v>526</v>
      </c>
      <c r="AA470">
        <v>5</v>
      </c>
      <c r="AB470" s="7" t="s">
        <v>526</v>
      </c>
      <c r="AC470">
        <v>5</v>
      </c>
      <c r="AD470" s="7" t="s">
        <v>526</v>
      </c>
      <c r="AE470">
        <v>5</v>
      </c>
      <c r="AF470" s="7" t="s">
        <v>526</v>
      </c>
      <c r="AG470">
        <v>5</v>
      </c>
      <c r="AH470" s="7" t="s">
        <v>526</v>
      </c>
      <c r="AI470">
        <v>5</v>
      </c>
      <c r="AJ470" s="7" t="s">
        <v>526</v>
      </c>
      <c r="AK470">
        <v>5</v>
      </c>
      <c r="AL470" s="7" t="s">
        <v>526</v>
      </c>
      <c r="AM470">
        <v>5</v>
      </c>
      <c r="AN470" s="7" t="s">
        <v>526</v>
      </c>
      <c r="AO470">
        <v>5</v>
      </c>
      <c r="AP470" s="7" t="s">
        <v>526</v>
      </c>
      <c r="AQ470">
        <v>5</v>
      </c>
      <c r="AR470" s="7" t="s">
        <v>526</v>
      </c>
      <c r="AS470">
        <v>5</v>
      </c>
      <c r="AT470" s="7" t="s">
        <v>526</v>
      </c>
      <c r="AU470">
        <v>5</v>
      </c>
      <c r="AV470" s="7" t="s">
        <v>526</v>
      </c>
      <c r="AW470">
        <v>5</v>
      </c>
      <c r="AX470" s="7" t="s">
        <v>526</v>
      </c>
      <c r="AY470">
        <v>5</v>
      </c>
      <c r="AZ470" s="7" t="s">
        <v>526</v>
      </c>
      <c r="BA470">
        <v>5</v>
      </c>
      <c r="BB470" s="7" t="s">
        <v>526</v>
      </c>
      <c r="BC470">
        <v>5</v>
      </c>
      <c r="BD470" s="7" t="s">
        <v>526</v>
      </c>
      <c r="BE470">
        <v>5</v>
      </c>
      <c r="BF470" s="7" t="s">
        <v>526</v>
      </c>
      <c r="BG470">
        <v>5</v>
      </c>
      <c r="BH470" s="7" t="s">
        <v>526</v>
      </c>
      <c r="BI470">
        <v>5</v>
      </c>
      <c r="BJ470" s="7" t="s">
        <v>526</v>
      </c>
      <c r="BK470">
        <v>5</v>
      </c>
      <c r="BL470" s="7" t="s">
        <v>526</v>
      </c>
      <c r="BM470">
        <v>5</v>
      </c>
      <c r="BN470" s="7" t="s">
        <v>526</v>
      </c>
      <c r="BO470">
        <v>5</v>
      </c>
      <c r="BQ470" s="5">
        <f t="shared" si="28"/>
        <v>28</v>
      </c>
      <c r="BR470" s="5">
        <f t="shared" si="29"/>
        <v>0</v>
      </c>
      <c r="BS470" s="5">
        <f t="shared" si="30"/>
        <v>28</v>
      </c>
      <c r="BT470" s="6">
        <f t="shared" si="31"/>
        <v>0</v>
      </c>
    </row>
    <row r="471" spans="1:72" ht="12.75">
      <c r="A471" t="s">
        <v>1897</v>
      </c>
      <c r="B471" s="1" t="s">
        <v>2356</v>
      </c>
      <c r="C471" s="1" t="s">
        <v>2356</v>
      </c>
      <c r="D471" s="7">
        <v>1991</v>
      </c>
      <c r="E471" t="s">
        <v>2357</v>
      </c>
      <c r="F471" t="s">
        <v>1610</v>
      </c>
      <c r="G471" t="s">
        <v>2264</v>
      </c>
      <c r="H471" s="7" t="s">
        <v>523</v>
      </c>
      <c r="I471" t="s">
        <v>524</v>
      </c>
      <c r="J471" s="7" t="s">
        <v>525</v>
      </c>
      <c r="K471">
        <v>4.6</v>
      </c>
      <c r="L471" s="7" t="s">
        <v>526</v>
      </c>
      <c r="M471">
        <v>5</v>
      </c>
      <c r="N471" s="32" t="s">
        <v>526</v>
      </c>
      <c r="O471" s="33">
        <v>50</v>
      </c>
      <c r="P471" s="7" t="s">
        <v>526</v>
      </c>
      <c r="Q471">
        <v>200</v>
      </c>
      <c r="R471" s="7" t="s">
        <v>526</v>
      </c>
      <c r="S471">
        <v>5</v>
      </c>
      <c r="T471" s="7" t="s">
        <v>526</v>
      </c>
      <c r="U471">
        <v>5</v>
      </c>
      <c r="V471" s="7" t="s">
        <v>526</v>
      </c>
      <c r="W471">
        <v>5</v>
      </c>
      <c r="X471" s="7" t="s">
        <v>526</v>
      </c>
      <c r="Y471">
        <v>5</v>
      </c>
      <c r="Z471" s="7" t="s">
        <v>526</v>
      </c>
      <c r="AA471">
        <v>5</v>
      </c>
      <c r="AB471" s="7" t="s">
        <v>526</v>
      </c>
      <c r="AC471">
        <v>5</v>
      </c>
      <c r="AD471" s="7" t="s">
        <v>526</v>
      </c>
      <c r="AE471">
        <v>5</v>
      </c>
      <c r="AF471" s="7" t="s">
        <v>526</v>
      </c>
      <c r="AG471">
        <v>5</v>
      </c>
      <c r="AH471" s="7" t="s">
        <v>526</v>
      </c>
      <c r="AI471">
        <v>5</v>
      </c>
      <c r="AJ471" s="7" t="s">
        <v>526</v>
      </c>
      <c r="AK471">
        <v>5</v>
      </c>
      <c r="AL471" s="7" t="s">
        <v>526</v>
      </c>
      <c r="AM471">
        <v>5</v>
      </c>
      <c r="AN471" s="7" t="s">
        <v>526</v>
      </c>
      <c r="AO471">
        <v>5</v>
      </c>
      <c r="AP471" s="7" t="s">
        <v>526</v>
      </c>
      <c r="AQ471">
        <v>5</v>
      </c>
      <c r="AR471" s="7" t="s">
        <v>526</v>
      </c>
      <c r="AS471">
        <v>5</v>
      </c>
      <c r="AT471" s="7" t="s">
        <v>526</v>
      </c>
      <c r="AU471">
        <v>5</v>
      </c>
      <c r="AV471" s="7" t="s">
        <v>526</v>
      </c>
      <c r="AW471">
        <v>5</v>
      </c>
      <c r="AX471" s="7" t="s">
        <v>526</v>
      </c>
      <c r="AY471">
        <v>5</v>
      </c>
      <c r="AZ471" s="7" t="s">
        <v>526</v>
      </c>
      <c r="BA471">
        <v>5</v>
      </c>
      <c r="BB471" s="7" t="s">
        <v>526</v>
      </c>
      <c r="BC471">
        <v>5</v>
      </c>
      <c r="BD471" s="7" t="s">
        <v>526</v>
      </c>
      <c r="BE471">
        <v>5</v>
      </c>
      <c r="BF471" s="7" t="s">
        <v>526</v>
      </c>
      <c r="BG471">
        <v>5</v>
      </c>
      <c r="BH471" s="7" t="s">
        <v>526</v>
      </c>
      <c r="BI471">
        <v>5</v>
      </c>
      <c r="BJ471" s="7" t="s">
        <v>526</v>
      </c>
      <c r="BK471">
        <v>5</v>
      </c>
      <c r="BL471" s="7" t="s">
        <v>526</v>
      </c>
      <c r="BM471">
        <v>5</v>
      </c>
      <c r="BN471" s="7" t="s">
        <v>526</v>
      </c>
      <c r="BO471">
        <v>5</v>
      </c>
      <c r="BQ471" s="5">
        <f t="shared" si="28"/>
        <v>28</v>
      </c>
      <c r="BR471" s="5">
        <f t="shared" si="29"/>
        <v>0</v>
      </c>
      <c r="BS471" s="5">
        <f t="shared" si="30"/>
        <v>28</v>
      </c>
      <c r="BT471" s="6">
        <f t="shared" si="31"/>
        <v>0</v>
      </c>
    </row>
    <row r="472" spans="1:72" ht="12.75">
      <c r="A472" t="s">
        <v>1897</v>
      </c>
      <c r="B472" s="1" t="s">
        <v>2358</v>
      </c>
      <c r="C472" s="1" t="s">
        <v>2358</v>
      </c>
      <c r="D472" s="7">
        <v>1991</v>
      </c>
      <c r="E472" t="s">
        <v>2359</v>
      </c>
      <c r="F472" t="s">
        <v>1610</v>
      </c>
      <c r="G472" t="s">
        <v>2360</v>
      </c>
      <c r="H472" s="7" t="s">
        <v>523</v>
      </c>
      <c r="I472" t="s">
        <v>524</v>
      </c>
      <c r="J472" s="7" t="s">
        <v>525</v>
      </c>
      <c r="K472">
        <v>6.6</v>
      </c>
      <c r="L472" s="7" t="s">
        <v>526</v>
      </c>
      <c r="M472">
        <v>5</v>
      </c>
      <c r="N472" s="32" t="s">
        <v>526</v>
      </c>
      <c r="O472" s="33">
        <v>50</v>
      </c>
      <c r="P472" s="7" t="s">
        <v>526</v>
      </c>
      <c r="Q472">
        <v>200</v>
      </c>
      <c r="R472" s="7" t="s">
        <v>526</v>
      </c>
      <c r="S472">
        <v>5</v>
      </c>
      <c r="T472" s="7" t="s">
        <v>526</v>
      </c>
      <c r="U472">
        <v>5</v>
      </c>
      <c r="V472" s="7" t="s">
        <v>526</v>
      </c>
      <c r="W472">
        <v>5</v>
      </c>
      <c r="X472" s="7" t="s">
        <v>526</v>
      </c>
      <c r="Y472">
        <v>5</v>
      </c>
      <c r="Z472" s="7" t="s">
        <v>526</v>
      </c>
      <c r="AA472">
        <v>5</v>
      </c>
      <c r="AB472" s="7" t="s">
        <v>526</v>
      </c>
      <c r="AC472">
        <v>5</v>
      </c>
      <c r="AD472" s="7" t="s">
        <v>526</v>
      </c>
      <c r="AE472">
        <v>5</v>
      </c>
      <c r="AF472" s="7" t="s">
        <v>526</v>
      </c>
      <c r="AG472">
        <v>5</v>
      </c>
      <c r="AH472" s="7" t="s">
        <v>526</v>
      </c>
      <c r="AI472">
        <v>5</v>
      </c>
      <c r="AJ472" s="7" t="s">
        <v>526</v>
      </c>
      <c r="AK472">
        <v>5</v>
      </c>
      <c r="AL472" s="7" t="s">
        <v>526</v>
      </c>
      <c r="AM472">
        <v>5</v>
      </c>
      <c r="AN472" s="7" t="s">
        <v>526</v>
      </c>
      <c r="AO472">
        <v>5</v>
      </c>
      <c r="AP472" s="7" t="s">
        <v>526</v>
      </c>
      <c r="AQ472">
        <v>5</v>
      </c>
      <c r="AR472" s="7" t="s">
        <v>526</v>
      </c>
      <c r="AS472">
        <v>5</v>
      </c>
      <c r="AT472" s="7" t="s">
        <v>526</v>
      </c>
      <c r="AU472">
        <v>5</v>
      </c>
      <c r="AV472" s="7" t="s">
        <v>526</v>
      </c>
      <c r="AW472">
        <v>5</v>
      </c>
      <c r="AX472" s="7" t="s">
        <v>526</v>
      </c>
      <c r="AY472">
        <v>5</v>
      </c>
      <c r="AZ472" s="7" t="s">
        <v>526</v>
      </c>
      <c r="BA472">
        <v>5</v>
      </c>
      <c r="BB472" s="7" t="s">
        <v>526</v>
      </c>
      <c r="BC472">
        <v>5</v>
      </c>
      <c r="BD472" s="7" t="s">
        <v>526</v>
      </c>
      <c r="BE472">
        <v>5</v>
      </c>
      <c r="BF472" s="7" t="s">
        <v>526</v>
      </c>
      <c r="BG472">
        <v>5</v>
      </c>
      <c r="BH472" s="7" t="s">
        <v>526</v>
      </c>
      <c r="BI472">
        <v>5</v>
      </c>
      <c r="BJ472" s="7" t="s">
        <v>526</v>
      </c>
      <c r="BK472">
        <v>5</v>
      </c>
      <c r="BL472" s="7" t="s">
        <v>526</v>
      </c>
      <c r="BM472">
        <v>5</v>
      </c>
      <c r="BN472" s="7" t="s">
        <v>526</v>
      </c>
      <c r="BO472">
        <v>5</v>
      </c>
      <c r="BQ472" s="5">
        <f t="shared" si="28"/>
        <v>28</v>
      </c>
      <c r="BR472" s="5">
        <f t="shared" si="29"/>
        <v>0</v>
      </c>
      <c r="BS472" s="5">
        <f t="shared" si="30"/>
        <v>28</v>
      </c>
      <c r="BT472" s="6">
        <f t="shared" si="31"/>
        <v>0</v>
      </c>
    </row>
    <row r="473" spans="1:72" ht="12.75">
      <c r="A473" t="s">
        <v>1897</v>
      </c>
      <c r="B473" s="1" t="s">
        <v>2361</v>
      </c>
      <c r="C473" s="1" t="s">
        <v>2361</v>
      </c>
      <c r="D473" s="7">
        <v>1991</v>
      </c>
      <c r="E473" t="s">
        <v>2362</v>
      </c>
      <c r="F473" t="s">
        <v>1610</v>
      </c>
      <c r="G473" t="s">
        <v>2363</v>
      </c>
      <c r="H473" s="7" t="s">
        <v>523</v>
      </c>
      <c r="I473" t="s">
        <v>568</v>
      </c>
      <c r="J473" s="7" t="s">
        <v>525</v>
      </c>
      <c r="K473">
        <v>6.1</v>
      </c>
      <c r="L473" s="7" t="s">
        <v>526</v>
      </c>
      <c r="M473">
        <v>5</v>
      </c>
      <c r="N473" s="32" t="s">
        <v>525</v>
      </c>
      <c r="O473" s="33">
        <v>160</v>
      </c>
      <c r="P473" s="7" t="s">
        <v>526</v>
      </c>
      <c r="Q473">
        <v>200</v>
      </c>
      <c r="R473" s="7" t="s">
        <v>526</v>
      </c>
      <c r="S473">
        <v>5</v>
      </c>
      <c r="T473" s="7" t="s">
        <v>526</v>
      </c>
      <c r="U473">
        <v>5</v>
      </c>
      <c r="V473" s="7" t="s">
        <v>526</v>
      </c>
      <c r="W473">
        <v>5</v>
      </c>
      <c r="X473" s="7" t="s">
        <v>526</v>
      </c>
      <c r="Y473">
        <v>5</v>
      </c>
      <c r="Z473" s="7" t="s">
        <v>526</v>
      </c>
      <c r="AA473">
        <v>5</v>
      </c>
      <c r="AB473" s="7" t="s">
        <v>526</v>
      </c>
      <c r="AC473">
        <v>5</v>
      </c>
      <c r="AD473" s="7" t="s">
        <v>526</v>
      </c>
      <c r="AE473">
        <v>5</v>
      </c>
      <c r="AF473" s="7" t="s">
        <v>526</v>
      </c>
      <c r="AG473">
        <v>5</v>
      </c>
      <c r="AH473" s="7" t="s">
        <v>526</v>
      </c>
      <c r="AI473">
        <v>5</v>
      </c>
      <c r="AJ473" s="7" t="s">
        <v>526</v>
      </c>
      <c r="AK473">
        <v>5</v>
      </c>
      <c r="AL473" s="7" t="s">
        <v>526</v>
      </c>
      <c r="AM473">
        <v>5</v>
      </c>
      <c r="AN473" s="7" t="s">
        <v>526</v>
      </c>
      <c r="AO473">
        <v>5</v>
      </c>
      <c r="AP473" s="7" t="s">
        <v>526</v>
      </c>
      <c r="AQ473">
        <v>5</v>
      </c>
      <c r="AR473" s="7" t="s">
        <v>526</v>
      </c>
      <c r="AS473">
        <v>5</v>
      </c>
      <c r="AT473" s="7" t="s">
        <v>526</v>
      </c>
      <c r="AU473">
        <v>5</v>
      </c>
      <c r="AV473" s="7" t="s">
        <v>526</v>
      </c>
      <c r="AW473">
        <v>5</v>
      </c>
      <c r="AX473" s="7" t="s">
        <v>525</v>
      </c>
      <c r="AY473">
        <v>11</v>
      </c>
      <c r="AZ473" s="7" t="s">
        <v>526</v>
      </c>
      <c r="BA473">
        <v>5</v>
      </c>
      <c r="BB473" s="7" t="s">
        <v>526</v>
      </c>
      <c r="BC473">
        <v>5</v>
      </c>
      <c r="BD473" s="7" t="s">
        <v>526</v>
      </c>
      <c r="BE473">
        <v>5</v>
      </c>
      <c r="BF473" s="7" t="s">
        <v>526</v>
      </c>
      <c r="BG473">
        <v>5</v>
      </c>
      <c r="BH473" s="7" t="s">
        <v>526</v>
      </c>
      <c r="BI473">
        <v>5</v>
      </c>
      <c r="BJ473" s="7" t="s">
        <v>526</v>
      </c>
      <c r="BK473">
        <v>5</v>
      </c>
      <c r="BL473" s="7" t="s">
        <v>526</v>
      </c>
      <c r="BM473">
        <v>5</v>
      </c>
      <c r="BN473" s="7" t="s">
        <v>526</v>
      </c>
      <c r="BO473">
        <v>5</v>
      </c>
      <c r="BQ473" s="5">
        <f t="shared" si="28"/>
        <v>26</v>
      </c>
      <c r="BR473" s="5">
        <f t="shared" si="29"/>
        <v>0</v>
      </c>
      <c r="BS473" s="5">
        <f t="shared" si="30"/>
        <v>28</v>
      </c>
      <c r="BT473" s="6">
        <f t="shared" si="31"/>
        <v>2</v>
      </c>
    </row>
    <row r="474" spans="1:72" ht="12.75">
      <c r="A474" t="s">
        <v>1897</v>
      </c>
      <c r="B474" s="1" t="s">
        <v>2364</v>
      </c>
      <c r="C474" s="1" t="s">
        <v>2364</v>
      </c>
      <c r="D474" s="7">
        <v>1991</v>
      </c>
      <c r="E474" t="s">
        <v>693</v>
      </c>
      <c r="F474" t="s">
        <v>1610</v>
      </c>
      <c r="G474" t="s">
        <v>694</v>
      </c>
      <c r="H474" s="7" t="s">
        <v>523</v>
      </c>
      <c r="I474" t="s">
        <v>524</v>
      </c>
      <c r="J474" s="7" t="s">
        <v>525</v>
      </c>
      <c r="K474">
        <v>7.2</v>
      </c>
      <c r="L474" s="7" t="s">
        <v>526</v>
      </c>
      <c r="M474">
        <v>5</v>
      </c>
      <c r="N474" s="32" t="s">
        <v>526</v>
      </c>
      <c r="O474" s="33">
        <v>50</v>
      </c>
      <c r="P474" s="7" t="s">
        <v>526</v>
      </c>
      <c r="Q474">
        <v>200</v>
      </c>
      <c r="R474" s="7" t="s">
        <v>526</v>
      </c>
      <c r="S474">
        <v>5</v>
      </c>
      <c r="T474" s="7" t="s">
        <v>526</v>
      </c>
      <c r="U474">
        <v>5</v>
      </c>
      <c r="V474" s="7" t="s">
        <v>526</v>
      </c>
      <c r="W474">
        <v>5</v>
      </c>
      <c r="X474" s="7" t="s">
        <v>526</v>
      </c>
      <c r="Y474">
        <v>5</v>
      </c>
      <c r="Z474" s="7" t="s">
        <v>526</v>
      </c>
      <c r="AA474">
        <v>5</v>
      </c>
      <c r="AB474" s="7" t="s">
        <v>526</v>
      </c>
      <c r="AC474">
        <v>5</v>
      </c>
      <c r="AD474" s="7" t="s">
        <v>526</v>
      </c>
      <c r="AE474">
        <v>5</v>
      </c>
      <c r="AF474" s="7" t="s">
        <v>526</v>
      </c>
      <c r="AG474">
        <v>5</v>
      </c>
      <c r="AH474" s="7" t="s">
        <v>526</v>
      </c>
      <c r="AI474">
        <v>5</v>
      </c>
      <c r="AJ474" s="7" t="s">
        <v>526</v>
      </c>
      <c r="AK474">
        <v>5</v>
      </c>
      <c r="AL474" s="7" t="s">
        <v>526</v>
      </c>
      <c r="AM474">
        <v>5</v>
      </c>
      <c r="AN474" s="7" t="s">
        <v>526</v>
      </c>
      <c r="AO474">
        <v>5</v>
      </c>
      <c r="AP474" s="7" t="s">
        <v>526</v>
      </c>
      <c r="AQ474">
        <v>5</v>
      </c>
      <c r="AR474" s="7" t="s">
        <v>526</v>
      </c>
      <c r="AS474">
        <v>5</v>
      </c>
      <c r="AT474" s="7" t="s">
        <v>526</v>
      </c>
      <c r="AU474">
        <v>5</v>
      </c>
      <c r="AV474" s="7" t="s">
        <v>526</v>
      </c>
      <c r="AW474">
        <v>5</v>
      </c>
      <c r="AX474" s="7" t="s">
        <v>525</v>
      </c>
      <c r="AY474">
        <v>14</v>
      </c>
      <c r="AZ474" s="7" t="s">
        <v>526</v>
      </c>
      <c r="BA474">
        <v>5</v>
      </c>
      <c r="BB474" s="7" t="s">
        <v>526</v>
      </c>
      <c r="BC474">
        <v>5</v>
      </c>
      <c r="BD474" s="7" t="s">
        <v>526</v>
      </c>
      <c r="BE474">
        <v>5</v>
      </c>
      <c r="BF474" s="7" t="s">
        <v>526</v>
      </c>
      <c r="BG474">
        <v>5</v>
      </c>
      <c r="BH474" s="7" t="s">
        <v>526</v>
      </c>
      <c r="BI474">
        <v>5</v>
      </c>
      <c r="BJ474" s="7" t="s">
        <v>526</v>
      </c>
      <c r="BK474">
        <v>5</v>
      </c>
      <c r="BL474" s="7" t="s">
        <v>526</v>
      </c>
      <c r="BM474">
        <v>5</v>
      </c>
      <c r="BN474" s="7" t="s">
        <v>526</v>
      </c>
      <c r="BO474">
        <v>5</v>
      </c>
      <c r="BQ474" s="5">
        <f t="shared" si="28"/>
        <v>27</v>
      </c>
      <c r="BR474" s="5">
        <f t="shared" si="29"/>
        <v>0</v>
      </c>
      <c r="BS474" s="5">
        <f t="shared" si="30"/>
        <v>28</v>
      </c>
      <c r="BT474" s="6">
        <f t="shared" si="31"/>
        <v>1</v>
      </c>
    </row>
    <row r="475" spans="1:72" ht="12.75">
      <c r="A475" t="s">
        <v>1933</v>
      </c>
      <c r="B475" s="1" t="s">
        <v>695</v>
      </c>
      <c r="C475" s="1" t="s">
        <v>695</v>
      </c>
      <c r="D475" s="7">
        <v>1991</v>
      </c>
      <c r="E475" t="s">
        <v>696</v>
      </c>
      <c r="F475" t="s">
        <v>1610</v>
      </c>
      <c r="G475" t="s">
        <v>697</v>
      </c>
      <c r="H475" s="7" t="s">
        <v>523</v>
      </c>
      <c r="I475" t="s">
        <v>524</v>
      </c>
      <c r="J475" s="7" t="s">
        <v>525</v>
      </c>
      <c r="K475">
        <v>1.5</v>
      </c>
      <c r="L475" s="7" t="s">
        <v>526</v>
      </c>
      <c r="M475">
        <v>5</v>
      </c>
      <c r="N475" s="32" t="s">
        <v>526</v>
      </c>
      <c r="O475" s="33">
        <v>50</v>
      </c>
      <c r="P475" s="7" t="s">
        <v>526</v>
      </c>
      <c r="Q475">
        <v>200</v>
      </c>
      <c r="R475" s="7" t="s">
        <v>526</v>
      </c>
      <c r="S475">
        <v>5</v>
      </c>
      <c r="T475" s="7" t="s">
        <v>526</v>
      </c>
      <c r="U475">
        <v>5</v>
      </c>
      <c r="V475" s="7" t="s">
        <v>526</v>
      </c>
      <c r="W475">
        <v>5</v>
      </c>
      <c r="X475" s="7" t="s">
        <v>526</v>
      </c>
      <c r="Y475">
        <v>5</v>
      </c>
      <c r="Z475" s="7" t="s">
        <v>526</v>
      </c>
      <c r="AA475">
        <v>5</v>
      </c>
      <c r="AB475" s="7" t="s">
        <v>526</v>
      </c>
      <c r="AC475">
        <v>5</v>
      </c>
      <c r="AD475" s="7" t="s">
        <v>526</v>
      </c>
      <c r="AE475">
        <v>5</v>
      </c>
      <c r="AF475" s="7" t="s">
        <v>526</v>
      </c>
      <c r="AG475">
        <v>5</v>
      </c>
      <c r="AH475" s="7" t="s">
        <v>526</v>
      </c>
      <c r="AI475">
        <v>5</v>
      </c>
      <c r="AJ475" s="7" t="s">
        <v>526</v>
      </c>
      <c r="AK475">
        <v>5</v>
      </c>
      <c r="AL475" s="7" t="s">
        <v>526</v>
      </c>
      <c r="AM475">
        <v>5</v>
      </c>
      <c r="AN475" s="7" t="s">
        <v>526</v>
      </c>
      <c r="AO475">
        <v>5</v>
      </c>
      <c r="AP475" s="7" t="s">
        <v>526</v>
      </c>
      <c r="AQ475">
        <v>5</v>
      </c>
      <c r="AR475" s="7" t="s">
        <v>526</v>
      </c>
      <c r="AS475">
        <v>5</v>
      </c>
      <c r="AT475" s="7" t="s">
        <v>526</v>
      </c>
      <c r="AU475">
        <v>5</v>
      </c>
      <c r="AV475" s="7" t="s">
        <v>526</v>
      </c>
      <c r="AW475">
        <v>5</v>
      </c>
      <c r="AX475" s="7" t="s">
        <v>526</v>
      </c>
      <c r="AY475">
        <v>5</v>
      </c>
      <c r="AZ475" s="7" t="s">
        <v>526</v>
      </c>
      <c r="BA475">
        <v>5</v>
      </c>
      <c r="BB475" s="7" t="s">
        <v>526</v>
      </c>
      <c r="BC475">
        <v>5</v>
      </c>
      <c r="BD475" s="7" t="s">
        <v>526</v>
      </c>
      <c r="BE475">
        <v>5</v>
      </c>
      <c r="BF475" s="7" t="s">
        <v>526</v>
      </c>
      <c r="BG475">
        <v>5</v>
      </c>
      <c r="BH475" s="7" t="s">
        <v>526</v>
      </c>
      <c r="BI475">
        <v>5</v>
      </c>
      <c r="BJ475" s="7" t="s">
        <v>526</v>
      </c>
      <c r="BK475">
        <v>5</v>
      </c>
      <c r="BL475" s="7" t="s">
        <v>526</v>
      </c>
      <c r="BM475">
        <v>5</v>
      </c>
      <c r="BN475" s="7" t="s">
        <v>526</v>
      </c>
      <c r="BO475">
        <v>5</v>
      </c>
      <c r="BQ475" s="5">
        <f t="shared" si="28"/>
        <v>28</v>
      </c>
      <c r="BR475" s="5">
        <f t="shared" si="29"/>
        <v>0</v>
      </c>
      <c r="BS475" s="5">
        <f t="shared" si="30"/>
        <v>28</v>
      </c>
      <c r="BT475" s="6">
        <f t="shared" si="31"/>
        <v>0</v>
      </c>
    </row>
    <row r="476" spans="1:72" ht="12.75">
      <c r="A476" t="s">
        <v>1961</v>
      </c>
      <c r="B476" s="1" t="s">
        <v>698</v>
      </c>
      <c r="C476" s="1" t="s">
        <v>698</v>
      </c>
      <c r="D476" s="7">
        <v>1994</v>
      </c>
      <c r="E476" t="s">
        <v>699</v>
      </c>
      <c r="F476" t="s">
        <v>1610</v>
      </c>
      <c r="G476" t="s">
        <v>700</v>
      </c>
      <c r="H476" s="7" t="s">
        <v>523</v>
      </c>
      <c r="I476" t="s">
        <v>524</v>
      </c>
      <c r="J476" s="7" t="s">
        <v>525</v>
      </c>
      <c r="K476">
        <v>5.6</v>
      </c>
      <c r="L476" s="7" t="s">
        <v>526</v>
      </c>
      <c r="M476">
        <v>5</v>
      </c>
      <c r="N476" s="32" t="s">
        <v>526</v>
      </c>
      <c r="O476" s="33">
        <v>50</v>
      </c>
      <c r="P476" s="7" t="s">
        <v>526</v>
      </c>
      <c r="Q476">
        <v>200</v>
      </c>
      <c r="R476" s="7" t="s">
        <v>526</v>
      </c>
      <c r="S476">
        <v>5</v>
      </c>
      <c r="T476" s="7" t="s">
        <v>526</v>
      </c>
      <c r="U476">
        <v>5</v>
      </c>
      <c r="V476" s="7" t="s">
        <v>526</v>
      </c>
      <c r="W476">
        <v>5</v>
      </c>
      <c r="X476" s="7" t="s">
        <v>526</v>
      </c>
      <c r="Y476">
        <v>5</v>
      </c>
      <c r="Z476" s="7" t="s">
        <v>526</v>
      </c>
      <c r="AA476">
        <v>5</v>
      </c>
      <c r="AB476" s="7" t="s">
        <v>526</v>
      </c>
      <c r="AC476">
        <v>5</v>
      </c>
      <c r="AD476" s="7" t="s">
        <v>526</v>
      </c>
      <c r="AE476">
        <v>5</v>
      </c>
      <c r="AF476" s="7" t="s">
        <v>526</v>
      </c>
      <c r="AG476">
        <v>5</v>
      </c>
      <c r="AH476" s="7" t="s">
        <v>526</v>
      </c>
      <c r="AI476">
        <v>5</v>
      </c>
      <c r="AJ476" s="7" t="s">
        <v>526</v>
      </c>
      <c r="AK476">
        <v>5</v>
      </c>
      <c r="AL476" s="7" t="s">
        <v>526</v>
      </c>
      <c r="AM476">
        <v>5</v>
      </c>
      <c r="AN476" s="7" t="s">
        <v>526</v>
      </c>
      <c r="AO476">
        <v>5</v>
      </c>
      <c r="AP476" s="7" t="s">
        <v>526</v>
      </c>
      <c r="AQ476">
        <v>5</v>
      </c>
      <c r="AR476" s="7" t="s">
        <v>526</v>
      </c>
      <c r="AS476">
        <v>5</v>
      </c>
      <c r="AT476" s="7" t="s">
        <v>526</v>
      </c>
      <c r="AU476">
        <v>5</v>
      </c>
      <c r="AV476" s="7" t="s">
        <v>526</v>
      </c>
      <c r="AW476">
        <v>5</v>
      </c>
      <c r="AX476" s="7" t="s">
        <v>525</v>
      </c>
      <c r="AY476">
        <v>6.6</v>
      </c>
      <c r="AZ476" s="7" t="s">
        <v>526</v>
      </c>
      <c r="BA476">
        <v>5</v>
      </c>
      <c r="BB476" s="7" t="s">
        <v>526</v>
      </c>
      <c r="BC476">
        <v>5</v>
      </c>
      <c r="BD476" s="7" t="s">
        <v>526</v>
      </c>
      <c r="BE476">
        <v>5</v>
      </c>
      <c r="BF476" s="7" t="s">
        <v>526</v>
      </c>
      <c r="BG476">
        <v>5</v>
      </c>
      <c r="BH476" s="7" t="s">
        <v>526</v>
      </c>
      <c r="BI476">
        <v>5</v>
      </c>
      <c r="BJ476" s="7" t="s">
        <v>526</v>
      </c>
      <c r="BK476">
        <v>5</v>
      </c>
      <c r="BL476" s="7" t="s">
        <v>526</v>
      </c>
      <c r="BM476">
        <v>5</v>
      </c>
      <c r="BN476" s="7" t="s">
        <v>526</v>
      </c>
      <c r="BO476">
        <v>5</v>
      </c>
      <c r="BQ476" s="5">
        <f t="shared" si="28"/>
        <v>27</v>
      </c>
      <c r="BR476" s="5">
        <f t="shared" si="29"/>
        <v>0</v>
      </c>
      <c r="BS476" s="5">
        <f t="shared" si="30"/>
        <v>28</v>
      </c>
      <c r="BT476" s="6">
        <f t="shared" si="31"/>
        <v>1</v>
      </c>
    </row>
    <row r="477" spans="1:72" ht="12.75">
      <c r="A477" t="s">
        <v>1961</v>
      </c>
      <c r="B477" s="1" t="s">
        <v>701</v>
      </c>
      <c r="C477" s="1" t="s">
        <v>702</v>
      </c>
      <c r="D477" s="7">
        <v>1994</v>
      </c>
      <c r="E477" t="s">
        <v>703</v>
      </c>
      <c r="F477" t="s">
        <v>1610</v>
      </c>
      <c r="G477" t="s">
        <v>704</v>
      </c>
      <c r="H477" s="7" t="s">
        <v>523</v>
      </c>
      <c r="I477" t="s">
        <v>568</v>
      </c>
      <c r="J477" s="7" t="s">
        <v>525</v>
      </c>
      <c r="K477">
        <v>7.5</v>
      </c>
      <c r="L477" s="7" t="s">
        <v>526</v>
      </c>
      <c r="M477">
        <v>5</v>
      </c>
      <c r="N477" s="32" t="s">
        <v>525</v>
      </c>
      <c r="O477" s="33">
        <v>65</v>
      </c>
      <c r="P477" s="7" t="s">
        <v>526</v>
      </c>
      <c r="Q477">
        <v>400</v>
      </c>
      <c r="R477" s="7" t="s">
        <v>526</v>
      </c>
      <c r="S477">
        <v>16</v>
      </c>
      <c r="T477" s="7" t="s">
        <v>526</v>
      </c>
      <c r="U477">
        <v>10</v>
      </c>
      <c r="V477" s="7" t="s">
        <v>526</v>
      </c>
      <c r="W477">
        <v>10</v>
      </c>
      <c r="X477" s="7" t="s">
        <v>526</v>
      </c>
      <c r="Y477">
        <v>10</v>
      </c>
      <c r="Z477" s="7" t="s">
        <v>526</v>
      </c>
      <c r="AA477">
        <v>5</v>
      </c>
      <c r="AB477" s="7" t="s">
        <v>526</v>
      </c>
      <c r="AC477">
        <v>10</v>
      </c>
      <c r="AD477" s="7" t="s">
        <v>526</v>
      </c>
      <c r="AE477">
        <v>10</v>
      </c>
      <c r="AF477" s="7" t="s">
        <v>526</v>
      </c>
      <c r="AG477">
        <v>15</v>
      </c>
      <c r="AH477" s="7" t="s">
        <v>526</v>
      </c>
      <c r="AI477">
        <v>10</v>
      </c>
      <c r="AJ477" s="7" t="s">
        <v>526</v>
      </c>
      <c r="AK477">
        <v>15</v>
      </c>
      <c r="AL477" s="7" t="s">
        <v>526</v>
      </c>
      <c r="AM477">
        <v>10</v>
      </c>
      <c r="AN477" s="7" t="s">
        <v>526</v>
      </c>
      <c r="AO477">
        <v>5</v>
      </c>
      <c r="AP477" s="7" t="s">
        <v>526</v>
      </c>
      <c r="AQ477">
        <v>11</v>
      </c>
      <c r="AR477" s="7" t="s">
        <v>526</v>
      </c>
      <c r="AS477">
        <v>5</v>
      </c>
      <c r="AT477" s="7" t="s">
        <v>526</v>
      </c>
      <c r="AU477">
        <v>10</v>
      </c>
      <c r="AV477" s="7" t="s">
        <v>526</v>
      </c>
      <c r="AW477">
        <v>10</v>
      </c>
      <c r="AX477" s="7" t="s">
        <v>525</v>
      </c>
      <c r="AY477">
        <v>11</v>
      </c>
      <c r="AZ477" s="7" t="s">
        <v>526</v>
      </c>
      <c r="BA477">
        <v>10</v>
      </c>
      <c r="BB477" s="7" t="s">
        <v>526</v>
      </c>
      <c r="BC477">
        <v>10</v>
      </c>
      <c r="BD477" s="7" t="s">
        <v>526</v>
      </c>
      <c r="BE477">
        <v>10</v>
      </c>
      <c r="BF477" s="7" t="s">
        <v>526</v>
      </c>
      <c r="BG477">
        <v>10</v>
      </c>
      <c r="BH477" s="7" t="s">
        <v>526</v>
      </c>
      <c r="BI477">
        <v>10</v>
      </c>
      <c r="BJ477" s="7" t="s">
        <v>526</v>
      </c>
      <c r="BK477">
        <v>10</v>
      </c>
      <c r="BL477" s="7" t="s">
        <v>526</v>
      </c>
      <c r="BM477">
        <v>10</v>
      </c>
      <c r="BN477" s="7" t="s">
        <v>526</v>
      </c>
      <c r="BO477">
        <v>10</v>
      </c>
      <c r="BQ477" s="5">
        <f t="shared" si="28"/>
        <v>26</v>
      </c>
      <c r="BR477" s="5">
        <f t="shared" si="29"/>
        <v>0</v>
      </c>
      <c r="BS477" s="5">
        <f t="shared" si="30"/>
        <v>28</v>
      </c>
      <c r="BT477" s="6">
        <f t="shared" si="31"/>
        <v>2</v>
      </c>
    </row>
    <row r="478" spans="1:72" ht="12.75">
      <c r="A478" t="s">
        <v>1961</v>
      </c>
      <c r="B478" s="1" t="s">
        <v>705</v>
      </c>
      <c r="C478" s="1" t="s">
        <v>705</v>
      </c>
      <c r="D478" s="7">
        <v>1994</v>
      </c>
      <c r="E478" t="s">
        <v>706</v>
      </c>
      <c r="F478" t="s">
        <v>1610</v>
      </c>
      <c r="G478" t="s">
        <v>707</v>
      </c>
      <c r="H478" s="7" t="s">
        <v>523</v>
      </c>
      <c r="I478" t="s">
        <v>524</v>
      </c>
      <c r="J478" s="7" t="s">
        <v>525</v>
      </c>
      <c r="K478">
        <v>1.9</v>
      </c>
      <c r="L478" s="7" t="s">
        <v>526</v>
      </c>
      <c r="M478">
        <v>5</v>
      </c>
      <c r="N478" s="32" t="s">
        <v>526</v>
      </c>
      <c r="O478" s="33">
        <v>50</v>
      </c>
      <c r="P478" s="7" t="s">
        <v>526</v>
      </c>
      <c r="Q478">
        <v>200</v>
      </c>
      <c r="R478" s="7" t="s">
        <v>526</v>
      </c>
      <c r="S478">
        <v>5</v>
      </c>
      <c r="T478" s="7" t="s">
        <v>526</v>
      </c>
      <c r="U478">
        <v>5</v>
      </c>
      <c r="V478" s="7" t="s">
        <v>526</v>
      </c>
      <c r="W478">
        <v>5</v>
      </c>
      <c r="X478" s="7" t="s">
        <v>526</v>
      </c>
      <c r="Y478">
        <v>5</v>
      </c>
      <c r="Z478" s="7" t="s">
        <v>526</v>
      </c>
      <c r="AA478">
        <v>5</v>
      </c>
      <c r="AB478" s="7" t="s">
        <v>526</v>
      </c>
      <c r="AC478">
        <v>5</v>
      </c>
      <c r="AD478" s="7" t="s">
        <v>526</v>
      </c>
      <c r="AE478">
        <v>5</v>
      </c>
      <c r="AF478" s="7" t="s">
        <v>526</v>
      </c>
      <c r="AG478">
        <v>5</v>
      </c>
      <c r="AH478" s="7" t="s">
        <v>526</v>
      </c>
      <c r="AI478">
        <v>5</v>
      </c>
      <c r="AJ478" s="7" t="s">
        <v>526</v>
      </c>
      <c r="AK478">
        <v>5</v>
      </c>
      <c r="AL478" s="7" t="s">
        <v>526</v>
      </c>
      <c r="AM478">
        <v>5</v>
      </c>
      <c r="AN478" s="7" t="s">
        <v>526</v>
      </c>
      <c r="AO478">
        <v>5</v>
      </c>
      <c r="AP478" s="7" t="s">
        <v>526</v>
      </c>
      <c r="AQ478">
        <v>5</v>
      </c>
      <c r="AR478" s="7" t="s">
        <v>526</v>
      </c>
      <c r="AS478">
        <v>5</v>
      </c>
      <c r="AT478" s="7" t="s">
        <v>526</v>
      </c>
      <c r="AU478">
        <v>5</v>
      </c>
      <c r="AV478" s="7" t="s">
        <v>526</v>
      </c>
      <c r="AW478">
        <v>5</v>
      </c>
      <c r="AX478" s="7" t="s">
        <v>526</v>
      </c>
      <c r="AY478">
        <v>5</v>
      </c>
      <c r="AZ478" s="7" t="s">
        <v>526</v>
      </c>
      <c r="BA478">
        <v>5</v>
      </c>
      <c r="BB478" s="7" t="s">
        <v>526</v>
      </c>
      <c r="BC478">
        <v>5</v>
      </c>
      <c r="BD478" s="7" t="s">
        <v>526</v>
      </c>
      <c r="BE478">
        <v>5</v>
      </c>
      <c r="BF478" s="7" t="s">
        <v>526</v>
      </c>
      <c r="BG478">
        <v>5</v>
      </c>
      <c r="BH478" s="7" t="s">
        <v>526</v>
      </c>
      <c r="BI478">
        <v>5</v>
      </c>
      <c r="BJ478" s="7" t="s">
        <v>526</v>
      </c>
      <c r="BK478">
        <v>5</v>
      </c>
      <c r="BL478" s="7" t="s">
        <v>526</v>
      </c>
      <c r="BM478">
        <v>5</v>
      </c>
      <c r="BN478" s="7" t="s">
        <v>526</v>
      </c>
      <c r="BO478">
        <v>5</v>
      </c>
      <c r="BQ478" s="5">
        <f t="shared" si="28"/>
        <v>28</v>
      </c>
      <c r="BR478" s="5">
        <f t="shared" si="29"/>
        <v>0</v>
      </c>
      <c r="BS478" s="5">
        <f t="shared" si="30"/>
        <v>28</v>
      </c>
      <c r="BT478" s="6">
        <f t="shared" si="31"/>
        <v>0</v>
      </c>
    </row>
    <row r="479" spans="1:72" ht="12.75">
      <c r="A479" t="s">
        <v>1961</v>
      </c>
      <c r="B479" s="1" t="s">
        <v>708</v>
      </c>
      <c r="C479" s="1" t="s">
        <v>708</v>
      </c>
      <c r="D479" s="7">
        <v>1994</v>
      </c>
      <c r="E479" t="s">
        <v>709</v>
      </c>
      <c r="F479" t="s">
        <v>1610</v>
      </c>
      <c r="G479" t="s">
        <v>710</v>
      </c>
      <c r="H479" s="7" t="s">
        <v>523</v>
      </c>
      <c r="I479" t="s">
        <v>524</v>
      </c>
      <c r="J479" s="7" t="s">
        <v>525</v>
      </c>
      <c r="K479">
        <v>2.2</v>
      </c>
      <c r="L479" s="7" t="s">
        <v>526</v>
      </c>
      <c r="M479">
        <v>5</v>
      </c>
      <c r="N479" s="32" t="s">
        <v>526</v>
      </c>
      <c r="O479" s="33">
        <v>50</v>
      </c>
      <c r="P479" s="7" t="s">
        <v>526</v>
      </c>
      <c r="Q479">
        <v>200</v>
      </c>
      <c r="R479" s="7" t="s">
        <v>526</v>
      </c>
      <c r="S479">
        <v>5</v>
      </c>
      <c r="T479" s="7" t="s">
        <v>526</v>
      </c>
      <c r="U479">
        <v>5</v>
      </c>
      <c r="V479" s="7" t="s">
        <v>526</v>
      </c>
      <c r="W479">
        <v>5</v>
      </c>
      <c r="X479" s="7" t="s">
        <v>526</v>
      </c>
      <c r="Y479">
        <v>5</v>
      </c>
      <c r="Z479" s="7" t="s">
        <v>526</v>
      </c>
      <c r="AA479">
        <v>10</v>
      </c>
      <c r="AB479" s="7" t="s">
        <v>526</v>
      </c>
      <c r="AC479">
        <v>5</v>
      </c>
      <c r="AD479" s="7" t="s">
        <v>526</v>
      </c>
      <c r="AE479">
        <v>5</v>
      </c>
      <c r="AF479" s="7" t="s">
        <v>526</v>
      </c>
      <c r="AG479">
        <v>5</v>
      </c>
      <c r="AH479" s="7" t="s">
        <v>526</v>
      </c>
      <c r="AI479">
        <v>5</v>
      </c>
      <c r="AJ479" s="7" t="s">
        <v>558</v>
      </c>
      <c r="AK479" t="s">
        <v>558</v>
      </c>
      <c r="AL479" s="7" t="s">
        <v>526</v>
      </c>
      <c r="AM479">
        <v>5</v>
      </c>
      <c r="AN479" s="7" t="s">
        <v>558</v>
      </c>
      <c r="AO479" t="s">
        <v>558</v>
      </c>
      <c r="AP479" s="7" t="s">
        <v>526</v>
      </c>
      <c r="AQ479">
        <v>5</v>
      </c>
      <c r="AR479" s="7" t="s">
        <v>526</v>
      </c>
      <c r="AS479">
        <v>5</v>
      </c>
      <c r="AT479" s="7" t="s">
        <v>526</v>
      </c>
      <c r="AU479">
        <v>5</v>
      </c>
      <c r="AV479" s="7" t="s">
        <v>526</v>
      </c>
      <c r="AW479">
        <v>5</v>
      </c>
      <c r="AX479" s="7" t="s">
        <v>526</v>
      </c>
      <c r="AY479">
        <v>5</v>
      </c>
      <c r="AZ479" s="7" t="s">
        <v>526</v>
      </c>
      <c r="BA479">
        <v>5</v>
      </c>
      <c r="BB479" s="7" t="s">
        <v>526</v>
      </c>
      <c r="BC479">
        <v>5</v>
      </c>
      <c r="BD479" s="7" t="s">
        <v>526</v>
      </c>
      <c r="BE479">
        <v>5</v>
      </c>
      <c r="BF479" s="7" t="s">
        <v>526</v>
      </c>
      <c r="BG479">
        <v>5</v>
      </c>
      <c r="BH479" s="7" t="s">
        <v>526</v>
      </c>
      <c r="BI479">
        <v>5</v>
      </c>
      <c r="BJ479" s="7" t="s">
        <v>526</v>
      </c>
      <c r="BK479">
        <v>5</v>
      </c>
      <c r="BL479" s="7" t="s">
        <v>526</v>
      </c>
      <c r="BM479">
        <v>5</v>
      </c>
      <c r="BN479" s="7" t="s">
        <v>526</v>
      </c>
      <c r="BO479">
        <v>5</v>
      </c>
      <c r="BQ479" s="5">
        <f t="shared" si="28"/>
        <v>26</v>
      </c>
      <c r="BR479" s="5">
        <f t="shared" si="29"/>
        <v>4</v>
      </c>
      <c r="BS479" s="5">
        <f t="shared" si="30"/>
        <v>26</v>
      </c>
      <c r="BT479" s="6">
        <f t="shared" si="31"/>
        <v>0</v>
      </c>
    </row>
    <row r="480" spans="1:72" ht="12.75">
      <c r="A480" t="s">
        <v>1961</v>
      </c>
      <c r="B480" s="1" t="s">
        <v>711</v>
      </c>
      <c r="C480" s="1" t="s">
        <v>711</v>
      </c>
      <c r="D480" s="7">
        <v>1994</v>
      </c>
      <c r="E480" t="s">
        <v>712</v>
      </c>
      <c r="F480" t="s">
        <v>1610</v>
      </c>
      <c r="G480" t="s">
        <v>713</v>
      </c>
      <c r="H480" s="7" t="s">
        <v>523</v>
      </c>
      <c r="I480" t="s">
        <v>568</v>
      </c>
      <c r="J480" s="7" t="s">
        <v>525</v>
      </c>
      <c r="K480">
        <v>6</v>
      </c>
      <c r="L480" s="7" t="s">
        <v>526</v>
      </c>
      <c r="M480">
        <v>5</v>
      </c>
      <c r="N480" s="32" t="s">
        <v>526</v>
      </c>
      <c r="O480" s="33">
        <v>50</v>
      </c>
      <c r="P480" s="7" t="s">
        <v>526</v>
      </c>
      <c r="Q480">
        <v>200</v>
      </c>
      <c r="R480" s="7" t="s">
        <v>526</v>
      </c>
      <c r="S480">
        <v>5</v>
      </c>
      <c r="T480" s="7" t="s">
        <v>526</v>
      </c>
      <c r="U480">
        <v>5</v>
      </c>
      <c r="V480" s="7" t="s">
        <v>526</v>
      </c>
      <c r="W480">
        <v>5</v>
      </c>
      <c r="X480" s="7" t="s">
        <v>526</v>
      </c>
      <c r="Y480">
        <v>5</v>
      </c>
      <c r="Z480" s="7" t="s">
        <v>526</v>
      </c>
      <c r="AA480">
        <v>5</v>
      </c>
      <c r="AB480" s="7" t="s">
        <v>526</v>
      </c>
      <c r="AC480">
        <v>5</v>
      </c>
      <c r="AD480" s="7" t="s">
        <v>526</v>
      </c>
      <c r="AE480">
        <v>5</v>
      </c>
      <c r="AF480" s="7" t="s">
        <v>526</v>
      </c>
      <c r="AG480">
        <v>5</v>
      </c>
      <c r="AH480" s="7" t="s">
        <v>526</v>
      </c>
      <c r="AI480">
        <v>5</v>
      </c>
      <c r="AJ480" s="7" t="s">
        <v>526</v>
      </c>
      <c r="AK480">
        <v>5</v>
      </c>
      <c r="AL480" s="7" t="s">
        <v>526</v>
      </c>
      <c r="AM480">
        <v>5</v>
      </c>
      <c r="AN480" s="7" t="s">
        <v>526</v>
      </c>
      <c r="AO480">
        <v>5</v>
      </c>
      <c r="AP480" s="7" t="s">
        <v>526</v>
      </c>
      <c r="AQ480">
        <v>5</v>
      </c>
      <c r="AR480" s="7" t="s">
        <v>526</v>
      </c>
      <c r="AS480">
        <v>5</v>
      </c>
      <c r="AT480" s="7" t="s">
        <v>526</v>
      </c>
      <c r="AU480">
        <v>5</v>
      </c>
      <c r="AV480" s="7" t="s">
        <v>526</v>
      </c>
      <c r="AW480">
        <v>5</v>
      </c>
      <c r="AX480" s="7" t="s">
        <v>525</v>
      </c>
      <c r="AY480">
        <v>17</v>
      </c>
      <c r="AZ480" s="7" t="s">
        <v>526</v>
      </c>
      <c r="BA480">
        <v>5</v>
      </c>
      <c r="BB480" s="7" t="s">
        <v>526</v>
      </c>
      <c r="BC480">
        <v>5</v>
      </c>
      <c r="BD480" s="7" t="s">
        <v>526</v>
      </c>
      <c r="BE480">
        <v>5</v>
      </c>
      <c r="BF480" s="7" t="s">
        <v>526</v>
      </c>
      <c r="BG480">
        <v>5</v>
      </c>
      <c r="BH480" s="7" t="s">
        <v>526</v>
      </c>
      <c r="BI480">
        <v>5</v>
      </c>
      <c r="BJ480" s="7" t="s">
        <v>526</v>
      </c>
      <c r="BK480">
        <v>5</v>
      </c>
      <c r="BL480" s="7" t="s">
        <v>526</v>
      </c>
      <c r="BM480">
        <v>5</v>
      </c>
      <c r="BN480" s="7" t="s">
        <v>526</v>
      </c>
      <c r="BO480">
        <v>5</v>
      </c>
      <c r="BQ480" s="5">
        <f t="shared" si="28"/>
        <v>27</v>
      </c>
      <c r="BR480" s="5">
        <f t="shared" si="29"/>
        <v>0</v>
      </c>
      <c r="BS480" s="5">
        <f t="shared" si="30"/>
        <v>28</v>
      </c>
      <c r="BT480" s="6">
        <f t="shared" si="31"/>
        <v>1</v>
      </c>
    </row>
    <row r="481" spans="1:72" ht="12.75">
      <c r="A481" t="s">
        <v>1961</v>
      </c>
      <c r="B481" s="1" t="s">
        <v>714</v>
      </c>
      <c r="C481" s="1" t="s">
        <v>714</v>
      </c>
      <c r="D481" s="7">
        <v>1994</v>
      </c>
      <c r="E481" t="s">
        <v>715</v>
      </c>
      <c r="F481" t="s">
        <v>1610</v>
      </c>
      <c r="G481" t="s">
        <v>716</v>
      </c>
      <c r="H481" s="7" t="s">
        <v>523</v>
      </c>
      <c r="I481" t="s">
        <v>524</v>
      </c>
      <c r="J481" s="7" t="s">
        <v>525</v>
      </c>
      <c r="K481">
        <v>2</v>
      </c>
      <c r="L481" s="7" t="s">
        <v>526</v>
      </c>
      <c r="M481">
        <v>5</v>
      </c>
      <c r="N481" s="32" t="s">
        <v>526</v>
      </c>
      <c r="O481" s="33">
        <v>50</v>
      </c>
      <c r="P481" s="7" t="s">
        <v>526</v>
      </c>
      <c r="Q481">
        <v>200</v>
      </c>
      <c r="R481" s="7" t="s">
        <v>526</v>
      </c>
      <c r="S481">
        <v>5</v>
      </c>
      <c r="T481" s="7" t="s">
        <v>526</v>
      </c>
      <c r="U481">
        <v>5</v>
      </c>
      <c r="V481" s="7" t="s">
        <v>526</v>
      </c>
      <c r="W481">
        <v>5</v>
      </c>
      <c r="X481" s="7" t="s">
        <v>526</v>
      </c>
      <c r="Y481">
        <v>5</v>
      </c>
      <c r="Z481" s="7" t="s">
        <v>526</v>
      </c>
      <c r="AA481">
        <v>5</v>
      </c>
      <c r="AB481" s="7" t="s">
        <v>526</v>
      </c>
      <c r="AC481">
        <v>5</v>
      </c>
      <c r="AD481" s="7" t="s">
        <v>526</v>
      </c>
      <c r="AE481">
        <v>5</v>
      </c>
      <c r="AF481" s="7" t="s">
        <v>526</v>
      </c>
      <c r="AG481">
        <v>5</v>
      </c>
      <c r="AH481" s="7" t="s">
        <v>526</v>
      </c>
      <c r="AI481">
        <v>5</v>
      </c>
      <c r="AJ481" s="7" t="s">
        <v>526</v>
      </c>
      <c r="AK481">
        <v>5</v>
      </c>
      <c r="AL481" s="7" t="s">
        <v>526</v>
      </c>
      <c r="AM481">
        <v>5</v>
      </c>
      <c r="AN481" s="7" t="s">
        <v>526</v>
      </c>
      <c r="AO481">
        <v>5</v>
      </c>
      <c r="AP481" s="7" t="s">
        <v>526</v>
      </c>
      <c r="AQ481">
        <v>5</v>
      </c>
      <c r="AR481" s="7" t="s">
        <v>526</v>
      </c>
      <c r="AS481">
        <v>5</v>
      </c>
      <c r="AT481" s="7" t="s">
        <v>526</v>
      </c>
      <c r="AU481">
        <v>5</v>
      </c>
      <c r="AV481" s="7" t="s">
        <v>526</v>
      </c>
      <c r="AW481">
        <v>5</v>
      </c>
      <c r="AX481" s="7" t="s">
        <v>526</v>
      </c>
      <c r="AY481">
        <v>5</v>
      </c>
      <c r="AZ481" s="7" t="s">
        <v>526</v>
      </c>
      <c r="BA481">
        <v>5</v>
      </c>
      <c r="BB481" s="7" t="s">
        <v>526</v>
      </c>
      <c r="BC481">
        <v>5</v>
      </c>
      <c r="BD481" s="7" t="s">
        <v>526</v>
      </c>
      <c r="BE481">
        <v>5</v>
      </c>
      <c r="BF481" s="7" t="s">
        <v>526</v>
      </c>
      <c r="BG481">
        <v>5</v>
      </c>
      <c r="BH481" s="7" t="s">
        <v>526</v>
      </c>
      <c r="BI481">
        <v>5</v>
      </c>
      <c r="BJ481" s="7" t="s">
        <v>526</v>
      </c>
      <c r="BK481">
        <v>5</v>
      </c>
      <c r="BL481" s="7" t="s">
        <v>526</v>
      </c>
      <c r="BM481">
        <v>5</v>
      </c>
      <c r="BN481" s="7" t="s">
        <v>526</v>
      </c>
      <c r="BO481">
        <v>5</v>
      </c>
      <c r="BQ481" s="5">
        <f t="shared" si="28"/>
        <v>28</v>
      </c>
      <c r="BR481" s="5">
        <f t="shared" si="29"/>
        <v>0</v>
      </c>
      <c r="BS481" s="5">
        <f t="shared" si="30"/>
        <v>28</v>
      </c>
      <c r="BT481" s="6">
        <f t="shared" si="31"/>
        <v>0</v>
      </c>
    </row>
    <row r="482" spans="1:72" ht="12.75">
      <c r="A482" t="s">
        <v>1961</v>
      </c>
      <c r="B482" s="1" t="s">
        <v>717</v>
      </c>
      <c r="C482" s="1" t="s">
        <v>718</v>
      </c>
      <c r="D482" s="7">
        <v>1994</v>
      </c>
      <c r="E482" t="s">
        <v>719</v>
      </c>
      <c r="F482" t="s">
        <v>1610</v>
      </c>
      <c r="G482" t="s">
        <v>720</v>
      </c>
      <c r="H482" s="7" t="s">
        <v>523</v>
      </c>
      <c r="I482" t="s">
        <v>721</v>
      </c>
      <c r="J482" s="7" t="s">
        <v>525</v>
      </c>
      <c r="K482">
        <v>4.6</v>
      </c>
      <c r="L482" s="7" t="s">
        <v>526</v>
      </c>
      <c r="M482">
        <v>5</v>
      </c>
      <c r="N482" s="32" t="s">
        <v>526</v>
      </c>
      <c r="O482" s="33">
        <v>50</v>
      </c>
      <c r="P482" s="7" t="s">
        <v>526</v>
      </c>
      <c r="Q482">
        <v>700</v>
      </c>
      <c r="R482" s="7" t="s">
        <v>526</v>
      </c>
      <c r="S482">
        <v>5</v>
      </c>
      <c r="T482" s="7" t="s">
        <v>526</v>
      </c>
      <c r="U482">
        <v>5</v>
      </c>
      <c r="V482" s="7" t="s">
        <v>526</v>
      </c>
      <c r="W482">
        <v>10</v>
      </c>
      <c r="X482" s="7" t="s">
        <v>526</v>
      </c>
      <c r="Y482">
        <v>10</v>
      </c>
      <c r="Z482" s="7" t="s">
        <v>526</v>
      </c>
      <c r="AA482">
        <v>5</v>
      </c>
      <c r="AB482" s="7" t="s">
        <v>526</v>
      </c>
      <c r="AC482">
        <v>25</v>
      </c>
      <c r="AD482" s="7" t="s">
        <v>526</v>
      </c>
      <c r="AE482">
        <v>10</v>
      </c>
      <c r="AF482" s="7" t="s">
        <v>526</v>
      </c>
      <c r="AG482">
        <v>8</v>
      </c>
      <c r="AH482" s="7" t="s">
        <v>526</v>
      </c>
      <c r="AI482">
        <v>9</v>
      </c>
      <c r="AJ482" s="7" t="s">
        <v>526</v>
      </c>
      <c r="AK482">
        <v>5</v>
      </c>
      <c r="AL482" s="7" t="s">
        <v>526</v>
      </c>
      <c r="AM482">
        <v>5</v>
      </c>
      <c r="AN482" s="7" t="s">
        <v>526</v>
      </c>
      <c r="AO482">
        <v>5</v>
      </c>
      <c r="AP482" s="7" t="s">
        <v>526</v>
      </c>
      <c r="AQ482">
        <v>5</v>
      </c>
      <c r="AR482" s="7" t="s">
        <v>526</v>
      </c>
      <c r="AS482">
        <v>5</v>
      </c>
      <c r="AT482" s="7" t="s">
        <v>526</v>
      </c>
      <c r="AU482">
        <v>10</v>
      </c>
      <c r="AV482" s="7" t="s">
        <v>526</v>
      </c>
      <c r="AW482">
        <v>10</v>
      </c>
      <c r="AX482" s="7" t="s">
        <v>526</v>
      </c>
      <c r="AY482">
        <v>5</v>
      </c>
      <c r="AZ482" s="7" t="s">
        <v>526</v>
      </c>
      <c r="BA482">
        <v>10</v>
      </c>
      <c r="BB482" s="7" t="s">
        <v>526</v>
      </c>
      <c r="BC482">
        <v>10</v>
      </c>
      <c r="BD482" s="7" t="s">
        <v>526</v>
      </c>
      <c r="BE482">
        <v>10</v>
      </c>
      <c r="BF482" s="7" t="s">
        <v>526</v>
      </c>
      <c r="BG482">
        <v>25</v>
      </c>
      <c r="BH482" s="7" t="s">
        <v>526</v>
      </c>
      <c r="BI482">
        <v>10</v>
      </c>
      <c r="BJ482" s="7" t="s">
        <v>526</v>
      </c>
      <c r="BK482">
        <v>5</v>
      </c>
      <c r="BL482" s="7" t="s">
        <v>526</v>
      </c>
      <c r="BM482">
        <v>5</v>
      </c>
      <c r="BN482" s="7" t="s">
        <v>526</v>
      </c>
      <c r="BO482">
        <v>10</v>
      </c>
      <c r="BQ482" s="5">
        <f t="shared" si="28"/>
        <v>28</v>
      </c>
      <c r="BR482" s="5">
        <f t="shared" si="29"/>
        <v>0</v>
      </c>
      <c r="BS482" s="5">
        <f t="shared" si="30"/>
        <v>28</v>
      </c>
      <c r="BT482" s="6">
        <f t="shared" si="31"/>
        <v>0</v>
      </c>
    </row>
    <row r="483" spans="1:72" ht="12.75">
      <c r="A483" t="s">
        <v>2508</v>
      </c>
      <c r="B483" s="1" t="s">
        <v>722</v>
      </c>
      <c r="C483" s="1" t="s">
        <v>722</v>
      </c>
      <c r="D483" s="7">
        <v>1997</v>
      </c>
      <c r="E483" t="s">
        <v>723</v>
      </c>
      <c r="F483" t="s">
        <v>1610</v>
      </c>
      <c r="G483" t="s">
        <v>724</v>
      </c>
      <c r="H483" s="7" t="s">
        <v>523</v>
      </c>
      <c r="I483" t="s">
        <v>725</v>
      </c>
      <c r="J483" s="7" t="s">
        <v>525</v>
      </c>
      <c r="K483">
        <v>6.3</v>
      </c>
      <c r="L483" s="7" t="s">
        <v>526</v>
      </c>
      <c r="M483">
        <v>5</v>
      </c>
      <c r="N483" s="32" t="s">
        <v>526</v>
      </c>
      <c r="O483" s="33">
        <v>50</v>
      </c>
      <c r="P483" s="7" t="s">
        <v>526</v>
      </c>
      <c r="Q483">
        <v>200</v>
      </c>
      <c r="R483" s="7" t="s">
        <v>526</v>
      </c>
      <c r="S483">
        <v>5</v>
      </c>
      <c r="T483" s="7" t="s">
        <v>526</v>
      </c>
      <c r="U483">
        <v>5</v>
      </c>
      <c r="V483" s="7" t="s">
        <v>526</v>
      </c>
      <c r="W483">
        <v>5</v>
      </c>
      <c r="X483" s="7" t="s">
        <v>526</v>
      </c>
      <c r="Y483">
        <v>5</v>
      </c>
      <c r="Z483" s="7" t="s">
        <v>526</v>
      </c>
      <c r="AA483">
        <v>5</v>
      </c>
      <c r="AB483" s="7" t="s">
        <v>526</v>
      </c>
      <c r="AC483">
        <v>5</v>
      </c>
      <c r="AD483" s="7" t="s">
        <v>526</v>
      </c>
      <c r="AE483">
        <v>5</v>
      </c>
      <c r="AF483" s="7" t="s">
        <v>526</v>
      </c>
      <c r="AG483">
        <v>5</v>
      </c>
      <c r="AH483" s="7" t="s">
        <v>526</v>
      </c>
      <c r="AI483">
        <v>10</v>
      </c>
      <c r="AJ483" s="7" t="s">
        <v>526</v>
      </c>
      <c r="AK483">
        <v>45.6</v>
      </c>
      <c r="AL483" s="7" t="s">
        <v>526</v>
      </c>
      <c r="AM483">
        <v>5</v>
      </c>
      <c r="AN483" s="7" t="s">
        <v>526</v>
      </c>
      <c r="AO483">
        <v>5</v>
      </c>
      <c r="AP483" s="7" t="s">
        <v>526</v>
      </c>
      <c r="AQ483">
        <v>5</v>
      </c>
      <c r="AR483" s="7" t="s">
        <v>526</v>
      </c>
      <c r="AS483">
        <v>5</v>
      </c>
      <c r="AT483" s="7" t="s">
        <v>526</v>
      </c>
      <c r="AU483">
        <v>5</v>
      </c>
      <c r="AV483" s="7" t="s">
        <v>526</v>
      </c>
      <c r="AW483">
        <v>5</v>
      </c>
      <c r="AX483" s="7" t="s">
        <v>525</v>
      </c>
      <c r="AY483">
        <v>51.3</v>
      </c>
      <c r="AZ483" s="7" t="s">
        <v>526</v>
      </c>
      <c r="BA483">
        <v>5</v>
      </c>
      <c r="BB483" s="7" t="s">
        <v>526</v>
      </c>
      <c r="BC483">
        <v>12</v>
      </c>
      <c r="BD483" s="7" t="s">
        <v>525</v>
      </c>
      <c r="BE483">
        <v>6.9</v>
      </c>
      <c r="BF483" s="7" t="s">
        <v>525</v>
      </c>
      <c r="BG483">
        <v>6.3</v>
      </c>
      <c r="BH483" s="7" t="s">
        <v>526</v>
      </c>
      <c r="BI483">
        <v>5</v>
      </c>
      <c r="BJ483" s="7" t="s">
        <v>526</v>
      </c>
      <c r="BK483">
        <v>5</v>
      </c>
      <c r="BL483" s="7" t="s">
        <v>526</v>
      </c>
      <c r="BM483">
        <v>5</v>
      </c>
      <c r="BN483" s="7" t="s">
        <v>525</v>
      </c>
      <c r="BO483">
        <v>5.3</v>
      </c>
      <c r="BQ483" s="5">
        <f t="shared" si="28"/>
        <v>24</v>
      </c>
      <c r="BR483" s="5">
        <f t="shared" si="29"/>
        <v>0</v>
      </c>
      <c r="BS483" s="5">
        <f t="shared" si="30"/>
        <v>28</v>
      </c>
      <c r="BT483" s="6">
        <f t="shared" si="31"/>
        <v>4</v>
      </c>
    </row>
    <row r="484" spans="1:72" ht="12.75">
      <c r="A484" t="s">
        <v>2508</v>
      </c>
      <c r="B484" s="1" t="s">
        <v>726</v>
      </c>
      <c r="C484" s="1" t="s">
        <v>726</v>
      </c>
      <c r="D484" s="7">
        <v>1997</v>
      </c>
      <c r="E484" t="s">
        <v>727</v>
      </c>
      <c r="F484" t="s">
        <v>1610</v>
      </c>
      <c r="G484" t="s">
        <v>728</v>
      </c>
      <c r="H484" s="7" t="s">
        <v>523</v>
      </c>
      <c r="I484" t="s">
        <v>725</v>
      </c>
      <c r="J484" s="7" t="s">
        <v>525</v>
      </c>
      <c r="K484">
        <v>6.2</v>
      </c>
      <c r="L484" s="7" t="s">
        <v>526</v>
      </c>
      <c r="M484">
        <v>5</v>
      </c>
      <c r="N484" s="32" t="s">
        <v>526</v>
      </c>
      <c r="O484" s="33">
        <v>50</v>
      </c>
      <c r="P484" s="7" t="s">
        <v>526</v>
      </c>
      <c r="Q484">
        <v>200</v>
      </c>
      <c r="R484" s="7" t="s">
        <v>526</v>
      </c>
      <c r="S484">
        <v>5</v>
      </c>
      <c r="T484" s="7" t="s">
        <v>526</v>
      </c>
      <c r="U484">
        <v>5</v>
      </c>
      <c r="V484" s="7" t="s">
        <v>526</v>
      </c>
      <c r="W484">
        <v>5</v>
      </c>
      <c r="X484" s="7" t="s">
        <v>526</v>
      </c>
      <c r="Y484">
        <v>5</v>
      </c>
      <c r="Z484" s="7" t="s">
        <v>526</v>
      </c>
      <c r="AA484">
        <v>5</v>
      </c>
      <c r="AB484" s="7" t="s">
        <v>526</v>
      </c>
      <c r="AC484">
        <v>5</v>
      </c>
      <c r="AD484" s="7" t="s">
        <v>526</v>
      </c>
      <c r="AE484">
        <v>5</v>
      </c>
      <c r="AF484" s="7" t="s">
        <v>526</v>
      </c>
      <c r="AG484">
        <v>8.8</v>
      </c>
      <c r="AH484" s="7" t="s">
        <v>526</v>
      </c>
      <c r="AI484">
        <v>14.5</v>
      </c>
      <c r="AJ484" s="7" t="s">
        <v>526</v>
      </c>
      <c r="AK484">
        <v>5</v>
      </c>
      <c r="AL484" s="7" t="s">
        <v>526</v>
      </c>
      <c r="AM484">
        <v>5</v>
      </c>
      <c r="AN484" s="7" t="s">
        <v>526</v>
      </c>
      <c r="AO484">
        <v>5</v>
      </c>
      <c r="AP484" s="7" t="s">
        <v>526</v>
      </c>
      <c r="AQ484">
        <v>5</v>
      </c>
      <c r="AR484" s="7" t="s">
        <v>526</v>
      </c>
      <c r="AS484">
        <v>5</v>
      </c>
      <c r="AT484" s="7" t="s">
        <v>526</v>
      </c>
      <c r="AU484">
        <v>5</v>
      </c>
      <c r="AV484" s="7" t="s">
        <v>526</v>
      </c>
      <c r="AW484">
        <v>5</v>
      </c>
      <c r="AX484" s="7" t="s">
        <v>525</v>
      </c>
      <c r="AY484">
        <v>7.4</v>
      </c>
      <c r="AZ484" s="7" t="s">
        <v>526</v>
      </c>
      <c r="BA484">
        <v>11.7</v>
      </c>
      <c r="BB484" s="7" t="s">
        <v>526</v>
      </c>
      <c r="BC484">
        <v>5</v>
      </c>
      <c r="BD484" s="7" t="s">
        <v>526</v>
      </c>
      <c r="BE484">
        <v>5</v>
      </c>
      <c r="BF484" s="7" t="s">
        <v>526</v>
      </c>
      <c r="BG484">
        <v>5</v>
      </c>
      <c r="BH484" s="7" t="s">
        <v>526</v>
      </c>
      <c r="BI484">
        <v>5</v>
      </c>
      <c r="BJ484" s="7" t="s">
        <v>526</v>
      </c>
      <c r="BK484">
        <v>5</v>
      </c>
      <c r="BL484" s="7" t="s">
        <v>526</v>
      </c>
      <c r="BM484">
        <v>5</v>
      </c>
      <c r="BN484" s="7" t="s">
        <v>526</v>
      </c>
      <c r="BO484">
        <v>5</v>
      </c>
      <c r="BQ484" s="5">
        <f t="shared" si="28"/>
        <v>27</v>
      </c>
      <c r="BR484" s="5">
        <f t="shared" si="29"/>
        <v>0</v>
      </c>
      <c r="BS484" s="5">
        <f t="shared" si="30"/>
        <v>28</v>
      </c>
      <c r="BT484" s="6">
        <f t="shared" si="31"/>
        <v>1</v>
      </c>
    </row>
    <row r="485" spans="1:72" ht="12.75">
      <c r="A485" t="s">
        <v>2508</v>
      </c>
      <c r="B485" s="1" t="s">
        <v>729</v>
      </c>
      <c r="C485" s="1" t="s">
        <v>729</v>
      </c>
      <c r="D485" s="7">
        <v>1997</v>
      </c>
      <c r="E485" t="s">
        <v>730</v>
      </c>
      <c r="F485" t="s">
        <v>1610</v>
      </c>
      <c r="G485" t="s">
        <v>731</v>
      </c>
      <c r="H485" s="7" t="s">
        <v>523</v>
      </c>
      <c r="I485" t="s">
        <v>732</v>
      </c>
      <c r="J485" s="7" t="s">
        <v>525</v>
      </c>
      <c r="K485">
        <v>6</v>
      </c>
      <c r="L485" s="7" t="s">
        <v>526</v>
      </c>
      <c r="M485">
        <v>5</v>
      </c>
      <c r="N485" s="32" t="s">
        <v>526</v>
      </c>
      <c r="O485" s="33">
        <v>50</v>
      </c>
      <c r="P485" s="7" t="s">
        <v>526</v>
      </c>
      <c r="Q485">
        <v>200</v>
      </c>
      <c r="R485" s="7" t="s">
        <v>526</v>
      </c>
      <c r="S485">
        <v>5</v>
      </c>
      <c r="T485" s="7" t="s">
        <v>526</v>
      </c>
      <c r="U485">
        <v>5</v>
      </c>
      <c r="V485" s="7" t="s">
        <v>526</v>
      </c>
      <c r="W485">
        <v>5</v>
      </c>
      <c r="X485" s="7" t="s">
        <v>526</v>
      </c>
      <c r="Y485">
        <v>5</v>
      </c>
      <c r="Z485" s="7" t="s">
        <v>526</v>
      </c>
      <c r="AA485">
        <v>5</v>
      </c>
      <c r="AB485" s="7" t="s">
        <v>526</v>
      </c>
      <c r="AC485">
        <v>5</v>
      </c>
      <c r="AD485" s="7" t="s">
        <v>526</v>
      </c>
      <c r="AE485">
        <v>5</v>
      </c>
      <c r="AF485" s="7" t="s">
        <v>526</v>
      </c>
      <c r="AG485">
        <v>5</v>
      </c>
      <c r="AH485" s="7" t="s">
        <v>526</v>
      </c>
      <c r="AI485">
        <v>5</v>
      </c>
      <c r="AJ485" s="7" t="s">
        <v>526</v>
      </c>
      <c r="AK485">
        <v>5</v>
      </c>
      <c r="AL485" s="7" t="s">
        <v>526</v>
      </c>
      <c r="AM485">
        <v>5</v>
      </c>
      <c r="AN485" s="7" t="s">
        <v>526</v>
      </c>
      <c r="AO485">
        <v>5</v>
      </c>
      <c r="AP485" s="7" t="s">
        <v>526</v>
      </c>
      <c r="AQ485">
        <v>5</v>
      </c>
      <c r="AR485" s="7" t="s">
        <v>526</v>
      </c>
      <c r="AS485">
        <v>5</v>
      </c>
      <c r="AT485" s="7" t="s">
        <v>526</v>
      </c>
      <c r="AU485">
        <v>5</v>
      </c>
      <c r="AV485" s="7" t="s">
        <v>526</v>
      </c>
      <c r="AW485">
        <v>5</v>
      </c>
      <c r="AX485" s="7" t="s">
        <v>525</v>
      </c>
      <c r="AY485">
        <v>19</v>
      </c>
      <c r="AZ485" s="7" t="s">
        <v>526</v>
      </c>
      <c r="BA485">
        <v>5</v>
      </c>
      <c r="BB485" s="7" t="s">
        <v>526</v>
      </c>
      <c r="BC485">
        <v>5</v>
      </c>
      <c r="BD485" s="7" t="s">
        <v>526</v>
      </c>
      <c r="BE485">
        <v>5</v>
      </c>
      <c r="BF485" s="7" t="s">
        <v>526</v>
      </c>
      <c r="BG485">
        <v>5</v>
      </c>
      <c r="BH485" s="7" t="s">
        <v>526</v>
      </c>
      <c r="BI485">
        <v>5</v>
      </c>
      <c r="BJ485" s="7" t="s">
        <v>526</v>
      </c>
      <c r="BK485">
        <v>5</v>
      </c>
      <c r="BL485" s="7" t="s">
        <v>526</v>
      </c>
      <c r="BM485">
        <v>5</v>
      </c>
      <c r="BN485" s="7" t="s">
        <v>526</v>
      </c>
      <c r="BO485">
        <v>5</v>
      </c>
      <c r="BQ485" s="5">
        <f t="shared" si="28"/>
        <v>27</v>
      </c>
      <c r="BR485" s="5">
        <f t="shared" si="29"/>
        <v>0</v>
      </c>
      <c r="BS485" s="5">
        <f t="shared" si="30"/>
        <v>28</v>
      </c>
      <c r="BT485" s="6">
        <f t="shared" si="31"/>
        <v>1</v>
      </c>
    </row>
    <row r="486" spans="1:72" ht="12.75">
      <c r="A486" t="s">
        <v>2508</v>
      </c>
      <c r="B486" s="1" t="s">
        <v>733</v>
      </c>
      <c r="C486" s="1" t="s">
        <v>733</v>
      </c>
      <c r="D486" s="7">
        <v>1997</v>
      </c>
      <c r="E486" t="s">
        <v>734</v>
      </c>
      <c r="F486" t="s">
        <v>1610</v>
      </c>
      <c r="G486" t="s">
        <v>735</v>
      </c>
      <c r="H486" s="7" t="s">
        <v>523</v>
      </c>
      <c r="I486" t="s">
        <v>736</v>
      </c>
      <c r="J486" s="7" t="s">
        <v>525</v>
      </c>
      <c r="K486">
        <v>4.2</v>
      </c>
      <c r="L486" s="7" t="s">
        <v>526</v>
      </c>
      <c r="M486">
        <v>5</v>
      </c>
      <c r="N486" s="32" t="s">
        <v>526</v>
      </c>
      <c r="O486" s="33">
        <v>50</v>
      </c>
      <c r="P486" s="7" t="s">
        <v>526</v>
      </c>
      <c r="Q486">
        <v>200</v>
      </c>
      <c r="R486" s="7" t="s">
        <v>526</v>
      </c>
      <c r="S486">
        <v>5</v>
      </c>
      <c r="T486" s="7" t="s">
        <v>526</v>
      </c>
      <c r="U486">
        <v>5</v>
      </c>
      <c r="V486" s="7" t="s">
        <v>526</v>
      </c>
      <c r="W486">
        <v>5</v>
      </c>
      <c r="X486" s="7" t="s">
        <v>526</v>
      </c>
      <c r="Y486">
        <v>5</v>
      </c>
      <c r="Z486" s="7" t="s">
        <v>526</v>
      </c>
      <c r="AA486">
        <v>5</v>
      </c>
      <c r="AB486" s="7" t="s">
        <v>526</v>
      </c>
      <c r="AC486">
        <v>5</v>
      </c>
      <c r="AD486" s="7" t="s">
        <v>526</v>
      </c>
      <c r="AE486">
        <v>5</v>
      </c>
      <c r="AF486" s="7" t="s">
        <v>526</v>
      </c>
      <c r="AG486">
        <v>5</v>
      </c>
      <c r="AH486" s="7" t="s">
        <v>526</v>
      </c>
      <c r="AI486">
        <v>5</v>
      </c>
      <c r="AJ486" s="7" t="s">
        <v>526</v>
      </c>
      <c r="AK486">
        <v>5</v>
      </c>
      <c r="AL486" s="7" t="s">
        <v>526</v>
      </c>
      <c r="AM486">
        <v>5</v>
      </c>
      <c r="AN486" s="7" t="s">
        <v>526</v>
      </c>
      <c r="AO486">
        <v>5</v>
      </c>
      <c r="AP486" s="7" t="s">
        <v>526</v>
      </c>
      <c r="AQ486">
        <v>5</v>
      </c>
      <c r="AR486" s="7" t="s">
        <v>526</v>
      </c>
      <c r="AS486">
        <v>5</v>
      </c>
      <c r="AT486" s="7" t="s">
        <v>526</v>
      </c>
      <c r="AU486">
        <v>5</v>
      </c>
      <c r="AV486" s="7" t="s">
        <v>526</v>
      </c>
      <c r="AW486">
        <v>5</v>
      </c>
      <c r="AX486" s="7" t="s">
        <v>526</v>
      </c>
      <c r="AY486">
        <v>5</v>
      </c>
      <c r="AZ486" s="7" t="s">
        <v>526</v>
      </c>
      <c r="BA486">
        <v>5</v>
      </c>
      <c r="BB486" s="7" t="s">
        <v>526</v>
      </c>
      <c r="BC486">
        <v>5</v>
      </c>
      <c r="BD486" s="7" t="s">
        <v>526</v>
      </c>
      <c r="BE486">
        <v>5</v>
      </c>
      <c r="BF486" s="7" t="s">
        <v>526</v>
      </c>
      <c r="BG486">
        <v>5</v>
      </c>
      <c r="BH486" s="7" t="s">
        <v>526</v>
      </c>
      <c r="BI486">
        <v>5</v>
      </c>
      <c r="BJ486" s="7" t="s">
        <v>526</v>
      </c>
      <c r="BK486">
        <v>5</v>
      </c>
      <c r="BL486" s="7" t="s">
        <v>526</v>
      </c>
      <c r="BM486">
        <v>5</v>
      </c>
      <c r="BN486" s="7" t="s">
        <v>526</v>
      </c>
      <c r="BO486">
        <v>5</v>
      </c>
      <c r="BQ486" s="5">
        <f t="shared" si="28"/>
        <v>28</v>
      </c>
      <c r="BR486" s="5">
        <f t="shared" si="29"/>
        <v>0</v>
      </c>
      <c r="BS486" s="5">
        <f t="shared" si="30"/>
        <v>28</v>
      </c>
      <c r="BT486" s="6">
        <f t="shared" si="31"/>
        <v>0</v>
      </c>
    </row>
    <row r="487" spans="1:72" ht="12.75">
      <c r="A487" t="s">
        <v>2508</v>
      </c>
      <c r="B487" s="1" t="s">
        <v>737</v>
      </c>
      <c r="C487" s="1" t="s">
        <v>737</v>
      </c>
      <c r="D487" s="7">
        <v>1997</v>
      </c>
      <c r="E487" t="s">
        <v>738</v>
      </c>
      <c r="F487" t="s">
        <v>1610</v>
      </c>
      <c r="G487" t="s">
        <v>739</v>
      </c>
      <c r="H487" s="7" t="s">
        <v>523</v>
      </c>
      <c r="I487" t="s">
        <v>732</v>
      </c>
      <c r="J487" s="7" t="s">
        <v>525</v>
      </c>
      <c r="K487">
        <v>4.6</v>
      </c>
      <c r="L487" s="7" t="s">
        <v>526</v>
      </c>
      <c r="M487">
        <v>5</v>
      </c>
      <c r="N487" s="32" t="s">
        <v>526</v>
      </c>
      <c r="O487" s="33">
        <v>50</v>
      </c>
      <c r="P487" s="7" t="s">
        <v>526</v>
      </c>
      <c r="Q487">
        <v>200</v>
      </c>
      <c r="R487" s="7" t="s">
        <v>526</v>
      </c>
      <c r="S487">
        <v>5</v>
      </c>
      <c r="T487" s="7" t="s">
        <v>526</v>
      </c>
      <c r="U487">
        <v>5</v>
      </c>
      <c r="V487" s="7" t="s">
        <v>526</v>
      </c>
      <c r="W487">
        <v>5</v>
      </c>
      <c r="X487" s="7" t="s">
        <v>526</v>
      </c>
      <c r="Y487">
        <v>5</v>
      </c>
      <c r="Z487" s="7" t="s">
        <v>526</v>
      </c>
      <c r="AA487">
        <v>5</v>
      </c>
      <c r="AB487" s="7" t="s">
        <v>526</v>
      </c>
      <c r="AC487">
        <v>5</v>
      </c>
      <c r="AD487" s="7" t="s">
        <v>526</v>
      </c>
      <c r="AE487">
        <v>5</v>
      </c>
      <c r="AF487" s="7" t="s">
        <v>526</v>
      </c>
      <c r="AG487">
        <v>5</v>
      </c>
      <c r="AH487" s="7" t="s">
        <v>526</v>
      </c>
      <c r="AI487">
        <v>5</v>
      </c>
      <c r="AJ487" s="7" t="s">
        <v>526</v>
      </c>
      <c r="AK487">
        <v>5</v>
      </c>
      <c r="AL487" s="7" t="s">
        <v>526</v>
      </c>
      <c r="AM487">
        <v>5</v>
      </c>
      <c r="AN487" s="7" t="s">
        <v>526</v>
      </c>
      <c r="AO487">
        <v>5</v>
      </c>
      <c r="AP487" s="7" t="s">
        <v>526</v>
      </c>
      <c r="AQ487">
        <v>5</v>
      </c>
      <c r="AR487" s="7" t="s">
        <v>526</v>
      </c>
      <c r="AS487">
        <v>5</v>
      </c>
      <c r="AT487" s="7" t="s">
        <v>526</v>
      </c>
      <c r="AU487">
        <v>5</v>
      </c>
      <c r="AV487" s="7" t="s">
        <v>526</v>
      </c>
      <c r="AW487">
        <v>5</v>
      </c>
      <c r="AX487" s="7" t="s">
        <v>526</v>
      </c>
      <c r="AY487">
        <v>5</v>
      </c>
      <c r="AZ487" s="7" t="s">
        <v>526</v>
      </c>
      <c r="BA487">
        <v>5</v>
      </c>
      <c r="BB487" s="7" t="s">
        <v>526</v>
      </c>
      <c r="BC487">
        <v>5</v>
      </c>
      <c r="BD487" s="7" t="s">
        <v>526</v>
      </c>
      <c r="BE487">
        <v>5</v>
      </c>
      <c r="BF487" s="7" t="s">
        <v>526</v>
      </c>
      <c r="BG487">
        <v>5</v>
      </c>
      <c r="BH487" s="7" t="s">
        <v>526</v>
      </c>
      <c r="BI487">
        <v>5</v>
      </c>
      <c r="BJ487" s="7" t="s">
        <v>526</v>
      </c>
      <c r="BK487">
        <v>5</v>
      </c>
      <c r="BL487" s="7" t="s">
        <v>526</v>
      </c>
      <c r="BM487">
        <v>5</v>
      </c>
      <c r="BN487" s="7" t="s">
        <v>526</v>
      </c>
      <c r="BO487">
        <v>5</v>
      </c>
      <c r="BQ487" s="5">
        <f t="shared" si="28"/>
        <v>28</v>
      </c>
      <c r="BR487" s="5">
        <f t="shared" si="29"/>
        <v>0</v>
      </c>
      <c r="BS487" s="5">
        <f t="shared" si="30"/>
        <v>28</v>
      </c>
      <c r="BT487" s="6">
        <f t="shared" si="31"/>
        <v>0</v>
      </c>
    </row>
    <row r="488" spans="1:72" ht="12.75">
      <c r="A488" t="s">
        <v>2508</v>
      </c>
      <c r="B488" s="1" t="s">
        <v>740</v>
      </c>
      <c r="C488" s="1" t="s">
        <v>740</v>
      </c>
      <c r="D488" s="7">
        <v>1997</v>
      </c>
      <c r="E488" t="s">
        <v>741</v>
      </c>
      <c r="F488" t="s">
        <v>1610</v>
      </c>
      <c r="G488" t="s">
        <v>742</v>
      </c>
      <c r="H488" s="7" t="s">
        <v>523</v>
      </c>
      <c r="I488" t="s">
        <v>732</v>
      </c>
      <c r="J488" s="7" t="s">
        <v>525</v>
      </c>
      <c r="K488">
        <v>4.2</v>
      </c>
      <c r="L488" s="7" t="s">
        <v>526</v>
      </c>
      <c r="M488">
        <v>5</v>
      </c>
      <c r="N488" s="32" t="s">
        <v>526</v>
      </c>
      <c r="O488" s="33">
        <v>50</v>
      </c>
      <c r="P488" s="7" t="s">
        <v>526</v>
      </c>
      <c r="Q488">
        <v>200</v>
      </c>
      <c r="R488" s="7" t="s">
        <v>526</v>
      </c>
      <c r="S488">
        <v>5</v>
      </c>
      <c r="T488" s="7" t="s">
        <v>526</v>
      </c>
      <c r="U488">
        <v>5</v>
      </c>
      <c r="V488" s="7" t="s">
        <v>526</v>
      </c>
      <c r="W488">
        <v>5</v>
      </c>
      <c r="X488" s="7" t="s">
        <v>526</v>
      </c>
      <c r="Y488">
        <v>5</v>
      </c>
      <c r="Z488" s="7" t="s">
        <v>526</v>
      </c>
      <c r="AA488">
        <v>5</v>
      </c>
      <c r="AB488" s="7" t="s">
        <v>526</v>
      </c>
      <c r="AC488">
        <v>5</v>
      </c>
      <c r="AD488" s="7" t="s">
        <v>526</v>
      </c>
      <c r="AE488">
        <v>5</v>
      </c>
      <c r="AF488" s="7" t="s">
        <v>526</v>
      </c>
      <c r="AG488">
        <v>5</v>
      </c>
      <c r="AH488" s="7" t="s">
        <v>526</v>
      </c>
      <c r="AI488">
        <v>5</v>
      </c>
      <c r="AJ488" s="7" t="s">
        <v>526</v>
      </c>
      <c r="AK488">
        <v>5</v>
      </c>
      <c r="AL488" s="7" t="s">
        <v>526</v>
      </c>
      <c r="AM488">
        <v>5</v>
      </c>
      <c r="AN488" s="7" t="s">
        <v>526</v>
      </c>
      <c r="AO488">
        <v>5</v>
      </c>
      <c r="AP488" s="7" t="s">
        <v>526</v>
      </c>
      <c r="AQ488">
        <v>5</v>
      </c>
      <c r="AR488" s="7" t="s">
        <v>526</v>
      </c>
      <c r="AS488">
        <v>5</v>
      </c>
      <c r="AT488" s="7" t="s">
        <v>526</v>
      </c>
      <c r="AU488">
        <v>5</v>
      </c>
      <c r="AV488" s="7" t="s">
        <v>526</v>
      </c>
      <c r="AW488">
        <v>5</v>
      </c>
      <c r="AX488" s="7" t="s">
        <v>526</v>
      </c>
      <c r="AY488">
        <v>5</v>
      </c>
      <c r="AZ488" s="7" t="s">
        <v>526</v>
      </c>
      <c r="BA488">
        <v>5</v>
      </c>
      <c r="BB488" s="7" t="s">
        <v>526</v>
      </c>
      <c r="BC488">
        <v>5</v>
      </c>
      <c r="BD488" s="7" t="s">
        <v>526</v>
      </c>
      <c r="BE488">
        <v>5</v>
      </c>
      <c r="BF488" s="7" t="s">
        <v>526</v>
      </c>
      <c r="BG488">
        <v>5</v>
      </c>
      <c r="BH488" s="7" t="s">
        <v>526</v>
      </c>
      <c r="BI488">
        <v>5</v>
      </c>
      <c r="BJ488" s="7" t="s">
        <v>526</v>
      </c>
      <c r="BK488">
        <v>5</v>
      </c>
      <c r="BL488" s="7" t="s">
        <v>526</v>
      </c>
      <c r="BM488">
        <v>5</v>
      </c>
      <c r="BN488" s="7" t="s">
        <v>526</v>
      </c>
      <c r="BO488">
        <v>5</v>
      </c>
      <c r="BQ488" s="5">
        <f t="shared" si="28"/>
        <v>28</v>
      </c>
      <c r="BR488" s="5">
        <f t="shared" si="29"/>
        <v>0</v>
      </c>
      <c r="BS488" s="5">
        <f t="shared" si="30"/>
        <v>28</v>
      </c>
      <c r="BT488" s="6">
        <f t="shared" si="31"/>
        <v>0</v>
      </c>
    </row>
    <row r="489" spans="1:72" ht="12.75">
      <c r="A489" t="s">
        <v>2508</v>
      </c>
      <c r="B489" s="1" t="s">
        <v>743</v>
      </c>
      <c r="C489" s="1" t="s">
        <v>743</v>
      </c>
      <c r="D489" s="7">
        <v>1997</v>
      </c>
      <c r="E489" t="s">
        <v>744</v>
      </c>
      <c r="F489" t="s">
        <v>1610</v>
      </c>
      <c r="G489" t="s">
        <v>745</v>
      </c>
      <c r="H489" s="7" t="s">
        <v>523</v>
      </c>
      <c r="I489" t="s">
        <v>531</v>
      </c>
      <c r="J489" s="7" t="s">
        <v>525</v>
      </c>
      <c r="K489">
        <v>4.8</v>
      </c>
      <c r="L489" s="7" t="s">
        <v>526</v>
      </c>
      <c r="M489">
        <v>5</v>
      </c>
      <c r="N489" s="32" t="s">
        <v>525</v>
      </c>
      <c r="O489" s="33">
        <v>190</v>
      </c>
      <c r="P489" s="7" t="s">
        <v>526</v>
      </c>
      <c r="Q489">
        <v>200</v>
      </c>
      <c r="R489" s="7" t="s">
        <v>526</v>
      </c>
      <c r="S489">
        <v>5</v>
      </c>
      <c r="T489" s="7" t="s">
        <v>526</v>
      </c>
      <c r="U489">
        <v>5</v>
      </c>
      <c r="V489" s="7" t="s">
        <v>525</v>
      </c>
      <c r="W489">
        <v>5.9</v>
      </c>
      <c r="X489" s="7" t="s">
        <v>526</v>
      </c>
      <c r="Y489">
        <v>5</v>
      </c>
      <c r="Z489" s="7" t="s">
        <v>526</v>
      </c>
      <c r="AA489">
        <v>5</v>
      </c>
      <c r="AB489" s="7" t="s">
        <v>526</v>
      </c>
      <c r="AC489">
        <v>5</v>
      </c>
      <c r="AD489" s="7" t="s">
        <v>526</v>
      </c>
      <c r="AE489">
        <v>5</v>
      </c>
      <c r="AF489" s="7" t="s">
        <v>526</v>
      </c>
      <c r="AG489">
        <v>5</v>
      </c>
      <c r="AH489" s="7" t="s">
        <v>526</v>
      </c>
      <c r="AI489">
        <v>5</v>
      </c>
      <c r="AJ489" s="7" t="s">
        <v>526</v>
      </c>
      <c r="AK489">
        <v>5</v>
      </c>
      <c r="AL489" s="7" t="s">
        <v>526</v>
      </c>
      <c r="AM489">
        <v>5</v>
      </c>
      <c r="AN489" s="7" t="s">
        <v>526</v>
      </c>
      <c r="AO489">
        <v>5</v>
      </c>
      <c r="AP489" s="7" t="s">
        <v>526</v>
      </c>
      <c r="AQ489">
        <v>5</v>
      </c>
      <c r="AR489" s="7" t="s">
        <v>526</v>
      </c>
      <c r="AS489">
        <v>5</v>
      </c>
      <c r="AT489" s="7" t="s">
        <v>526</v>
      </c>
      <c r="AU489">
        <v>5</v>
      </c>
      <c r="AV489" s="7" t="s">
        <v>526</v>
      </c>
      <c r="AW489">
        <v>5</v>
      </c>
      <c r="AX489" s="7" t="s">
        <v>525</v>
      </c>
      <c r="AY489">
        <v>58</v>
      </c>
      <c r="AZ489" s="7" t="s">
        <v>526</v>
      </c>
      <c r="BA489">
        <v>5</v>
      </c>
      <c r="BB489" s="7" t="s">
        <v>526</v>
      </c>
      <c r="BC489">
        <v>5</v>
      </c>
      <c r="BD489" s="7" t="s">
        <v>525</v>
      </c>
      <c r="BE489">
        <v>8.6</v>
      </c>
      <c r="BF489" s="7" t="s">
        <v>526</v>
      </c>
      <c r="BG489">
        <v>5</v>
      </c>
      <c r="BH489" s="7" t="s">
        <v>526</v>
      </c>
      <c r="BI489">
        <v>5</v>
      </c>
      <c r="BJ489" s="7" t="s">
        <v>526</v>
      </c>
      <c r="BK489">
        <v>5</v>
      </c>
      <c r="BL489" s="7" t="s">
        <v>526</v>
      </c>
      <c r="BM489">
        <v>5</v>
      </c>
      <c r="BN489" s="7" t="s">
        <v>526</v>
      </c>
      <c r="BO489">
        <v>5</v>
      </c>
      <c r="BQ489" s="5">
        <f t="shared" si="28"/>
        <v>24</v>
      </c>
      <c r="BR489" s="5">
        <f t="shared" si="29"/>
        <v>0</v>
      </c>
      <c r="BS489" s="5">
        <f t="shared" si="30"/>
        <v>28</v>
      </c>
      <c r="BT489" s="6">
        <f t="shared" si="31"/>
        <v>4</v>
      </c>
    </row>
    <row r="490" spans="1:72" ht="12.75">
      <c r="A490" t="s">
        <v>2508</v>
      </c>
      <c r="B490" s="1" t="s">
        <v>746</v>
      </c>
      <c r="C490" s="1" t="s">
        <v>746</v>
      </c>
      <c r="D490" s="7">
        <v>1997</v>
      </c>
      <c r="E490" t="s">
        <v>747</v>
      </c>
      <c r="F490" t="s">
        <v>1610</v>
      </c>
      <c r="G490" t="s">
        <v>748</v>
      </c>
      <c r="H490" s="7" t="s">
        <v>523</v>
      </c>
      <c r="I490" t="s">
        <v>524</v>
      </c>
      <c r="J490" s="7" t="s">
        <v>525</v>
      </c>
      <c r="K490">
        <v>7.9</v>
      </c>
      <c r="L490" s="7" t="s">
        <v>526</v>
      </c>
      <c r="M490">
        <v>5</v>
      </c>
      <c r="N490" s="32" t="s">
        <v>525</v>
      </c>
      <c r="O490" s="33">
        <v>56</v>
      </c>
      <c r="P490" s="7" t="s">
        <v>526</v>
      </c>
      <c r="Q490">
        <v>200</v>
      </c>
      <c r="R490" s="7" t="s">
        <v>526</v>
      </c>
      <c r="S490">
        <v>5</v>
      </c>
      <c r="T490" s="7" t="s">
        <v>526</v>
      </c>
      <c r="U490">
        <v>5</v>
      </c>
      <c r="V490" s="7" t="s">
        <v>526</v>
      </c>
      <c r="W490">
        <v>5</v>
      </c>
      <c r="X490" s="7" t="s">
        <v>526</v>
      </c>
      <c r="Y490">
        <v>5</v>
      </c>
      <c r="Z490" s="7" t="s">
        <v>526</v>
      </c>
      <c r="AA490">
        <v>5</v>
      </c>
      <c r="AB490" s="7" t="s">
        <v>526</v>
      </c>
      <c r="AC490">
        <v>5</v>
      </c>
      <c r="AD490" s="7" t="s">
        <v>526</v>
      </c>
      <c r="AE490">
        <v>5</v>
      </c>
      <c r="AF490" s="7" t="s">
        <v>526</v>
      </c>
      <c r="AG490">
        <v>5</v>
      </c>
      <c r="AH490" s="7" t="s">
        <v>526</v>
      </c>
      <c r="AI490">
        <v>5</v>
      </c>
      <c r="AJ490" s="7" t="s">
        <v>526</v>
      </c>
      <c r="AK490">
        <v>5</v>
      </c>
      <c r="AL490" s="7" t="s">
        <v>526</v>
      </c>
      <c r="AM490">
        <v>5</v>
      </c>
      <c r="AN490" s="7" t="s">
        <v>526</v>
      </c>
      <c r="AO490">
        <v>5</v>
      </c>
      <c r="AP490" s="7" t="s">
        <v>526</v>
      </c>
      <c r="AQ490">
        <v>5</v>
      </c>
      <c r="AR490" s="7" t="s">
        <v>526</v>
      </c>
      <c r="AS490">
        <v>5</v>
      </c>
      <c r="AT490" s="7" t="s">
        <v>526</v>
      </c>
      <c r="AU490">
        <v>5</v>
      </c>
      <c r="AV490" s="7" t="s">
        <v>526</v>
      </c>
      <c r="AW490">
        <v>5</v>
      </c>
      <c r="AX490" s="7" t="s">
        <v>525</v>
      </c>
      <c r="AY490">
        <v>11</v>
      </c>
      <c r="AZ490" s="7" t="s">
        <v>526</v>
      </c>
      <c r="BA490">
        <v>5</v>
      </c>
      <c r="BB490" s="7" t="s">
        <v>526</v>
      </c>
      <c r="BC490">
        <v>5</v>
      </c>
      <c r="BD490" s="7" t="s">
        <v>526</v>
      </c>
      <c r="BE490">
        <v>5</v>
      </c>
      <c r="BF490" s="7" t="s">
        <v>526</v>
      </c>
      <c r="BG490">
        <v>5</v>
      </c>
      <c r="BH490" s="7" t="s">
        <v>526</v>
      </c>
      <c r="BI490">
        <v>5</v>
      </c>
      <c r="BJ490" s="7" t="s">
        <v>526</v>
      </c>
      <c r="BK490">
        <v>5</v>
      </c>
      <c r="BL490" s="7" t="s">
        <v>526</v>
      </c>
      <c r="BM490">
        <v>5</v>
      </c>
      <c r="BN490" s="7" t="s">
        <v>526</v>
      </c>
      <c r="BO490">
        <v>5</v>
      </c>
      <c r="BQ490" s="5">
        <f t="shared" si="28"/>
        <v>26</v>
      </c>
      <c r="BR490" s="5">
        <f t="shared" si="29"/>
        <v>0</v>
      </c>
      <c r="BS490" s="5">
        <f t="shared" si="30"/>
        <v>28</v>
      </c>
      <c r="BT490" s="6">
        <f t="shared" si="31"/>
        <v>2</v>
      </c>
    </row>
    <row r="491" spans="1:72" ht="12.75">
      <c r="A491" t="s">
        <v>2508</v>
      </c>
      <c r="B491" s="1" t="s">
        <v>749</v>
      </c>
      <c r="C491" s="1" t="s">
        <v>749</v>
      </c>
      <c r="D491" s="7">
        <v>1997</v>
      </c>
      <c r="E491" t="s">
        <v>750</v>
      </c>
      <c r="F491" t="s">
        <v>1610</v>
      </c>
      <c r="G491" t="s">
        <v>751</v>
      </c>
      <c r="H491" s="7" t="s">
        <v>523</v>
      </c>
      <c r="I491" t="s">
        <v>524</v>
      </c>
      <c r="J491" s="7" t="s">
        <v>525</v>
      </c>
      <c r="K491">
        <v>1.9</v>
      </c>
      <c r="L491" s="7" t="s">
        <v>526</v>
      </c>
      <c r="M491">
        <v>5</v>
      </c>
      <c r="N491" s="32" t="s">
        <v>526</v>
      </c>
      <c r="O491" s="33">
        <v>50</v>
      </c>
      <c r="P491" s="7" t="s">
        <v>526</v>
      </c>
      <c r="Q491">
        <v>200</v>
      </c>
      <c r="R491" s="7" t="s">
        <v>526</v>
      </c>
      <c r="S491">
        <v>5</v>
      </c>
      <c r="T491" s="7" t="s">
        <v>526</v>
      </c>
      <c r="U491">
        <v>5</v>
      </c>
      <c r="V491" s="7" t="s">
        <v>526</v>
      </c>
      <c r="W491">
        <v>5</v>
      </c>
      <c r="X491" s="7" t="s">
        <v>526</v>
      </c>
      <c r="Y491">
        <v>5</v>
      </c>
      <c r="Z491" s="7" t="s">
        <v>526</v>
      </c>
      <c r="AA491">
        <v>5</v>
      </c>
      <c r="AB491" s="7" t="s">
        <v>526</v>
      </c>
      <c r="AC491">
        <v>5</v>
      </c>
      <c r="AD491" s="7" t="s">
        <v>526</v>
      </c>
      <c r="AE491">
        <v>5</v>
      </c>
      <c r="AF491" s="7" t="s">
        <v>526</v>
      </c>
      <c r="AG491">
        <v>5</v>
      </c>
      <c r="AH491" s="7" t="s">
        <v>526</v>
      </c>
      <c r="AI491">
        <v>5</v>
      </c>
      <c r="AJ491" s="7" t="s">
        <v>526</v>
      </c>
      <c r="AK491">
        <v>5</v>
      </c>
      <c r="AL491" s="7" t="s">
        <v>526</v>
      </c>
      <c r="AM491">
        <v>5</v>
      </c>
      <c r="AN491" s="7" t="s">
        <v>526</v>
      </c>
      <c r="AO491">
        <v>5</v>
      </c>
      <c r="AP491" s="7" t="s">
        <v>526</v>
      </c>
      <c r="AQ491">
        <v>5</v>
      </c>
      <c r="AR491" s="7" t="s">
        <v>526</v>
      </c>
      <c r="AS491">
        <v>5</v>
      </c>
      <c r="AT491" s="7" t="s">
        <v>526</v>
      </c>
      <c r="AU491">
        <v>5</v>
      </c>
      <c r="AV491" s="7" t="s">
        <v>526</v>
      </c>
      <c r="AW491">
        <v>5</v>
      </c>
      <c r="AX491" s="7" t="s">
        <v>526</v>
      </c>
      <c r="AY491">
        <v>5</v>
      </c>
      <c r="AZ491" s="7" t="s">
        <v>526</v>
      </c>
      <c r="BA491">
        <v>5</v>
      </c>
      <c r="BB491" s="7" t="s">
        <v>526</v>
      </c>
      <c r="BC491">
        <v>5</v>
      </c>
      <c r="BD491" s="7" t="s">
        <v>526</v>
      </c>
      <c r="BE491">
        <v>5</v>
      </c>
      <c r="BF491" s="7" t="s">
        <v>526</v>
      </c>
      <c r="BG491">
        <v>5</v>
      </c>
      <c r="BH491" s="7" t="s">
        <v>526</v>
      </c>
      <c r="BI491">
        <v>5</v>
      </c>
      <c r="BJ491" s="7" t="s">
        <v>526</v>
      </c>
      <c r="BK491">
        <v>5</v>
      </c>
      <c r="BL491" s="7" t="s">
        <v>526</v>
      </c>
      <c r="BM491">
        <v>5</v>
      </c>
      <c r="BN491" s="7" t="s">
        <v>526</v>
      </c>
      <c r="BO491">
        <v>5</v>
      </c>
      <c r="BQ491" s="5">
        <f t="shared" si="28"/>
        <v>28</v>
      </c>
      <c r="BR491" s="5">
        <f t="shared" si="29"/>
        <v>0</v>
      </c>
      <c r="BS491" s="5">
        <f t="shared" si="30"/>
        <v>28</v>
      </c>
      <c r="BT491" s="6">
        <f t="shared" si="31"/>
        <v>0</v>
      </c>
    </row>
    <row r="492" spans="1:72" ht="12.75">
      <c r="A492" t="s">
        <v>2508</v>
      </c>
      <c r="B492" s="1" t="s">
        <v>752</v>
      </c>
      <c r="C492" s="1" t="s">
        <v>752</v>
      </c>
      <c r="D492" s="7">
        <v>1997</v>
      </c>
      <c r="E492" t="s">
        <v>753</v>
      </c>
      <c r="F492" t="s">
        <v>1610</v>
      </c>
      <c r="G492" t="s">
        <v>754</v>
      </c>
      <c r="H492" s="7" t="s">
        <v>523</v>
      </c>
      <c r="I492" t="s">
        <v>524</v>
      </c>
      <c r="J492" s="7" t="s">
        <v>525</v>
      </c>
      <c r="K492">
        <v>2.4</v>
      </c>
      <c r="L492" s="7" t="s">
        <v>526</v>
      </c>
      <c r="M492">
        <v>5</v>
      </c>
      <c r="N492" s="32" t="s">
        <v>526</v>
      </c>
      <c r="O492" s="33">
        <v>50</v>
      </c>
      <c r="P492" s="7" t="s">
        <v>526</v>
      </c>
      <c r="Q492">
        <v>200</v>
      </c>
      <c r="R492" s="7" t="s">
        <v>526</v>
      </c>
      <c r="S492">
        <v>5</v>
      </c>
      <c r="T492" s="7" t="s">
        <v>526</v>
      </c>
      <c r="U492">
        <v>5</v>
      </c>
      <c r="V492" s="7" t="s">
        <v>526</v>
      </c>
      <c r="W492">
        <v>5</v>
      </c>
      <c r="X492" s="7" t="s">
        <v>526</v>
      </c>
      <c r="Y492">
        <v>5</v>
      </c>
      <c r="Z492" s="7" t="s">
        <v>526</v>
      </c>
      <c r="AA492">
        <v>5</v>
      </c>
      <c r="AB492" s="7" t="s">
        <v>526</v>
      </c>
      <c r="AC492">
        <v>5</v>
      </c>
      <c r="AD492" s="7" t="s">
        <v>526</v>
      </c>
      <c r="AE492">
        <v>5</v>
      </c>
      <c r="AF492" s="7" t="s">
        <v>526</v>
      </c>
      <c r="AG492">
        <v>5</v>
      </c>
      <c r="AH492" s="7" t="s">
        <v>526</v>
      </c>
      <c r="AI492">
        <v>5</v>
      </c>
      <c r="AJ492" s="7" t="s">
        <v>526</v>
      </c>
      <c r="AK492">
        <v>5</v>
      </c>
      <c r="AL492" s="7" t="s">
        <v>526</v>
      </c>
      <c r="AM492">
        <v>5</v>
      </c>
      <c r="AN492" s="7" t="s">
        <v>526</v>
      </c>
      <c r="AO492">
        <v>5</v>
      </c>
      <c r="AP492" s="7" t="s">
        <v>526</v>
      </c>
      <c r="AQ492">
        <v>5</v>
      </c>
      <c r="AR492" s="7" t="s">
        <v>526</v>
      </c>
      <c r="AS492">
        <v>5</v>
      </c>
      <c r="AT492" s="7" t="s">
        <v>526</v>
      </c>
      <c r="AU492">
        <v>5</v>
      </c>
      <c r="AV492" s="7" t="s">
        <v>526</v>
      </c>
      <c r="AW492">
        <v>5</v>
      </c>
      <c r="AX492" s="7" t="s">
        <v>526</v>
      </c>
      <c r="AY492">
        <v>5</v>
      </c>
      <c r="AZ492" s="7" t="s">
        <v>526</v>
      </c>
      <c r="BA492">
        <v>5</v>
      </c>
      <c r="BB492" s="7" t="s">
        <v>526</v>
      </c>
      <c r="BC492">
        <v>5</v>
      </c>
      <c r="BD492" s="7" t="s">
        <v>526</v>
      </c>
      <c r="BE492">
        <v>5</v>
      </c>
      <c r="BF492" s="7" t="s">
        <v>526</v>
      </c>
      <c r="BG492">
        <v>5</v>
      </c>
      <c r="BH492" s="7" t="s">
        <v>526</v>
      </c>
      <c r="BI492">
        <v>5</v>
      </c>
      <c r="BJ492" s="7" t="s">
        <v>526</v>
      </c>
      <c r="BK492">
        <v>5</v>
      </c>
      <c r="BL492" s="7" t="s">
        <v>526</v>
      </c>
      <c r="BM492">
        <v>5</v>
      </c>
      <c r="BN492" s="7" t="s">
        <v>526</v>
      </c>
      <c r="BO492">
        <v>5</v>
      </c>
      <c r="BQ492" s="5">
        <f t="shared" si="28"/>
        <v>28</v>
      </c>
      <c r="BR492" s="5">
        <f t="shared" si="29"/>
        <v>0</v>
      </c>
      <c r="BS492" s="5">
        <f t="shared" si="30"/>
        <v>28</v>
      </c>
      <c r="BT492" s="6">
        <f t="shared" si="31"/>
        <v>0</v>
      </c>
    </row>
    <row r="493" spans="1:72" ht="12.75">
      <c r="A493" t="s">
        <v>971</v>
      </c>
      <c r="B493" s="1" t="s">
        <v>755</v>
      </c>
      <c r="C493" s="1" t="s">
        <v>755</v>
      </c>
      <c r="D493" s="7">
        <v>1991</v>
      </c>
      <c r="E493" t="s">
        <v>756</v>
      </c>
      <c r="F493" t="s">
        <v>1610</v>
      </c>
      <c r="G493" t="s">
        <v>757</v>
      </c>
      <c r="H493" s="7" t="s">
        <v>523</v>
      </c>
      <c r="I493" t="s">
        <v>524</v>
      </c>
      <c r="J493" s="7" t="s">
        <v>525</v>
      </c>
      <c r="K493">
        <v>1.6</v>
      </c>
      <c r="L493" s="7" t="s">
        <v>526</v>
      </c>
      <c r="M493">
        <v>5</v>
      </c>
      <c r="N493" s="32" t="s">
        <v>526</v>
      </c>
      <c r="O493" s="33">
        <v>50</v>
      </c>
      <c r="P493" s="7" t="s">
        <v>526</v>
      </c>
      <c r="Q493">
        <v>200</v>
      </c>
      <c r="R493" s="7" t="s">
        <v>526</v>
      </c>
      <c r="S493">
        <v>5</v>
      </c>
      <c r="T493" s="7" t="s">
        <v>526</v>
      </c>
      <c r="U493">
        <v>5</v>
      </c>
      <c r="V493" s="7" t="s">
        <v>526</v>
      </c>
      <c r="W493">
        <v>5</v>
      </c>
      <c r="X493" s="7" t="s">
        <v>526</v>
      </c>
      <c r="Y493">
        <v>5</v>
      </c>
      <c r="Z493" s="7" t="s">
        <v>526</v>
      </c>
      <c r="AA493">
        <v>5</v>
      </c>
      <c r="AB493" s="7" t="s">
        <v>526</v>
      </c>
      <c r="AC493">
        <v>5</v>
      </c>
      <c r="AD493" s="7" t="s">
        <v>526</v>
      </c>
      <c r="AE493">
        <v>5</v>
      </c>
      <c r="AF493" s="7" t="s">
        <v>526</v>
      </c>
      <c r="AG493">
        <v>5</v>
      </c>
      <c r="AH493" s="7" t="s">
        <v>526</v>
      </c>
      <c r="AI493">
        <v>5</v>
      </c>
      <c r="AJ493" s="7" t="s">
        <v>526</v>
      </c>
      <c r="AK493">
        <v>5</v>
      </c>
      <c r="AL493" s="7" t="s">
        <v>526</v>
      </c>
      <c r="AM493">
        <v>5</v>
      </c>
      <c r="AN493" s="7" t="s">
        <v>526</v>
      </c>
      <c r="AO493">
        <v>5</v>
      </c>
      <c r="AP493" s="7" t="s">
        <v>526</v>
      </c>
      <c r="AQ493">
        <v>5</v>
      </c>
      <c r="AR493" s="7" t="s">
        <v>526</v>
      </c>
      <c r="AS493">
        <v>5</v>
      </c>
      <c r="AT493" s="7" t="s">
        <v>526</v>
      </c>
      <c r="AU493">
        <v>5</v>
      </c>
      <c r="AV493" s="7" t="s">
        <v>526</v>
      </c>
      <c r="AW493">
        <v>5</v>
      </c>
      <c r="AX493" s="7" t="s">
        <v>525</v>
      </c>
      <c r="AY493">
        <v>10</v>
      </c>
      <c r="AZ493" s="7" t="s">
        <v>526</v>
      </c>
      <c r="BA493">
        <v>5</v>
      </c>
      <c r="BB493" s="7" t="s">
        <v>526</v>
      </c>
      <c r="BC493">
        <v>5</v>
      </c>
      <c r="BD493" s="7" t="s">
        <v>526</v>
      </c>
      <c r="BE493">
        <v>5</v>
      </c>
      <c r="BF493" s="7" t="s">
        <v>526</v>
      </c>
      <c r="BG493">
        <v>5</v>
      </c>
      <c r="BH493" s="7" t="s">
        <v>526</v>
      </c>
      <c r="BI493">
        <v>5</v>
      </c>
      <c r="BJ493" s="7" t="s">
        <v>526</v>
      </c>
      <c r="BK493">
        <v>5</v>
      </c>
      <c r="BL493" s="7" t="s">
        <v>526</v>
      </c>
      <c r="BM493">
        <v>5</v>
      </c>
      <c r="BN493" s="7" t="s">
        <v>526</v>
      </c>
      <c r="BO493">
        <v>5</v>
      </c>
      <c r="BQ493" s="5">
        <f t="shared" si="28"/>
        <v>27</v>
      </c>
      <c r="BR493" s="5">
        <f t="shared" si="29"/>
        <v>0</v>
      </c>
      <c r="BS493" s="5">
        <f t="shared" si="30"/>
        <v>28</v>
      </c>
      <c r="BT493" s="6">
        <f t="shared" si="31"/>
        <v>1</v>
      </c>
    </row>
    <row r="494" spans="1:72" ht="12.75">
      <c r="A494" t="s">
        <v>971</v>
      </c>
      <c r="B494" s="1" t="s">
        <v>758</v>
      </c>
      <c r="C494" s="1" t="s">
        <v>758</v>
      </c>
      <c r="D494" s="7">
        <v>1991</v>
      </c>
      <c r="E494" t="s">
        <v>759</v>
      </c>
      <c r="F494" t="s">
        <v>1610</v>
      </c>
      <c r="G494" t="s">
        <v>760</v>
      </c>
      <c r="H494" s="7" t="s">
        <v>523</v>
      </c>
      <c r="I494" t="s">
        <v>732</v>
      </c>
      <c r="J494" s="7" t="s">
        <v>525</v>
      </c>
      <c r="K494">
        <v>4.6</v>
      </c>
      <c r="L494" s="7" t="s">
        <v>526</v>
      </c>
      <c r="M494">
        <v>5</v>
      </c>
      <c r="N494" s="32" t="s">
        <v>526</v>
      </c>
      <c r="O494" s="33">
        <v>50</v>
      </c>
      <c r="P494" s="7" t="s">
        <v>526</v>
      </c>
      <c r="Q494">
        <v>200</v>
      </c>
      <c r="R494" s="7" t="s">
        <v>526</v>
      </c>
      <c r="S494">
        <v>5</v>
      </c>
      <c r="T494" s="7" t="s">
        <v>526</v>
      </c>
      <c r="U494">
        <v>5</v>
      </c>
      <c r="V494" s="7" t="s">
        <v>526</v>
      </c>
      <c r="W494">
        <v>5</v>
      </c>
      <c r="X494" s="7" t="s">
        <v>526</v>
      </c>
      <c r="Y494">
        <v>5</v>
      </c>
      <c r="Z494" s="7" t="s">
        <v>526</v>
      </c>
      <c r="AA494">
        <v>5</v>
      </c>
      <c r="AB494" s="7" t="s">
        <v>526</v>
      </c>
      <c r="AC494">
        <v>5</v>
      </c>
      <c r="AD494" s="7" t="s">
        <v>526</v>
      </c>
      <c r="AE494">
        <v>5</v>
      </c>
      <c r="AF494" s="7" t="s">
        <v>526</v>
      </c>
      <c r="AG494">
        <v>5</v>
      </c>
      <c r="AH494" s="7" t="s">
        <v>526</v>
      </c>
      <c r="AI494">
        <v>5</v>
      </c>
      <c r="AJ494" s="7" t="s">
        <v>526</v>
      </c>
      <c r="AK494">
        <v>5</v>
      </c>
      <c r="AL494" s="7" t="s">
        <v>526</v>
      </c>
      <c r="AM494">
        <v>5</v>
      </c>
      <c r="AN494" s="7" t="s">
        <v>526</v>
      </c>
      <c r="AO494">
        <v>5</v>
      </c>
      <c r="AP494" s="7" t="s">
        <v>526</v>
      </c>
      <c r="AQ494">
        <v>5</v>
      </c>
      <c r="AR494" s="7" t="s">
        <v>526</v>
      </c>
      <c r="AS494">
        <v>5</v>
      </c>
      <c r="AT494" s="7" t="s">
        <v>526</v>
      </c>
      <c r="AU494">
        <v>5</v>
      </c>
      <c r="AV494" s="7" t="s">
        <v>526</v>
      </c>
      <c r="AW494">
        <v>5</v>
      </c>
      <c r="AX494" s="7" t="s">
        <v>525</v>
      </c>
      <c r="AY494">
        <v>6.4</v>
      </c>
      <c r="AZ494" s="7" t="s">
        <v>526</v>
      </c>
      <c r="BA494">
        <v>5</v>
      </c>
      <c r="BB494" s="7" t="s">
        <v>526</v>
      </c>
      <c r="BC494">
        <v>5</v>
      </c>
      <c r="BD494" s="7" t="s">
        <v>526</v>
      </c>
      <c r="BE494">
        <v>5</v>
      </c>
      <c r="BF494" s="7" t="s">
        <v>526</v>
      </c>
      <c r="BG494">
        <v>5</v>
      </c>
      <c r="BH494" s="7" t="s">
        <v>526</v>
      </c>
      <c r="BI494">
        <v>5</v>
      </c>
      <c r="BJ494" s="7" t="s">
        <v>526</v>
      </c>
      <c r="BK494">
        <v>5</v>
      </c>
      <c r="BL494" s="7" t="s">
        <v>526</v>
      </c>
      <c r="BM494">
        <v>5</v>
      </c>
      <c r="BN494" s="7" t="s">
        <v>526</v>
      </c>
      <c r="BO494">
        <v>5</v>
      </c>
      <c r="BQ494" s="5">
        <f t="shared" si="28"/>
        <v>27</v>
      </c>
      <c r="BR494" s="5">
        <f t="shared" si="29"/>
        <v>0</v>
      </c>
      <c r="BS494" s="5">
        <f t="shared" si="30"/>
        <v>28</v>
      </c>
      <c r="BT494" s="6">
        <f t="shared" si="31"/>
        <v>1</v>
      </c>
    </row>
    <row r="495" spans="1:72" ht="12.75">
      <c r="A495" t="s">
        <v>971</v>
      </c>
      <c r="B495" s="1" t="s">
        <v>761</v>
      </c>
      <c r="C495" s="1" t="s">
        <v>761</v>
      </c>
      <c r="D495" s="7">
        <v>1991</v>
      </c>
      <c r="E495" t="s">
        <v>762</v>
      </c>
      <c r="F495" t="s">
        <v>1610</v>
      </c>
      <c r="G495" t="s">
        <v>763</v>
      </c>
      <c r="H495" s="7" t="s">
        <v>523</v>
      </c>
      <c r="I495" t="s">
        <v>732</v>
      </c>
      <c r="J495" s="7" t="s">
        <v>525</v>
      </c>
      <c r="K495">
        <v>5.8</v>
      </c>
      <c r="L495" s="7" t="s">
        <v>526</v>
      </c>
      <c r="M495">
        <v>5</v>
      </c>
      <c r="N495" s="32" t="s">
        <v>526</v>
      </c>
      <c r="O495" s="33">
        <v>50</v>
      </c>
      <c r="P495" s="7" t="s">
        <v>526</v>
      </c>
      <c r="Q495">
        <v>200</v>
      </c>
      <c r="R495" s="7" t="s">
        <v>526</v>
      </c>
      <c r="S495">
        <v>5</v>
      </c>
      <c r="T495" s="7" t="s">
        <v>526</v>
      </c>
      <c r="U495">
        <v>5</v>
      </c>
      <c r="V495" s="7" t="s">
        <v>526</v>
      </c>
      <c r="W495">
        <v>5</v>
      </c>
      <c r="X495" s="7" t="s">
        <v>526</v>
      </c>
      <c r="Y495">
        <v>5</v>
      </c>
      <c r="Z495" s="7" t="s">
        <v>526</v>
      </c>
      <c r="AA495">
        <v>5</v>
      </c>
      <c r="AB495" s="7" t="s">
        <v>526</v>
      </c>
      <c r="AC495">
        <v>5</v>
      </c>
      <c r="AD495" s="7" t="s">
        <v>526</v>
      </c>
      <c r="AE495">
        <v>5</v>
      </c>
      <c r="AF495" s="7" t="s">
        <v>526</v>
      </c>
      <c r="AG495">
        <v>5</v>
      </c>
      <c r="AH495" s="7" t="s">
        <v>526</v>
      </c>
      <c r="AI495">
        <v>5</v>
      </c>
      <c r="AJ495" s="7" t="s">
        <v>526</v>
      </c>
      <c r="AK495">
        <v>5</v>
      </c>
      <c r="AL495" s="7" t="s">
        <v>526</v>
      </c>
      <c r="AM495">
        <v>5</v>
      </c>
      <c r="AN495" s="7" t="s">
        <v>526</v>
      </c>
      <c r="AO495">
        <v>5</v>
      </c>
      <c r="AP495" s="7" t="s">
        <v>526</v>
      </c>
      <c r="AQ495">
        <v>5</v>
      </c>
      <c r="AR495" s="7" t="s">
        <v>526</v>
      </c>
      <c r="AS495">
        <v>5</v>
      </c>
      <c r="AT495" s="7" t="s">
        <v>526</v>
      </c>
      <c r="AU495">
        <v>5</v>
      </c>
      <c r="AV495" s="7" t="s">
        <v>526</v>
      </c>
      <c r="AW495">
        <v>5</v>
      </c>
      <c r="AX495" s="7" t="s">
        <v>526</v>
      </c>
      <c r="AY495">
        <v>5</v>
      </c>
      <c r="AZ495" s="7" t="s">
        <v>526</v>
      </c>
      <c r="BA495">
        <v>5</v>
      </c>
      <c r="BB495" s="7" t="s">
        <v>526</v>
      </c>
      <c r="BC495">
        <v>5</v>
      </c>
      <c r="BD495" s="7" t="s">
        <v>526</v>
      </c>
      <c r="BE495">
        <v>5</v>
      </c>
      <c r="BF495" s="7" t="s">
        <v>526</v>
      </c>
      <c r="BG495">
        <v>5</v>
      </c>
      <c r="BH495" s="7" t="s">
        <v>526</v>
      </c>
      <c r="BI495">
        <v>5</v>
      </c>
      <c r="BJ495" s="7" t="s">
        <v>526</v>
      </c>
      <c r="BK495">
        <v>5</v>
      </c>
      <c r="BL495" s="7" t="s">
        <v>526</v>
      </c>
      <c r="BM495">
        <v>5</v>
      </c>
      <c r="BN495" s="7" t="s">
        <v>526</v>
      </c>
      <c r="BO495">
        <v>5</v>
      </c>
      <c r="BQ495" s="5">
        <f t="shared" si="28"/>
        <v>28</v>
      </c>
      <c r="BR495" s="5">
        <f t="shared" si="29"/>
        <v>0</v>
      </c>
      <c r="BS495" s="5">
        <f t="shared" si="30"/>
        <v>28</v>
      </c>
      <c r="BT495" s="6">
        <f t="shared" si="31"/>
        <v>0</v>
      </c>
    </row>
    <row r="496" spans="1:72" ht="12.75">
      <c r="A496" t="s">
        <v>971</v>
      </c>
      <c r="B496" s="1" t="s">
        <v>764</v>
      </c>
      <c r="C496" s="1" t="s">
        <v>764</v>
      </c>
      <c r="D496" s="7">
        <v>1991</v>
      </c>
      <c r="E496" t="s">
        <v>765</v>
      </c>
      <c r="F496" t="s">
        <v>1610</v>
      </c>
      <c r="G496" t="s">
        <v>766</v>
      </c>
      <c r="H496" s="7" t="s">
        <v>523</v>
      </c>
      <c r="I496" t="s">
        <v>531</v>
      </c>
      <c r="J496" s="7" t="s">
        <v>525</v>
      </c>
      <c r="K496">
        <v>9.3</v>
      </c>
      <c r="L496" s="7" t="s">
        <v>526</v>
      </c>
      <c r="M496">
        <v>5</v>
      </c>
      <c r="N496" s="32" t="s">
        <v>525</v>
      </c>
      <c r="O496" s="33">
        <v>180</v>
      </c>
      <c r="P496" s="7" t="s">
        <v>525</v>
      </c>
      <c r="Q496">
        <v>950</v>
      </c>
      <c r="R496" s="7" t="s">
        <v>526</v>
      </c>
      <c r="S496">
        <v>5</v>
      </c>
      <c r="T496" s="7" t="s">
        <v>526</v>
      </c>
      <c r="U496">
        <v>5</v>
      </c>
      <c r="V496" s="7" t="s">
        <v>525</v>
      </c>
      <c r="W496">
        <v>31</v>
      </c>
      <c r="X496" s="7" t="s">
        <v>525</v>
      </c>
      <c r="Y496">
        <v>8.7</v>
      </c>
      <c r="Z496" s="7" t="s">
        <v>526</v>
      </c>
      <c r="AA496">
        <v>5</v>
      </c>
      <c r="AB496" s="7" t="s">
        <v>526</v>
      </c>
      <c r="AC496">
        <v>5</v>
      </c>
      <c r="AD496" s="7" t="s">
        <v>526</v>
      </c>
      <c r="AE496">
        <v>5</v>
      </c>
      <c r="AF496" s="7" t="s">
        <v>526</v>
      </c>
      <c r="AG496">
        <v>5</v>
      </c>
      <c r="AH496" s="7" t="s">
        <v>526</v>
      </c>
      <c r="AI496">
        <v>5</v>
      </c>
      <c r="AJ496" s="7" t="s">
        <v>526</v>
      </c>
      <c r="AK496">
        <v>5</v>
      </c>
      <c r="AL496" s="7" t="s">
        <v>526</v>
      </c>
      <c r="AM496">
        <v>5</v>
      </c>
      <c r="AN496" s="7" t="s">
        <v>525</v>
      </c>
      <c r="AO496">
        <v>6.4</v>
      </c>
      <c r="AP496" s="7" t="s">
        <v>525</v>
      </c>
      <c r="AQ496">
        <v>10</v>
      </c>
      <c r="AR496" s="7" t="s">
        <v>526</v>
      </c>
      <c r="AS496">
        <v>5</v>
      </c>
      <c r="AT496" s="7" t="s">
        <v>525</v>
      </c>
      <c r="AU496">
        <v>21</v>
      </c>
      <c r="AV496" s="7" t="s">
        <v>525</v>
      </c>
      <c r="AW496">
        <v>79</v>
      </c>
      <c r="AX496" s="7" t="s">
        <v>525</v>
      </c>
      <c r="AY496">
        <v>2000</v>
      </c>
      <c r="AZ496" s="7" t="s">
        <v>526</v>
      </c>
      <c r="BA496">
        <v>5</v>
      </c>
      <c r="BB496" s="7" t="s">
        <v>525</v>
      </c>
      <c r="BC496">
        <v>39</v>
      </c>
      <c r="BD496" s="7" t="s">
        <v>525</v>
      </c>
      <c r="BE496">
        <v>71</v>
      </c>
      <c r="BF496" s="7" t="s">
        <v>525</v>
      </c>
      <c r="BG496">
        <v>24</v>
      </c>
      <c r="BH496" s="7" t="s">
        <v>525</v>
      </c>
      <c r="BI496">
        <v>14</v>
      </c>
      <c r="BJ496" s="7" t="s">
        <v>525</v>
      </c>
      <c r="BK496">
        <v>46</v>
      </c>
      <c r="BL496" s="7" t="s">
        <v>525</v>
      </c>
      <c r="BM496">
        <v>15</v>
      </c>
      <c r="BN496" s="7" t="s">
        <v>525</v>
      </c>
      <c r="BO496">
        <v>24</v>
      </c>
      <c r="BQ496" s="5">
        <f t="shared" si="28"/>
        <v>12</v>
      </c>
      <c r="BR496" s="5">
        <f t="shared" si="29"/>
        <v>0</v>
      </c>
      <c r="BS496" s="5">
        <f t="shared" si="30"/>
        <v>28</v>
      </c>
      <c r="BT496" s="6">
        <f t="shared" si="31"/>
        <v>16</v>
      </c>
    </row>
    <row r="497" spans="1:72" ht="12.75">
      <c r="A497" t="s">
        <v>971</v>
      </c>
      <c r="B497" s="1" t="s">
        <v>767</v>
      </c>
      <c r="C497" s="1" t="s">
        <v>767</v>
      </c>
      <c r="D497" s="7">
        <v>1991</v>
      </c>
      <c r="E497" t="s">
        <v>768</v>
      </c>
      <c r="F497" t="s">
        <v>1610</v>
      </c>
      <c r="G497" t="s">
        <v>769</v>
      </c>
      <c r="H497" s="7" t="s">
        <v>523</v>
      </c>
      <c r="I497" t="s">
        <v>524</v>
      </c>
      <c r="J497" s="7" t="s">
        <v>525</v>
      </c>
      <c r="K497">
        <v>4.5</v>
      </c>
      <c r="L497" s="7" t="s">
        <v>526</v>
      </c>
      <c r="M497">
        <v>5</v>
      </c>
      <c r="N497" s="32" t="s">
        <v>526</v>
      </c>
      <c r="O497" s="33">
        <v>50</v>
      </c>
      <c r="P497" s="7" t="s">
        <v>526</v>
      </c>
      <c r="Q497">
        <v>200</v>
      </c>
      <c r="R497" s="7" t="s">
        <v>526</v>
      </c>
      <c r="S497">
        <v>5</v>
      </c>
      <c r="T497" s="7" t="s">
        <v>526</v>
      </c>
      <c r="U497">
        <v>5</v>
      </c>
      <c r="V497" s="7" t="s">
        <v>526</v>
      </c>
      <c r="W497">
        <v>5</v>
      </c>
      <c r="X497" s="7" t="s">
        <v>526</v>
      </c>
      <c r="Y497">
        <v>5</v>
      </c>
      <c r="Z497" s="7" t="s">
        <v>526</v>
      </c>
      <c r="AA497">
        <v>5</v>
      </c>
      <c r="AB497" s="7" t="s">
        <v>526</v>
      </c>
      <c r="AC497">
        <v>5</v>
      </c>
      <c r="AD497" s="7" t="s">
        <v>526</v>
      </c>
      <c r="AE497">
        <v>5</v>
      </c>
      <c r="AF497" s="7" t="s">
        <v>526</v>
      </c>
      <c r="AG497">
        <v>5</v>
      </c>
      <c r="AH497" s="7" t="s">
        <v>526</v>
      </c>
      <c r="AI497">
        <v>5</v>
      </c>
      <c r="AJ497" s="7" t="s">
        <v>526</v>
      </c>
      <c r="AK497">
        <v>5</v>
      </c>
      <c r="AL497" s="7" t="s">
        <v>526</v>
      </c>
      <c r="AM497">
        <v>5</v>
      </c>
      <c r="AN497" s="7" t="s">
        <v>526</v>
      </c>
      <c r="AO497">
        <v>5</v>
      </c>
      <c r="AP497" s="7" t="s">
        <v>526</v>
      </c>
      <c r="AQ497">
        <v>5</v>
      </c>
      <c r="AR497" s="7" t="s">
        <v>526</v>
      </c>
      <c r="AS497">
        <v>5</v>
      </c>
      <c r="AT497" s="7" t="s">
        <v>526</v>
      </c>
      <c r="AU497">
        <v>5</v>
      </c>
      <c r="AV497" s="7" t="s">
        <v>526</v>
      </c>
      <c r="AW497">
        <v>5</v>
      </c>
      <c r="AX497" s="7" t="s">
        <v>525</v>
      </c>
      <c r="AY497">
        <v>6.9</v>
      </c>
      <c r="AZ497" s="7" t="s">
        <v>526</v>
      </c>
      <c r="BA497">
        <v>5</v>
      </c>
      <c r="BB497" s="7" t="s">
        <v>526</v>
      </c>
      <c r="BC497">
        <v>5</v>
      </c>
      <c r="BD497" s="7" t="s">
        <v>526</v>
      </c>
      <c r="BE497">
        <v>5</v>
      </c>
      <c r="BF497" s="7" t="s">
        <v>526</v>
      </c>
      <c r="BG497">
        <v>5</v>
      </c>
      <c r="BH497" s="7" t="s">
        <v>526</v>
      </c>
      <c r="BI497">
        <v>5</v>
      </c>
      <c r="BJ497" s="7" t="s">
        <v>526</v>
      </c>
      <c r="BK497">
        <v>5</v>
      </c>
      <c r="BL497" s="7" t="s">
        <v>526</v>
      </c>
      <c r="BM497">
        <v>5</v>
      </c>
      <c r="BN497" s="7" t="s">
        <v>526</v>
      </c>
      <c r="BO497">
        <v>5</v>
      </c>
      <c r="BQ497" s="5">
        <f t="shared" si="28"/>
        <v>27</v>
      </c>
      <c r="BR497" s="5">
        <f t="shared" si="29"/>
        <v>0</v>
      </c>
      <c r="BS497" s="5">
        <f t="shared" si="30"/>
        <v>28</v>
      </c>
      <c r="BT497" s="6">
        <f t="shared" si="31"/>
        <v>1</v>
      </c>
    </row>
    <row r="498" spans="1:72" ht="12.75">
      <c r="A498" t="s">
        <v>971</v>
      </c>
      <c r="B498" s="1" t="s">
        <v>770</v>
      </c>
      <c r="C498" s="1" t="s">
        <v>770</v>
      </c>
      <c r="D498" s="7">
        <v>1991</v>
      </c>
      <c r="E498" t="s">
        <v>771</v>
      </c>
      <c r="F498" t="s">
        <v>1610</v>
      </c>
      <c r="G498" t="s">
        <v>772</v>
      </c>
      <c r="H498" s="7" t="s">
        <v>523</v>
      </c>
      <c r="I498" t="s">
        <v>524</v>
      </c>
      <c r="J498" s="7" t="s">
        <v>525</v>
      </c>
      <c r="K498">
        <v>2.6</v>
      </c>
      <c r="L498" s="7" t="s">
        <v>526</v>
      </c>
      <c r="M498">
        <v>5</v>
      </c>
      <c r="N498" s="32" t="s">
        <v>526</v>
      </c>
      <c r="O498" s="33">
        <v>50</v>
      </c>
      <c r="P498" s="7" t="s">
        <v>526</v>
      </c>
      <c r="Q498">
        <v>200</v>
      </c>
      <c r="R498" s="7" t="s">
        <v>526</v>
      </c>
      <c r="S498">
        <v>5</v>
      </c>
      <c r="T498" s="7" t="s">
        <v>526</v>
      </c>
      <c r="U498">
        <v>5</v>
      </c>
      <c r="V498" s="7" t="s">
        <v>526</v>
      </c>
      <c r="W498">
        <v>5</v>
      </c>
      <c r="X498" s="7" t="s">
        <v>526</v>
      </c>
      <c r="Y498">
        <v>5</v>
      </c>
      <c r="Z498" s="7" t="s">
        <v>526</v>
      </c>
      <c r="AA498">
        <v>5</v>
      </c>
      <c r="AB498" s="7" t="s">
        <v>526</v>
      </c>
      <c r="AC498">
        <v>5</v>
      </c>
      <c r="AD498" s="7" t="s">
        <v>526</v>
      </c>
      <c r="AE498">
        <v>5</v>
      </c>
      <c r="AF498" s="7" t="s">
        <v>526</v>
      </c>
      <c r="AG498">
        <v>5</v>
      </c>
      <c r="AH498" s="7" t="s">
        <v>526</v>
      </c>
      <c r="AI498">
        <v>5</v>
      </c>
      <c r="AJ498" s="7" t="s">
        <v>526</v>
      </c>
      <c r="AK498">
        <v>5</v>
      </c>
      <c r="AL498" s="7" t="s">
        <v>526</v>
      </c>
      <c r="AM498">
        <v>5</v>
      </c>
      <c r="AN498" s="7" t="s">
        <v>526</v>
      </c>
      <c r="AO498">
        <v>5</v>
      </c>
      <c r="AP498" s="7" t="s">
        <v>526</v>
      </c>
      <c r="AQ498">
        <v>5</v>
      </c>
      <c r="AR498" s="7" t="s">
        <v>526</v>
      </c>
      <c r="AS498">
        <v>5</v>
      </c>
      <c r="AT498" s="7" t="s">
        <v>526</v>
      </c>
      <c r="AU498">
        <v>5</v>
      </c>
      <c r="AV498" s="7" t="s">
        <v>526</v>
      </c>
      <c r="AW498">
        <v>5</v>
      </c>
      <c r="AX498" s="7" t="s">
        <v>526</v>
      </c>
      <c r="AY498">
        <v>5</v>
      </c>
      <c r="AZ498" s="7" t="s">
        <v>526</v>
      </c>
      <c r="BA498">
        <v>5</v>
      </c>
      <c r="BB498" s="7" t="s">
        <v>526</v>
      </c>
      <c r="BC498">
        <v>5</v>
      </c>
      <c r="BD498" s="7" t="s">
        <v>526</v>
      </c>
      <c r="BE498">
        <v>5</v>
      </c>
      <c r="BF498" s="7" t="s">
        <v>526</v>
      </c>
      <c r="BG498">
        <v>5</v>
      </c>
      <c r="BH498" s="7" t="s">
        <v>526</v>
      </c>
      <c r="BI498">
        <v>5</v>
      </c>
      <c r="BJ498" s="7" t="s">
        <v>526</v>
      </c>
      <c r="BK498">
        <v>5</v>
      </c>
      <c r="BL498" s="7" t="s">
        <v>526</v>
      </c>
      <c r="BM498">
        <v>5</v>
      </c>
      <c r="BN498" s="7" t="s">
        <v>526</v>
      </c>
      <c r="BO498">
        <v>5</v>
      </c>
      <c r="BQ498" s="5">
        <f t="shared" si="28"/>
        <v>28</v>
      </c>
      <c r="BR498" s="5">
        <f t="shared" si="29"/>
        <v>0</v>
      </c>
      <c r="BS498" s="5">
        <f t="shared" si="30"/>
        <v>28</v>
      </c>
      <c r="BT498" s="6">
        <f t="shared" si="31"/>
        <v>0</v>
      </c>
    </row>
    <row r="499" spans="1:72" ht="12.75">
      <c r="A499" t="s">
        <v>2069</v>
      </c>
      <c r="B499" s="1" t="s">
        <v>773</v>
      </c>
      <c r="C499" s="1" t="s">
        <v>773</v>
      </c>
      <c r="D499" s="7">
        <v>1991</v>
      </c>
      <c r="E499" t="s">
        <v>774</v>
      </c>
      <c r="F499" t="s">
        <v>1610</v>
      </c>
      <c r="G499" t="s">
        <v>775</v>
      </c>
      <c r="H499" s="7" t="s">
        <v>523</v>
      </c>
      <c r="I499" t="s">
        <v>531</v>
      </c>
      <c r="J499" s="7" t="s">
        <v>525</v>
      </c>
      <c r="K499">
        <v>6.6</v>
      </c>
      <c r="L499" s="7" t="s">
        <v>526</v>
      </c>
      <c r="M499">
        <v>5</v>
      </c>
      <c r="N499" s="32" t="s">
        <v>526</v>
      </c>
      <c r="O499" s="33">
        <v>50</v>
      </c>
      <c r="P499" s="7" t="s">
        <v>526</v>
      </c>
      <c r="Q499">
        <v>200</v>
      </c>
      <c r="R499" s="7" t="s">
        <v>526</v>
      </c>
      <c r="S499">
        <v>5</v>
      </c>
      <c r="T499" s="7" t="s">
        <v>526</v>
      </c>
      <c r="U499">
        <v>5</v>
      </c>
      <c r="V499" s="7" t="s">
        <v>526</v>
      </c>
      <c r="W499">
        <v>5</v>
      </c>
      <c r="X499" s="7" t="s">
        <v>526</v>
      </c>
      <c r="Y499">
        <v>5</v>
      </c>
      <c r="Z499" s="7" t="s">
        <v>526</v>
      </c>
      <c r="AA499">
        <v>5</v>
      </c>
      <c r="AB499" s="7" t="s">
        <v>526</v>
      </c>
      <c r="AC499">
        <v>5</v>
      </c>
      <c r="AD499" s="7" t="s">
        <v>526</v>
      </c>
      <c r="AE499">
        <v>5</v>
      </c>
      <c r="AF499" s="7" t="s">
        <v>526</v>
      </c>
      <c r="AG499">
        <v>5</v>
      </c>
      <c r="AH499" s="7" t="s">
        <v>526</v>
      </c>
      <c r="AI499">
        <v>5</v>
      </c>
      <c r="AJ499" s="7" t="s">
        <v>526</v>
      </c>
      <c r="AK499">
        <v>5</v>
      </c>
      <c r="AL499" s="7" t="s">
        <v>526</v>
      </c>
      <c r="AM499">
        <v>5</v>
      </c>
      <c r="AN499" s="7" t="s">
        <v>526</v>
      </c>
      <c r="AO499">
        <v>5</v>
      </c>
      <c r="AP499" s="7" t="s">
        <v>526</v>
      </c>
      <c r="AQ499">
        <v>5</v>
      </c>
      <c r="AR499" s="7" t="s">
        <v>526</v>
      </c>
      <c r="AS499">
        <v>5</v>
      </c>
      <c r="AT499" s="7" t="s">
        <v>526</v>
      </c>
      <c r="AU499">
        <v>5</v>
      </c>
      <c r="AV499" s="7" t="s">
        <v>526</v>
      </c>
      <c r="AW499">
        <v>5</v>
      </c>
      <c r="AX499" s="7" t="s">
        <v>525</v>
      </c>
      <c r="AY499">
        <v>5.4</v>
      </c>
      <c r="AZ499" s="7" t="s">
        <v>526</v>
      </c>
      <c r="BA499">
        <v>5</v>
      </c>
      <c r="BB499" s="7" t="s">
        <v>526</v>
      </c>
      <c r="BC499">
        <v>5</v>
      </c>
      <c r="BD499" s="7" t="s">
        <v>526</v>
      </c>
      <c r="BE499">
        <v>5</v>
      </c>
      <c r="BF499" s="7" t="s">
        <v>526</v>
      </c>
      <c r="BG499">
        <v>5</v>
      </c>
      <c r="BH499" s="7" t="s">
        <v>526</v>
      </c>
      <c r="BI499">
        <v>5</v>
      </c>
      <c r="BJ499" s="7" t="s">
        <v>526</v>
      </c>
      <c r="BK499">
        <v>5</v>
      </c>
      <c r="BL499" s="7" t="s">
        <v>526</v>
      </c>
      <c r="BM499">
        <v>5</v>
      </c>
      <c r="BN499" s="7" t="s">
        <v>526</v>
      </c>
      <c r="BO499">
        <v>5</v>
      </c>
      <c r="BQ499" s="5">
        <f t="shared" si="28"/>
        <v>27</v>
      </c>
      <c r="BR499" s="5">
        <f t="shared" si="29"/>
        <v>0</v>
      </c>
      <c r="BS499" s="5">
        <f t="shared" si="30"/>
        <v>28</v>
      </c>
      <c r="BT499" s="6">
        <f t="shared" si="31"/>
        <v>1</v>
      </c>
    </row>
    <row r="500" spans="1:72" ht="12.75">
      <c r="A500" t="s">
        <v>2069</v>
      </c>
      <c r="B500" s="1" t="s">
        <v>776</v>
      </c>
      <c r="C500" s="1" t="s">
        <v>776</v>
      </c>
      <c r="D500" s="7">
        <v>1991</v>
      </c>
      <c r="E500" t="s">
        <v>777</v>
      </c>
      <c r="F500" t="s">
        <v>1610</v>
      </c>
      <c r="G500" t="s">
        <v>778</v>
      </c>
      <c r="H500" s="7" t="s">
        <v>523</v>
      </c>
      <c r="I500" t="s">
        <v>524</v>
      </c>
      <c r="J500" s="7" t="s">
        <v>525</v>
      </c>
      <c r="K500">
        <v>1.7</v>
      </c>
      <c r="L500" s="7" t="s">
        <v>526</v>
      </c>
      <c r="M500">
        <v>5</v>
      </c>
      <c r="N500" s="32" t="s">
        <v>526</v>
      </c>
      <c r="O500" s="33">
        <v>50</v>
      </c>
      <c r="P500" s="7" t="s">
        <v>526</v>
      </c>
      <c r="Q500">
        <v>200</v>
      </c>
      <c r="R500" s="7" t="s">
        <v>526</v>
      </c>
      <c r="S500">
        <v>5</v>
      </c>
      <c r="T500" s="7" t="s">
        <v>526</v>
      </c>
      <c r="U500">
        <v>5</v>
      </c>
      <c r="V500" s="7" t="s">
        <v>526</v>
      </c>
      <c r="W500">
        <v>5</v>
      </c>
      <c r="X500" s="7" t="s">
        <v>526</v>
      </c>
      <c r="Y500">
        <v>5</v>
      </c>
      <c r="Z500" s="7" t="s">
        <v>526</v>
      </c>
      <c r="AA500">
        <v>5</v>
      </c>
      <c r="AB500" s="7" t="s">
        <v>526</v>
      </c>
      <c r="AC500">
        <v>5</v>
      </c>
      <c r="AD500" s="7" t="s">
        <v>526</v>
      </c>
      <c r="AE500">
        <v>5</v>
      </c>
      <c r="AF500" s="7" t="s">
        <v>526</v>
      </c>
      <c r="AG500">
        <v>5</v>
      </c>
      <c r="AH500" s="7" t="s">
        <v>526</v>
      </c>
      <c r="AI500">
        <v>5</v>
      </c>
      <c r="AJ500" s="7" t="s">
        <v>526</v>
      </c>
      <c r="AK500">
        <v>5</v>
      </c>
      <c r="AL500" s="7" t="s">
        <v>526</v>
      </c>
      <c r="AM500">
        <v>5</v>
      </c>
      <c r="AN500" s="7" t="s">
        <v>526</v>
      </c>
      <c r="AO500">
        <v>5</v>
      </c>
      <c r="AP500" s="7" t="s">
        <v>526</v>
      </c>
      <c r="AQ500">
        <v>5</v>
      </c>
      <c r="AR500" s="7" t="s">
        <v>526</v>
      </c>
      <c r="AS500">
        <v>5</v>
      </c>
      <c r="AT500" s="7" t="s">
        <v>526</v>
      </c>
      <c r="AU500">
        <v>5</v>
      </c>
      <c r="AV500" s="7" t="s">
        <v>526</v>
      </c>
      <c r="AW500">
        <v>5</v>
      </c>
      <c r="AX500" s="7" t="s">
        <v>525</v>
      </c>
      <c r="AY500">
        <v>7.1</v>
      </c>
      <c r="AZ500" s="7" t="s">
        <v>526</v>
      </c>
      <c r="BA500">
        <v>5</v>
      </c>
      <c r="BB500" s="7" t="s">
        <v>526</v>
      </c>
      <c r="BC500">
        <v>5</v>
      </c>
      <c r="BD500" s="7" t="s">
        <v>526</v>
      </c>
      <c r="BE500">
        <v>5</v>
      </c>
      <c r="BF500" s="7" t="s">
        <v>526</v>
      </c>
      <c r="BG500">
        <v>5</v>
      </c>
      <c r="BH500" s="7" t="s">
        <v>526</v>
      </c>
      <c r="BI500">
        <v>5</v>
      </c>
      <c r="BJ500" s="7" t="s">
        <v>526</v>
      </c>
      <c r="BK500">
        <v>5</v>
      </c>
      <c r="BL500" s="7" t="s">
        <v>526</v>
      </c>
      <c r="BM500">
        <v>5</v>
      </c>
      <c r="BN500" s="7" t="s">
        <v>526</v>
      </c>
      <c r="BO500">
        <v>5</v>
      </c>
      <c r="BQ500" s="5">
        <f t="shared" si="28"/>
        <v>27</v>
      </c>
      <c r="BR500" s="5">
        <f t="shared" si="29"/>
        <v>0</v>
      </c>
      <c r="BS500" s="5">
        <f t="shared" si="30"/>
        <v>28</v>
      </c>
      <c r="BT500" s="6">
        <f t="shared" si="31"/>
        <v>1</v>
      </c>
    </row>
    <row r="501" spans="1:72" ht="12.75">
      <c r="A501" t="s">
        <v>2069</v>
      </c>
      <c r="B501" s="1" t="s">
        <v>779</v>
      </c>
      <c r="C501" s="1" t="s">
        <v>779</v>
      </c>
      <c r="D501" s="7">
        <v>1991</v>
      </c>
      <c r="E501" t="s">
        <v>780</v>
      </c>
      <c r="F501" t="s">
        <v>1610</v>
      </c>
      <c r="G501" t="s">
        <v>781</v>
      </c>
      <c r="H501" s="7" t="s">
        <v>523</v>
      </c>
      <c r="I501" t="s">
        <v>868</v>
      </c>
      <c r="J501" s="7" t="s">
        <v>525</v>
      </c>
      <c r="K501">
        <v>4.8</v>
      </c>
      <c r="L501" s="7" t="s">
        <v>526</v>
      </c>
      <c r="M501">
        <v>5</v>
      </c>
      <c r="N501" s="32" t="s">
        <v>526</v>
      </c>
      <c r="O501" s="33">
        <v>50</v>
      </c>
      <c r="P501" s="7" t="s">
        <v>526</v>
      </c>
      <c r="Q501">
        <v>200</v>
      </c>
      <c r="R501" s="7" t="s">
        <v>526</v>
      </c>
      <c r="S501">
        <v>5</v>
      </c>
      <c r="T501" s="7" t="s">
        <v>526</v>
      </c>
      <c r="U501">
        <v>5</v>
      </c>
      <c r="V501" s="7" t="s">
        <v>526</v>
      </c>
      <c r="W501">
        <v>5</v>
      </c>
      <c r="X501" s="7" t="s">
        <v>526</v>
      </c>
      <c r="Y501">
        <v>5</v>
      </c>
      <c r="Z501" s="7" t="s">
        <v>526</v>
      </c>
      <c r="AA501">
        <v>5</v>
      </c>
      <c r="AB501" s="7" t="s">
        <v>526</v>
      </c>
      <c r="AC501">
        <v>5</v>
      </c>
      <c r="AD501" s="7" t="s">
        <v>526</v>
      </c>
      <c r="AE501">
        <v>5</v>
      </c>
      <c r="AF501" s="7" t="s">
        <v>526</v>
      </c>
      <c r="AG501">
        <v>5</v>
      </c>
      <c r="AH501" s="7" t="s">
        <v>526</v>
      </c>
      <c r="AI501">
        <v>5</v>
      </c>
      <c r="AJ501" s="7" t="s">
        <v>526</v>
      </c>
      <c r="AK501">
        <v>5</v>
      </c>
      <c r="AL501" s="7" t="s">
        <v>526</v>
      </c>
      <c r="AM501">
        <v>5</v>
      </c>
      <c r="AN501" s="7" t="s">
        <v>526</v>
      </c>
      <c r="AO501">
        <v>5</v>
      </c>
      <c r="AP501" s="7" t="s">
        <v>526</v>
      </c>
      <c r="AQ501">
        <v>5</v>
      </c>
      <c r="AR501" s="7" t="s">
        <v>526</v>
      </c>
      <c r="AS501">
        <v>5</v>
      </c>
      <c r="AT501" s="7" t="s">
        <v>526</v>
      </c>
      <c r="AU501">
        <v>5</v>
      </c>
      <c r="AV501" s="7" t="s">
        <v>526</v>
      </c>
      <c r="AW501">
        <v>5</v>
      </c>
      <c r="AX501" s="7" t="s">
        <v>525</v>
      </c>
      <c r="AY501">
        <v>11</v>
      </c>
      <c r="AZ501" s="7" t="s">
        <v>526</v>
      </c>
      <c r="BA501">
        <v>5</v>
      </c>
      <c r="BB501" s="7" t="s">
        <v>526</v>
      </c>
      <c r="BC501">
        <v>5</v>
      </c>
      <c r="BD501" s="7" t="s">
        <v>526</v>
      </c>
      <c r="BE501">
        <v>5</v>
      </c>
      <c r="BF501" s="7" t="s">
        <v>526</v>
      </c>
      <c r="BG501">
        <v>5</v>
      </c>
      <c r="BH501" s="7" t="s">
        <v>526</v>
      </c>
      <c r="BI501">
        <v>5</v>
      </c>
      <c r="BJ501" s="7" t="s">
        <v>526</v>
      </c>
      <c r="BK501">
        <v>5</v>
      </c>
      <c r="BL501" s="7" t="s">
        <v>526</v>
      </c>
      <c r="BM501">
        <v>5</v>
      </c>
      <c r="BN501" s="7" t="s">
        <v>526</v>
      </c>
      <c r="BO501">
        <v>5</v>
      </c>
      <c r="BQ501" s="5">
        <f t="shared" si="28"/>
        <v>27</v>
      </c>
      <c r="BR501" s="5">
        <f t="shared" si="29"/>
        <v>0</v>
      </c>
      <c r="BS501" s="5">
        <f t="shared" si="30"/>
        <v>28</v>
      </c>
      <c r="BT501" s="6">
        <f t="shared" si="31"/>
        <v>1</v>
      </c>
    </row>
    <row r="502" spans="1:72" ht="12.75">
      <c r="A502" t="s">
        <v>2069</v>
      </c>
      <c r="B502" s="1" t="s">
        <v>782</v>
      </c>
      <c r="C502" s="1" t="s">
        <v>782</v>
      </c>
      <c r="D502" s="7">
        <v>1991</v>
      </c>
      <c r="E502" t="s">
        <v>783</v>
      </c>
      <c r="F502" t="s">
        <v>1610</v>
      </c>
      <c r="G502" t="s">
        <v>784</v>
      </c>
      <c r="H502" s="7" t="s">
        <v>523</v>
      </c>
      <c r="I502" t="s">
        <v>524</v>
      </c>
      <c r="J502" s="7" t="s">
        <v>525</v>
      </c>
      <c r="K502">
        <v>2.9</v>
      </c>
      <c r="L502" s="7" t="s">
        <v>526</v>
      </c>
      <c r="M502">
        <v>5</v>
      </c>
      <c r="N502" s="32" t="s">
        <v>526</v>
      </c>
      <c r="O502" s="33">
        <v>50</v>
      </c>
      <c r="P502" s="7" t="s">
        <v>526</v>
      </c>
      <c r="Q502">
        <v>200</v>
      </c>
      <c r="R502" s="7" t="s">
        <v>526</v>
      </c>
      <c r="S502">
        <v>5</v>
      </c>
      <c r="T502" s="7" t="s">
        <v>526</v>
      </c>
      <c r="U502">
        <v>5</v>
      </c>
      <c r="V502" s="7" t="s">
        <v>526</v>
      </c>
      <c r="W502">
        <v>5</v>
      </c>
      <c r="X502" s="7" t="s">
        <v>526</v>
      </c>
      <c r="Y502">
        <v>5</v>
      </c>
      <c r="Z502" s="7" t="s">
        <v>526</v>
      </c>
      <c r="AA502">
        <v>5</v>
      </c>
      <c r="AB502" s="7" t="s">
        <v>526</v>
      </c>
      <c r="AC502">
        <v>5</v>
      </c>
      <c r="AD502" s="7" t="s">
        <v>526</v>
      </c>
      <c r="AE502">
        <v>5</v>
      </c>
      <c r="AF502" s="7" t="s">
        <v>526</v>
      </c>
      <c r="AG502">
        <v>5</v>
      </c>
      <c r="AH502" s="7" t="s">
        <v>526</v>
      </c>
      <c r="AI502">
        <v>5</v>
      </c>
      <c r="AJ502" s="7" t="s">
        <v>526</v>
      </c>
      <c r="AK502">
        <v>5</v>
      </c>
      <c r="AL502" s="7" t="s">
        <v>526</v>
      </c>
      <c r="AM502">
        <v>5</v>
      </c>
      <c r="AN502" s="7" t="s">
        <v>526</v>
      </c>
      <c r="AO502">
        <v>5</v>
      </c>
      <c r="AP502" s="7" t="s">
        <v>526</v>
      </c>
      <c r="AQ502">
        <v>5</v>
      </c>
      <c r="AR502" s="7" t="s">
        <v>526</v>
      </c>
      <c r="AS502">
        <v>5</v>
      </c>
      <c r="AT502" s="7" t="s">
        <v>526</v>
      </c>
      <c r="AU502">
        <v>5</v>
      </c>
      <c r="AV502" s="7" t="s">
        <v>526</v>
      </c>
      <c r="AW502">
        <v>5</v>
      </c>
      <c r="AX502" s="7" t="s">
        <v>526</v>
      </c>
      <c r="AY502">
        <v>5</v>
      </c>
      <c r="AZ502" s="7" t="s">
        <v>526</v>
      </c>
      <c r="BA502">
        <v>5</v>
      </c>
      <c r="BB502" s="7" t="s">
        <v>526</v>
      </c>
      <c r="BC502">
        <v>5</v>
      </c>
      <c r="BD502" s="7" t="s">
        <v>526</v>
      </c>
      <c r="BE502">
        <v>5</v>
      </c>
      <c r="BF502" s="7" t="s">
        <v>526</v>
      </c>
      <c r="BG502">
        <v>5</v>
      </c>
      <c r="BH502" s="7" t="s">
        <v>526</v>
      </c>
      <c r="BI502">
        <v>5</v>
      </c>
      <c r="BJ502" s="7" t="s">
        <v>526</v>
      </c>
      <c r="BK502">
        <v>5</v>
      </c>
      <c r="BL502" s="7" t="s">
        <v>526</v>
      </c>
      <c r="BM502">
        <v>5</v>
      </c>
      <c r="BN502" s="7" t="s">
        <v>526</v>
      </c>
      <c r="BO502">
        <v>5</v>
      </c>
      <c r="BQ502" s="5">
        <f t="shared" si="28"/>
        <v>28</v>
      </c>
      <c r="BR502" s="5">
        <f t="shared" si="29"/>
        <v>0</v>
      </c>
      <c r="BS502" s="5">
        <f t="shared" si="30"/>
        <v>28</v>
      </c>
      <c r="BT502" s="6">
        <f t="shared" si="31"/>
        <v>0</v>
      </c>
    </row>
    <row r="503" spans="1:72" ht="12.75">
      <c r="A503" t="s">
        <v>2069</v>
      </c>
      <c r="B503" s="1" t="s">
        <v>785</v>
      </c>
      <c r="C503" s="1" t="s">
        <v>785</v>
      </c>
      <c r="D503" s="7">
        <v>1991</v>
      </c>
      <c r="E503" t="s">
        <v>786</v>
      </c>
      <c r="F503" t="s">
        <v>1610</v>
      </c>
      <c r="G503" t="s">
        <v>787</v>
      </c>
      <c r="H503" s="7" t="s">
        <v>523</v>
      </c>
      <c r="I503" t="s">
        <v>531</v>
      </c>
      <c r="J503" s="7" t="s">
        <v>525</v>
      </c>
      <c r="K503">
        <v>5.5</v>
      </c>
      <c r="L503" s="7" t="s">
        <v>526</v>
      </c>
      <c r="M503">
        <v>5</v>
      </c>
      <c r="N503" s="32" t="s">
        <v>526</v>
      </c>
      <c r="O503" s="33">
        <v>50</v>
      </c>
      <c r="P503" s="7" t="s">
        <v>526</v>
      </c>
      <c r="Q503">
        <v>200</v>
      </c>
      <c r="R503" s="7" t="s">
        <v>526</v>
      </c>
      <c r="S503">
        <v>5</v>
      </c>
      <c r="T503" s="7" t="s">
        <v>526</v>
      </c>
      <c r="U503">
        <v>5</v>
      </c>
      <c r="V503" s="7" t="s">
        <v>526</v>
      </c>
      <c r="W503">
        <v>5</v>
      </c>
      <c r="X503" s="7" t="s">
        <v>526</v>
      </c>
      <c r="Y503">
        <v>5</v>
      </c>
      <c r="Z503" s="7" t="s">
        <v>526</v>
      </c>
      <c r="AA503">
        <v>5</v>
      </c>
      <c r="AB503" s="7" t="s">
        <v>526</v>
      </c>
      <c r="AC503">
        <v>5</v>
      </c>
      <c r="AD503" s="7" t="s">
        <v>526</v>
      </c>
      <c r="AE503">
        <v>5</v>
      </c>
      <c r="AF503" s="7" t="s">
        <v>526</v>
      </c>
      <c r="AG503">
        <v>5</v>
      </c>
      <c r="AH503" s="7" t="s">
        <v>526</v>
      </c>
      <c r="AI503">
        <v>5</v>
      </c>
      <c r="AJ503" s="7" t="s">
        <v>526</v>
      </c>
      <c r="AK503">
        <v>5</v>
      </c>
      <c r="AL503" s="7" t="s">
        <v>526</v>
      </c>
      <c r="AM503">
        <v>5</v>
      </c>
      <c r="AN503" s="7" t="s">
        <v>526</v>
      </c>
      <c r="AO503">
        <v>5</v>
      </c>
      <c r="AP503" s="7" t="s">
        <v>526</v>
      </c>
      <c r="AQ503">
        <v>5</v>
      </c>
      <c r="AR503" s="7" t="s">
        <v>526</v>
      </c>
      <c r="AS503">
        <v>5</v>
      </c>
      <c r="AT503" s="7" t="s">
        <v>526</v>
      </c>
      <c r="AU503">
        <v>5</v>
      </c>
      <c r="AV503" s="7" t="s">
        <v>526</v>
      </c>
      <c r="AW503">
        <v>5</v>
      </c>
      <c r="AX503" s="7" t="s">
        <v>525</v>
      </c>
      <c r="AY503">
        <v>13</v>
      </c>
      <c r="AZ503" s="7" t="s">
        <v>526</v>
      </c>
      <c r="BA503">
        <v>5</v>
      </c>
      <c r="BB503" s="7" t="s">
        <v>526</v>
      </c>
      <c r="BC503">
        <v>5</v>
      </c>
      <c r="BD503" s="7" t="s">
        <v>526</v>
      </c>
      <c r="BE503">
        <v>5</v>
      </c>
      <c r="BF503" s="7" t="s">
        <v>526</v>
      </c>
      <c r="BG503">
        <v>5</v>
      </c>
      <c r="BH503" s="7" t="s">
        <v>526</v>
      </c>
      <c r="BI503">
        <v>5</v>
      </c>
      <c r="BJ503" s="7" t="s">
        <v>526</v>
      </c>
      <c r="BK503">
        <v>5</v>
      </c>
      <c r="BL503" s="7" t="s">
        <v>526</v>
      </c>
      <c r="BM503">
        <v>5</v>
      </c>
      <c r="BN503" s="7" t="s">
        <v>526</v>
      </c>
      <c r="BO503">
        <v>5</v>
      </c>
      <c r="BQ503" s="5">
        <f t="shared" si="28"/>
        <v>27</v>
      </c>
      <c r="BR503" s="5">
        <f t="shared" si="29"/>
        <v>0</v>
      </c>
      <c r="BS503" s="5">
        <f t="shared" si="30"/>
        <v>28</v>
      </c>
      <c r="BT503" s="6">
        <f t="shared" si="31"/>
        <v>1</v>
      </c>
    </row>
    <row r="504" spans="1:72" ht="12.75">
      <c r="A504" t="s">
        <v>2069</v>
      </c>
      <c r="B504" s="1" t="s">
        <v>788</v>
      </c>
      <c r="C504" s="1" t="s">
        <v>788</v>
      </c>
      <c r="D504" s="7">
        <v>1991</v>
      </c>
      <c r="E504" t="s">
        <v>789</v>
      </c>
      <c r="F504" t="s">
        <v>1610</v>
      </c>
      <c r="G504" t="s">
        <v>790</v>
      </c>
      <c r="H504" s="7" t="s">
        <v>523</v>
      </c>
      <c r="I504" t="s">
        <v>531</v>
      </c>
      <c r="J504" s="7" t="s">
        <v>525</v>
      </c>
      <c r="K504">
        <v>9.6</v>
      </c>
      <c r="L504" s="7" t="s">
        <v>526</v>
      </c>
      <c r="M504">
        <v>5</v>
      </c>
      <c r="N504" s="32" t="s">
        <v>526</v>
      </c>
      <c r="O504" s="33">
        <v>50</v>
      </c>
      <c r="P504" s="7" t="s">
        <v>526</v>
      </c>
      <c r="Q504">
        <v>200</v>
      </c>
      <c r="R504" s="7" t="s">
        <v>526</v>
      </c>
      <c r="S504">
        <v>5</v>
      </c>
      <c r="T504" s="7" t="s">
        <v>526</v>
      </c>
      <c r="U504">
        <v>5</v>
      </c>
      <c r="V504" s="7" t="s">
        <v>526</v>
      </c>
      <c r="W504">
        <v>5</v>
      </c>
      <c r="X504" s="7" t="s">
        <v>526</v>
      </c>
      <c r="Y504">
        <v>5</v>
      </c>
      <c r="Z504" s="7" t="s">
        <v>526</v>
      </c>
      <c r="AA504">
        <v>5</v>
      </c>
      <c r="AB504" s="7" t="s">
        <v>526</v>
      </c>
      <c r="AC504">
        <v>5</v>
      </c>
      <c r="AD504" s="7" t="s">
        <v>526</v>
      </c>
      <c r="AE504">
        <v>5</v>
      </c>
      <c r="AF504" s="7" t="s">
        <v>526</v>
      </c>
      <c r="AG504">
        <v>5</v>
      </c>
      <c r="AH504" s="7" t="s">
        <v>526</v>
      </c>
      <c r="AI504">
        <v>5</v>
      </c>
      <c r="AJ504" s="7" t="s">
        <v>526</v>
      </c>
      <c r="AK504">
        <v>5</v>
      </c>
      <c r="AL504" s="7" t="s">
        <v>526</v>
      </c>
      <c r="AM504">
        <v>5</v>
      </c>
      <c r="AN504" s="7" t="s">
        <v>526</v>
      </c>
      <c r="AO504">
        <v>5</v>
      </c>
      <c r="AP504" s="7" t="s">
        <v>526</v>
      </c>
      <c r="AQ504">
        <v>5</v>
      </c>
      <c r="AR504" s="7" t="s">
        <v>526</v>
      </c>
      <c r="AS504">
        <v>5</v>
      </c>
      <c r="AT504" s="7" t="s">
        <v>526</v>
      </c>
      <c r="AU504">
        <v>5</v>
      </c>
      <c r="AV504" s="7" t="s">
        <v>525</v>
      </c>
      <c r="AW504">
        <v>8.3</v>
      </c>
      <c r="AX504" s="7" t="s">
        <v>525</v>
      </c>
      <c r="AY504">
        <v>21</v>
      </c>
      <c r="AZ504" s="7" t="s">
        <v>526</v>
      </c>
      <c r="BA504">
        <v>5</v>
      </c>
      <c r="BB504" s="7" t="s">
        <v>526</v>
      </c>
      <c r="BC504">
        <v>5</v>
      </c>
      <c r="BD504" s="7" t="s">
        <v>526</v>
      </c>
      <c r="BE504">
        <v>5</v>
      </c>
      <c r="BF504" s="7" t="s">
        <v>526</v>
      </c>
      <c r="BG504">
        <v>5</v>
      </c>
      <c r="BH504" s="7" t="s">
        <v>526</v>
      </c>
      <c r="BI504">
        <v>5</v>
      </c>
      <c r="BJ504" s="7" t="s">
        <v>526</v>
      </c>
      <c r="BK504">
        <v>5</v>
      </c>
      <c r="BL504" s="7" t="s">
        <v>526</v>
      </c>
      <c r="BM504">
        <v>5</v>
      </c>
      <c r="BN504" s="7" t="s">
        <v>526</v>
      </c>
      <c r="BO504">
        <v>5</v>
      </c>
      <c r="BQ504" s="5">
        <f t="shared" si="28"/>
        <v>26</v>
      </c>
      <c r="BR504" s="5">
        <f t="shared" si="29"/>
        <v>0</v>
      </c>
      <c r="BS504" s="5">
        <f t="shared" si="30"/>
        <v>28</v>
      </c>
      <c r="BT504" s="6">
        <f t="shared" si="31"/>
        <v>2</v>
      </c>
    </row>
    <row r="505" spans="1:72" ht="12.75">
      <c r="A505" t="s">
        <v>2069</v>
      </c>
      <c r="B505" s="1" t="s">
        <v>791</v>
      </c>
      <c r="C505" s="1" t="s">
        <v>791</v>
      </c>
      <c r="D505" s="7">
        <v>1991</v>
      </c>
      <c r="E505" t="s">
        <v>792</v>
      </c>
      <c r="F505" t="s">
        <v>1610</v>
      </c>
      <c r="G505" t="s">
        <v>793</v>
      </c>
      <c r="H505" s="7" t="s">
        <v>523</v>
      </c>
      <c r="I505" t="s">
        <v>524</v>
      </c>
      <c r="J505" s="7" t="s">
        <v>525</v>
      </c>
      <c r="K505">
        <v>5.4</v>
      </c>
      <c r="L505" s="7" t="s">
        <v>526</v>
      </c>
      <c r="M505">
        <v>5</v>
      </c>
      <c r="N505" s="32" t="s">
        <v>526</v>
      </c>
      <c r="O505" s="33">
        <v>50</v>
      </c>
      <c r="P505" s="7" t="s">
        <v>526</v>
      </c>
      <c r="Q505">
        <v>200</v>
      </c>
      <c r="R505" s="7" t="s">
        <v>526</v>
      </c>
      <c r="S505">
        <v>5</v>
      </c>
      <c r="T505" s="7" t="s">
        <v>526</v>
      </c>
      <c r="U505">
        <v>5</v>
      </c>
      <c r="V505" s="7" t="s">
        <v>526</v>
      </c>
      <c r="W505">
        <v>5</v>
      </c>
      <c r="X505" s="7" t="s">
        <v>526</v>
      </c>
      <c r="Y505">
        <v>5</v>
      </c>
      <c r="Z505" s="7" t="s">
        <v>526</v>
      </c>
      <c r="AA505">
        <v>5</v>
      </c>
      <c r="AB505" s="7" t="s">
        <v>526</v>
      </c>
      <c r="AC505">
        <v>5</v>
      </c>
      <c r="AD505" s="7" t="s">
        <v>526</v>
      </c>
      <c r="AE505">
        <v>5</v>
      </c>
      <c r="AF505" s="7" t="s">
        <v>526</v>
      </c>
      <c r="AG505">
        <v>5</v>
      </c>
      <c r="AH505" s="7" t="s">
        <v>526</v>
      </c>
      <c r="AI505">
        <v>5</v>
      </c>
      <c r="AJ505" s="7" t="s">
        <v>526</v>
      </c>
      <c r="AK505">
        <v>5</v>
      </c>
      <c r="AL505" s="7" t="s">
        <v>526</v>
      </c>
      <c r="AM505">
        <v>5</v>
      </c>
      <c r="AN505" s="7" t="s">
        <v>526</v>
      </c>
      <c r="AO505">
        <v>5</v>
      </c>
      <c r="AP505" s="7" t="s">
        <v>526</v>
      </c>
      <c r="AQ505">
        <v>5</v>
      </c>
      <c r="AR505" s="7" t="s">
        <v>526</v>
      </c>
      <c r="AS505">
        <v>5</v>
      </c>
      <c r="AT505" s="7" t="s">
        <v>526</v>
      </c>
      <c r="AU505">
        <v>5</v>
      </c>
      <c r="AV505" s="7" t="s">
        <v>525</v>
      </c>
      <c r="AW505">
        <v>5.5</v>
      </c>
      <c r="AX505" s="7" t="s">
        <v>525</v>
      </c>
      <c r="AY505">
        <v>23</v>
      </c>
      <c r="AZ505" s="7" t="s">
        <v>526</v>
      </c>
      <c r="BA505">
        <v>5</v>
      </c>
      <c r="BB505" s="7" t="s">
        <v>526</v>
      </c>
      <c r="BC505">
        <v>5</v>
      </c>
      <c r="BD505" s="7" t="s">
        <v>526</v>
      </c>
      <c r="BE505">
        <v>5</v>
      </c>
      <c r="BF505" s="7" t="s">
        <v>526</v>
      </c>
      <c r="BG505">
        <v>5</v>
      </c>
      <c r="BH505" s="7" t="s">
        <v>526</v>
      </c>
      <c r="BI505">
        <v>5</v>
      </c>
      <c r="BJ505" s="7" t="s">
        <v>526</v>
      </c>
      <c r="BK505">
        <v>5</v>
      </c>
      <c r="BL505" s="7" t="s">
        <v>526</v>
      </c>
      <c r="BM505">
        <v>5</v>
      </c>
      <c r="BN505" s="7" t="s">
        <v>526</v>
      </c>
      <c r="BO505">
        <v>5</v>
      </c>
      <c r="BQ505" s="5">
        <f t="shared" si="28"/>
        <v>26</v>
      </c>
      <c r="BR505" s="5">
        <f t="shared" si="29"/>
        <v>0</v>
      </c>
      <c r="BS505" s="5">
        <f t="shared" si="30"/>
        <v>28</v>
      </c>
      <c r="BT505" s="6">
        <f t="shared" si="31"/>
        <v>2</v>
      </c>
    </row>
    <row r="506" spans="1:72" ht="12.75">
      <c r="A506" t="s">
        <v>2088</v>
      </c>
      <c r="B506" s="1" t="s">
        <v>794</v>
      </c>
      <c r="C506" s="1" t="s">
        <v>794</v>
      </c>
      <c r="D506" s="7">
        <v>1991</v>
      </c>
      <c r="E506" t="s">
        <v>795</v>
      </c>
      <c r="F506" t="s">
        <v>1610</v>
      </c>
      <c r="G506" t="s">
        <v>796</v>
      </c>
      <c r="H506" s="7" t="s">
        <v>523</v>
      </c>
      <c r="I506" t="s">
        <v>2092</v>
      </c>
      <c r="J506" s="7" t="s">
        <v>525</v>
      </c>
      <c r="K506">
        <v>3.2</v>
      </c>
      <c r="L506" s="7" t="s">
        <v>526</v>
      </c>
      <c r="M506">
        <v>5</v>
      </c>
      <c r="N506" s="32" t="s">
        <v>526</v>
      </c>
      <c r="O506" s="33">
        <v>50</v>
      </c>
      <c r="P506" s="7" t="s">
        <v>526</v>
      </c>
      <c r="Q506">
        <v>200</v>
      </c>
      <c r="R506" s="7" t="s">
        <v>526</v>
      </c>
      <c r="S506">
        <v>5</v>
      </c>
      <c r="T506" s="7" t="s">
        <v>526</v>
      </c>
      <c r="U506">
        <v>5</v>
      </c>
      <c r="V506" s="7" t="s">
        <v>526</v>
      </c>
      <c r="W506">
        <v>5</v>
      </c>
      <c r="X506" s="7" t="s">
        <v>526</v>
      </c>
      <c r="Y506">
        <v>5</v>
      </c>
      <c r="Z506" s="7" t="s">
        <v>526</v>
      </c>
      <c r="AA506">
        <v>5</v>
      </c>
      <c r="AB506" s="7" t="s">
        <v>526</v>
      </c>
      <c r="AC506">
        <v>5</v>
      </c>
      <c r="AD506" s="7" t="s">
        <v>526</v>
      </c>
      <c r="AE506">
        <v>5</v>
      </c>
      <c r="AF506" s="7" t="s">
        <v>526</v>
      </c>
      <c r="AG506">
        <v>5</v>
      </c>
      <c r="AH506" s="7" t="s">
        <v>526</v>
      </c>
      <c r="AI506">
        <v>5</v>
      </c>
      <c r="AJ506" s="7" t="s">
        <v>526</v>
      </c>
      <c r="AK506">
        <v>5</v>
      </c>
      <c r="AL506" s="7" t="s">
        <v>526</v>
      </c>
      <c r="AM506">
        <v>5</v>
      </c>
      <c r="AN506" s="7" t="s">
        <v>526</v>
      </c>
      <c r="AO506">
        <v>5</v>
      </c>
      <c r="AP506" s="7" t="s">
        <v>526</v>
      </c>
      <c r="AQ506">
        <v>5</v>
      </c>
      <c r="AR506" s="7" t="s">
        <v>526</v>
      </c>
      <c r="AS506">
        <v>5</v>
      </c>
      <c r="AT506" s="7" t="s">
        <v>526</v>
      </c>
      <c r="AU506">
        <v>5</v>
      </c>
      <c r="AV506" s="7" t="s">
        <v>526</v>
      </c>
      <c r="AW506">
        <v>5</v>
      </c>
      <c r="AX506" s="7" t="s">
        <v>526</v>
      </c>
      <c r="AY506">
        <v>5</v>
      </c>
      <c r="AZ506" s="7" t="s">
        <v>526</v>
      </c>
      <c r="BA506">
        <v>5</v>
      </c>
      <c r="BB506" s="7" t="s">
        <v>526</v>
      </c>
      <c r="BC506">
        <v>5</v>
      </c>
      <c r="BD506" s="7" t="s">
        <v>526</v>
      </c>
      <c r="BE506">
        <v>5</v>
      </c>
      <c r="BF506" s="7" t="s">
        <v>526</v>
      </c>
      <c r="BG506">
        <v>5</v>
      </c>
      <c r="BH506" s="7" t="s">
        <v>526</v>
      </c>
      <c r="BI506">
        <v>5</v>
      </c>
      <c r="BJ506" s="7" t="s">
        <v>526</v>
      </c>
      <c r="BK506">
        <v>5</v>
      </c>
      <c r="BL506" s="7" t="s">
        <v>526</v>
      </c>
      <c r="BM506">
        <v>5</v>
      </c>
      <c r="BN506" s="7" t="s">
        <v>526</v>
      </c>
      <c r="BO506">
        <v>5</v>
      </c>
      <c r="BQ506" s="5">
        <f t="shared" si="28"/>
        <v>28</v>
      </c>
      <c r="BR506" s="5">
        <f t="shared" si="29"/>
        <v>0</v>
      </c>
      <c r="BS506" s="5">
        <f t="shared" si="30"/>
        <v>28</v>
      </c>
      <c r="BT506" s="6">
        <f t="shared" si="31"/>
        <v>0</v>
      </c>
    </row>
    <row r="507" spans="1:72" ht="12.75">
      <c r="A507" t="s">
        <v>2088</v>
      </c>
      <c r="B507" s="1" t="s">
        <v>797</v>
      </c>
      <c r="C507" s="1" t="s">
        <v>797</v>
      </c>
      <c r="D507" s="7">
        <v>1991</v>
      </c>
      <c r="E507" t="s">
        <v>798</v>
      </c>
      <c r="F507" t="s">
        <v>1610</v>
      </c>
      <c r="G507" t="s">
        <v>799</v>
      </c>
      <c r="H507" s="7" t="s">
        <v>523</v>
      </c>
      <c r="I507" t="s">
        <v>2092</v>
      </c>
      <c r="J507" s="7" t="s">
        <v>525</v>
      </c>
      <c r="K507">
        <v>2.3</v>
      </c>
      <c r="L507" s="7" t="s">
        <v>526</v>
      </c>
      <c r="M507">
        <v>5</v>
      </c>
      <c r="N507" s="32" t="s">
        <v>526</v>
      </c>
      <c r="O507" s="33">
        <v>50</v>
      </c>
      <c r="P507" s="7" t="s">
        <v>526</v>
      </c>
      <c r="Q507">
        <v>200</v>
      </c>
      <c r="R507" s="7" t="s">
        <v>526</v>
      </c>
      <c r="S507">
        <v>5</v>
      </c>
      <c r="T507" s="7" t="s">
        <v>526</v>
      </c>
      <c r="U507">
        <v>5</v>
      </c>
      <c r="V507" s="7" t="s">
        <v>526</v>
      </c>
      <c r="W507">
        <v>5</v>
      </c>
      <c r="X507" s="7" t="s">
        <v>526</v>
      </c>
      <c r="Y507">
        <v>5</v>
      </c>
      <c r="Z507" s="7" t="s">
        <v>526</v>
      </c>
      <c r="AA507">
        <v>5</v>
      </c>
      <c r="AB507" s="7" t="s">
        <v>526</v>
      </c>
      <c r="AC507">
        <v>5</v>
      </c>
      <c r="AD507" s="7" t="s">
        <v>526</v>
      </c>
      <c r="AE507">
        <v>5</v>
      </c>
      <c r="AF507" s="7" t="s">
        <v>526</v>
      </c>
      <c r="AG507">
        <v>5</v>
      </c>
      <c r="AH507" s="7" t="s">
        <v>526</v>
      </c>
      <c r="AI507">
        <v>5</v>
      </c>
      <c r="AJ507" s="7" t="s">
        <v>526</v>
      </c>
      <c r="AK507">
        <v>5</v>
      </c>
      <c r="AL507" s="7" t="s">
        <v>526</v>
      </c>
      <c r="AM507">
        <v>5</v>
      </c>
      <c r="AN507" s="7" t="s">
        <v>526</v>
      </c>
      <c r="AO507">
        <v>5</v>
      </c>
      <c r="AP507" s="7" t="s">
        <v>526</v>
      </c>
      <c r="AQ507">
        <v>5</v>
      </c>
      <c r="AR507" s="7" t="s">
        <v>526</v>
      </c>
      <c r="AS507">
        <v>5</v>
      </c>
      <c r="AT507" s="7" t="s">
        <v>526</v>
      </c>
      <c r="AU507">
        <v>5</v>
      </c>
      <c r="AV507" s="7" t="s">
        <v>526</v>
      </c>
      <c r="AW507">
        <v>5</v>
      </c>
      <c r="AX507" s="7" t="s">
        <v>526</v>
      </c>
      <c r="AY507">
        <v>5</v>
      </c>
      <c r="AZ507" s="7" t="s">
        <v>526</v>
      </c>
      <c r="BA507">
        <v>5</v>
      </c>
      <c r="BB507" s="7" t="s">
        <v>526</v>
      </c>
      <c r="BC507">
        <v>5</v>
      </c>
      <c r="BD507" s="7" t="s">
        <v>526</v>
      </c>
      <c r="BE507">
        <v>5</v>
      </c>
      <c r="BF507" s="7" t="s">
        <v>526</v>
      </c>
      <c r="BG507">
        <v>5</v>
      </c>
      <c r="BH507" s="7" t="s">
        <v>526</v>
      </c>
      <c r="BI507">
        <v>5</v>
      </c>
      <c r="BJ507" s="7" t="s">
        <v>526</v>
      </c>
      <c r="BK507">
        <v>5</v>
      </c>
      <c r="BL507" s="7" t="s">
        <v>526</v>
      </c>
      <c r="BM507">
        <v>5</v>
      </c>
      <c r="BN507" s="7" t="s">
        <v>526</v>
      </c>
      <c r="BO507">
        <v>5</v>
      </c>
      <c r="BQ507" s="5">
        <f t="shared" si="28"/>
        <v>28</v>
      </c>
      <c r="BR507" s="5">
        <f t="shared" si="29"/>
        <v>0</v>
      </c>
      <c r="BS507" s="5">
        <f t="shared" si="30"/>
        <v>28</v>
      </c>
      <c r="BT507" s="6">
        <f t="shared" si="31"/>
        <v>0</v>
      </c>
    </row>
    <row r="508" spans="1:72" ht="12.75">
      <c r="A508" t="s">
        <v>2088</v>
      </c>
      <c r="B508" s="1" t="s">
        <v>800</v>
      </c>
      <c r="C508" s="1" t="s">
        <v>800</v>
      </c>
      <c r="D508" s="7">
        <v>1991</v>
      </c>
      <c r="E508" t="s">
        <v>801</v>
      </c>
      <c r="F508" t="s">
        <v>1610</v>
      </c>
      <c r="G508" t="s">
        <v>802</v>
      </c>
      <c r="H508" s="7" t="s">
        <v>523</v>
      </c>
      <c r="I508" t="s">
        <v>2092</v>
      </c>
      <c r="J508" s="7" t="s">
        <v>525</v>
      </c>
      <c r="K508">
        <v>3.5</v>
      </c>
      <c r="L508" s="7" t="s">
        <v>526</v>
      </c>
      <c r="M508">
        <v>5</v>
      </c>
      <c r="N508" s="32" t="s">
        <v>526</v>
      </c>
      <c r="O508" s="33">
        <v>50</v>
      </c>
      <c r="P508" s="7" t="s">
        <v>526</v>
      </c>
      <c r="Q508">
        <v>200</v>
      </c>
      <c r="R508" s="7" t="s">
        <v>526</v>
      </c>
      <c r="S508">
        <v>5</v>
      </c>
      <c r="T508" s="7" t="s">
        <v>526</v>
      </c>
      <c r="U508">
        <v>5</v>
      </c>
      <c r="V508" s="7" t="s">
        <v>526</v>
      </c>
      <c r="W508">
        <v>5</v>
      </c>
      <c r="X508" s="7" t="s">
        <v>526</v>
      </c>
      <c r="Y508">
        <v>5</v>
      </c>
      <c r="Z508" s="7" t="s">
        <v>526</v>
      </c>
      <c r="AA508">
        <v>5</v>
      </c>
      <c r="AB508" s="7" t="s">
        <v>526</v>
      </c>
      <c r="AC508">
        <v>5</v>
      </c>
      <c r="AD508" s="7" t="s">
        <v>526</v>
      </c>
      <c r="AE508">
        <v>5</v>
      </c>
      <c r="AF508" s="7" t="s">
        <v>526</v>
      </c>
      <c r="AG508">
        <v>5</v>
      </c>
      <c r="AH508" s="7" t="s">
        <v>526</v>
      </c>
      <c r="AI508">
        <v>5</v>
      </c>
      <c r="AJ508" s="7" t="s">
        <v>526</v>
      </c>
      <c r="AK508">
        <v>5</v>
      </c>
      <c r="AL508" s="7" t="s">
        <v>526</v>
      </c>
      <c r="AM508">
        <v>5</v>
      </c>
      <c r="AN508" s="7" t="s">
        <v>526</v>
      </c>
      <c r="AO508">
        <v>5</v>
      </c>
      <c r="AP508" s="7" t="s">
        <v>526</v>
      </c>
      <c r="AQ508">
        <v>5</v>
      </c>
      <c r="AR508" s="7" t="s">
        <v>526</v>
      </c>
      <c r="AS508">
        <v>5</v>
      </c>
      <c r="AT508" s="7" t="s">
        <v>526</v>
      </c>
      <c r="AU508">
        <v>5</v>
      </c>
      <c r="AV508" s="7" t="s">
        <v>526</v>
      </c>
      <c r="AW508">
        <v>5</v>
      </c>
      <c r="AX508" s="7" t="s">
        <v>526</v>
      </c>
      <c r="AY508">
        <v>5</v>
      </c>
      <c r="AZ508" s="7" t="s">
        <v>526</v>
      </c>
      <c r="BA508">
        <v>5</v>
      </c>
      <c r="BB508" s="7" t="s">
        <v>526</v>
      </c>
      <c r="BC508">
        <v>5</v>
      </c>
      <c r="BD508" s="7" t="s">
        <v>526</v>
      </c>
      <c r="BE508">
        <v>5</v>
      </c>
      <c r="BF508" s="7" t="s">
        <v>526</v>
      </c>
      <c r="BG508">
        <v>5</v>
      </c>
      <c r="BH508" s="7" t="s">
        <v>526</v>
      </c>
      <c r="BI508">
        <v>5</v>
      </c>
      <c r="BJ508" s="7" t="s">
        <v>526</v>
      </c>
      <c r="BK508">
        <v>5</v>
      </c>
      <c r="BL508" s="7" t="s">
        <v>526</v>
      </c>
      <c r="BM508">
        <v>5</v>
      </c>
      <c r="BN508" s="7" t="s">
        <v>526</v>
      </c>
      <c r="BO508">
        <v>5</v>
      </c>
      <c r="BQ508" s="5">
        <f t="shared" si="28"/>
        <v>28</v>
      </c>
      <c r="BR508" s="5">
        <f t="shared" si="29"/>
        <v>0</v>
      </c>
      <c r="BS508" s="5">
        <f t="shared" si="30"/>
        <v>28</v>
      </c>
      <c r="BT508" s="6">
        <f t="shared" si="31"/>
        <v>0</v>
      </c>
    </row>
    <row r="509" spans="1:72" ht="12.75">
      <c r="A509" t="s">
        <v>2088</v>
      </c>
      <c r="B509" s="1" t="s">
        <v>803</v>
      </c>
      <c r="C509" s="1" t="s">
        <v>803</v>
      </c>
      <c r="D509" s="7">
        <v>1991</v>
      </c>
      <c r="E509" t="s">
        <v>804</v>
      </c>
      <c r="F509" t="s">
        <v>1610</v>
      </c>
      <c r="G509" t="s">
        <v>805</v>
      </c>
      <c r="H509" s="7" t="s">
        <v>523</v>
      </c>
      <c r="I509" t="s">
        <v>2092</v>
      </c>
      <c r="J509" s="7" t="s">
        <v>525</v>
      </c>
      <c r="K509">
        <v>2.3</v>
      </c>
      <c r="L509" s="7" t="s">
        <v>526</v>
      </c>
      <c r="M509">
        <v>5</v>
      </c>
      <c r="N509" s="32" t="s">
        <v>526</v>
      </c>
      <c r="O509" s="33">
        <v>50</v>
      </c>
      <c r="P509" s="7" t="s">
        <v>526</v>
      </c>
      <c r="Q509">
        <v>200</v>
      </c>
      <c r="R509" s="7" t="s">
        <v>526</v>
      </c>
      <c r="S509">
        <v>5</v>
      </c>
      <c r="T509" s="7" t="s">
        <v>526</v>
      </c>
      <c r="U509">
        <v>5</v>
      </c>
      <c r="V509" s="7" t="s">
        <v>526</v>
      </c>
      <c r="W509">
        <v>5</v>
      </c>
      <c r="X509" s="7" t="s">
        <v>526</v>
      </c>
      <c r="Y509">
        <v>5</v>
      </c>
      <c r="Z509" s="7" t="s">
        <v>526</v>
      </c>
      <c r="AA509">
        <v>5</v>
      </c>
      <c r="AB509" s="7" t="s">
        <v>526</v>
      </c>
      <c r="AC509">
        <v>5</v>
      </c>
      <c r="AD509" s="7" t="s">
        <v>526</v>
      </c>
      <c r="AE509">
        <v>5</v>
      </c>
      <c r="AF509" s="7" t="s">
        <v>526</v>
      </c>
      <c r="AG509">
        <v>5</v>
      </c>
      <c r="AH509" s="7" t="s">
        <v>526</v>
      </c>
      <c r="AI509">
        <v>5</v>
      </c>
      <c r="AJ509" s="7" t="s">
        <v>526</v>
      </c>
      <c r="AK509">
        <v>5</v>
      </c>
      <c r="AL509" s="7" t="s">
        <v>526</v>
      </c>
      <c r="AM509">
        <v>5</v>
      </c>
      <c r="AN509" s="7" t="s">
        <v>526</v>
      </c>
      <c r="AO509">
        <v>5</v>
      </c>
      <c r="AP509" s="7" t="s">
        <v>526</v>
      </c>
      <c r="AQ509">
        <v>5</v>
      </c>
      <c r="AR509" s="7" t="s">
        <v>526</v>
      </c>
      <c r="AS509">
        <v>5</v>
      </c>
      <c r="AT509" s="7" t="s">
        <v>526</v>
      </c>
      <c r="AU509">
        <v>5</v>
      </c>
      <c r="AV509" s="7" t="s">
        <v>526</v>
      </c>
      <c r="AW509">
        <v>5</v>
      </c>
      <c r="AX509" s="7" t="s">
        <v>526</v>
      </c>
      <c r="AY509">
        <v>5</v>
      </c>
      <c r="AZ509" s="7" t="s">
        <v>526</v>
      </c>
      <c r="BA509">
        <v>5</v>
      </c>
      <c r="BB509" s="7" t="s">
        <v>526</v>
      </c>
      <c r="BC509">
        <v>5</v>
      </c>
      <c r="BD509" s="7" t="s">
        <v>526</v>
      </c>
      <c r="BE509">
        <v>5</v>
      </c>
      <c r="BF509" s="7" t="s">
        <v>526</v>
      </c>
      <c r="BG509">
        <v>5</v>
      </c>
      <c r="BH509" s="7" t="s">
        <v>526</v>
      </c>
      <c r="BI509">
        <v>5</v>
      </c>
      <c r="BJ509" s="7" t="s">
        <v>526</v>
      </c>
      <c r="BK509">
        <v>5</v>
      </c>
      <c r="BL509" s="7" t="s">
        <v>526</v>
      </c>
      <c r="BM509">
        <v>5</v>
      </c>
      <c r="BN509" s="7" t="s">
        <v>526</v>
      </c>
      <c r="BO509">
        <v>5</v>
      </c>
      <c r="BQ509" s="5">
        <f t="shared" si="28"/>
        <v>28</v>
      </c>
      <c r="BR509" s="5">
        <f t="shared" si="29"/>
        <v>0</v>
      </c>
      <c r="BS509" s="5">
        <f t="shared" si="30"/>
        <v>28</v>
      </c>
      <c r="BT509" s="6">
        <f t="shared" si="31"/>
        <v>0</v>
      </c>
    </row>
    <row r="510" spans="1:72" ht="12.75">
      <c r="A510" t="s">
        <v>2088</v>
      </c>
      <c r="B510" s="1" t="s">
        <v>806</v>
      </c>
      <c r="C510" s="1" t="s">
        <v>806</v>
      </c>
      <c r="D510" s="7">
        <v>1991</v>
      </c>
      <c r="E510" t="s">
        <v>807</v>
      </c>
      <c r="F510" t="s">
        <v>1610</v>
      </c>
      <c r="G510" t="s">
        <v>808</v>
      </c>
      <c r="H510" s="7" t="s">
        <v>523</v>
      </c>
      <c r="I510" t="s">
        <v>2092</v>
      </c>
      <c r="J510" s="7" t="s">
        <v>525</v>
      </c>
      <c r="K510">
        <v>3.1</v>
      </c>
      <c r="L510" s="7" t="s">
        <v>526</v>
      </c>
      <c r="M510">
        <v>5</v>
      </c>
      <c r="N510" s="32" t="s">
        <v>526</v>
      </c>
      <c r="O510" s="33">
        <v>50</v>
      </c>
      <c r="P510" s="7" t="s">
        <v>526</v>
      </c>
      <c r="Q510">
        <v>200</v>
      </c>
      <c r="R510" s="7" t="s">
        <v>526</v>
      </c>
      <c r="S510">
        <v>5</v>
      </c>
      <c r="T510" s="7" t="s">
        <v>526</v>
      </c>
      <c r="U510">
        <v>5</v>
      </c>
      <c r="V510" s="7" t="s">
        <v>526</v>
      </c>
      <c r="W510">
        <v>5</v>
      </c>
      <c r="X510" s="7" t="s">
        <v>526</v>
      </c>
      <c r="Y510">
        <v>5</v>
      </c>
      <c r="Z510" s="7" t="s">
        <v>526</v>
      </c>
      <c r="AA510">
        <v>5</v>
      </c>
      <c r="AB510" s="7" t="s">
        <v>526</v>
      </c>
      <c r="AC510">
        <v>5</v>
      </c>
      <c r="AD510" s="7" t="s">
        <v>526</v>
      </c>
      <c r="AE510">
        <v>5</v>
      </c>
      <c r="AF510" s="7" t="s">
        <v>526</v>
      </c>
      <c r="AG510">
        <v>5</v>
      </c>
      <c r="AH510" s="7" t="s">
        <v>526</v>
      </c>
      <c r="AI510">
        <v>5</v>
      </c>
      <c r="AJ510" s="7" t="s">
        <v>526</v>
      </c>
      <c r="AK510">
        <v>5</v>
      </c>
      <c r="AL510" s="7" t="s">
        <v>526</v>
      </c>
      <c r="AM510">
        <v>5</v>
      </c>
      <c r="AN510" s="7" t="s">
        <v>526</v>
      </c>
      <c r="AO510">
        <v>5</v>
      </c>
      <c r="AP510" s="7" t="s">
        <v>526</v>
      </c>
      <c r="AQ510">
        <v>5</v>
      </c>
      <c r="AR510" s="7" t="s">
        <v>526</v>
      </c>
      <c r="AS510">
        <v>5</v>
      </c>
      <c r="AT510" s="7" t="s">
        <v>526</v>
      </c>
      <c r="AU510">
        <v>5</v>
      </c>
      <c r="AV510" s="7" t="s">
        <v>526</v>
      </c>
      <c r="AW510">
        <v>5</v>
      </c>
      <c r="AX510" s="7" t="s">
        <v>526</v>
      </c>
      <c r="AY510">
        <v>5</v>
      </c>
      <c r="AZ510" s="7" t="s">
        <v>526</v>
      </c>
      <c r="BA510">
        <v>5</v>
      </c>
      <c r="BB510" s="7" t="s">
        <v>526</v>
      </c>
      <c r="BC510">
        <v>5</v>
      </c>
      <c r="BD510" s="7" t="s">
        <v>526</v>
      </c>
      <c r="BE510">
        <v>5</v>
      </c>
      <c r="BF510" s="7" t="s">
        <v>526</v>
      </c>
      <c r="BG510">
        <v>5</v>
      </c>
      <c r="BH510" s="7" t="s">
        <v>526</v>
      </c>
      <c r="BI510">
        <v>5</v>
      </c>
      <c r="BJ510" s="7" t="s">
        <v>526</v>
      </c>
      <c r="BK510">
        <v>5</v>
      </c>
      <c r="BL510" s="7" t="s">
        <v>526</v>
      </c>
      <c r="BM510">
        <v>5</v>
      </c>
      <c r="BN510" s="7" t="s">
        <v>526</v>
      </c>
      <c r="BO510">
        <v>5</v>
      </c>
      <c r="BQ510" s="5">
        <f t="shared" si="28"/>
        <v>28</v>
      </c>
      <c r="BR510" s="5">
        <f t="shared" si="29"/>
        <v>0</v>
      </c>
      <c r="BS510" s="5">
        <f t="shared" si="30"/>
        <v>28</v>
      </c>
      <c r="BT510" s="6">
        <f t="shared" si="31"/>
        <v>0</v>
      </c>
    </row>
    <row r="511" spans="1:72" ht="12.75">
      <c r="A511" t="s">
        <v>2088</v>
      </c>
      <c r="B511" s="1" t="s">
        <v>809</v>
      </c>
      <c r="C511" s="1" t="s">
        <v>810</v>
      </c>
      <c r="D511" s="7">
        <v>1991</v>
      </c>
      <c r="E511" t="s">
        <v>811</v>
      </c>
      <c r="F511" t="s">
        <v>1610</v>
      </c>
      <c r="G511" t="s">
        <v>812</v>
      </c>
      <c r="H511" s="7" t="s">
        <v>523</v>
      </c>
      <c r="I511" t="s">
        <v>2092</v>
      </c>
      <c r="J511" s="7" t="s">
        <v>525</v>
      </c>
      <c r="K511">
        <v>2.6</v>
      </c>
      <c r="L511" s="7" t="s">
        <v>526</v>
      </c>
      <c r="M511">
        <v>5</v>
      </c>
      <c r="N511" s="32" t="s">
        <v>526</v>
      </c>
      <c r="O511" s="33">
        <v>50</v>
      </c>
      <c r="P511" s="7" t="s">
        <v>526</v>
      </c>
      <c r="Q511">
        <v>200</v>
      </c>
      <c r="R511" s="7" t="s">
        <v>526</v>
      </c>
      <c r="S511">
        <v>5</v>
      </c>
      <c r="T511" s="7" t="s">
        <v>526</v>
      </c>
      <c r="U511">
        <v>5</v>
      </c>
      <c r="V511" s="7" t="s">
        <v>526</v>
      </c>
      <c r="W511">
        <v>5</v>
      </c>
      <c r="X511" s="7" t="s">
        <v>526</v>
      </c>
      <c r="Y511">
        <v>5</v>
      </c>
      <c r="Z511" s="7" t="s">
        <v>526</v>
      </c>
      <c r="AA511">
        <v>5</v>
      </c>
      <c r="AB511" s="7" t="s">
        <v>526</v>
      </c>
      <c r="AC511">
        <v>5</v>
      </c>
      <c r="AD511" s="7" t="s">
        <v>526</v>
      </c>
      <c r="AE511">
        <v>5</v>
      </c>
      <c r="AF511" s="7" t="s">
        <v>526</v>
      </c>
      <c r="AG511">
        <v>5</v>
      </c>
      <c r="AH511" s="7" t="s">
        <v>526</v>
      </c>
      <c r="AI511">
        <v>5</v>
      </c>
      <c r="AJ511" s="7" t="s">
        <v>526</v>
      </c>
      <c r="AK511">
        <v>5</v>
      </c>
      <c r="AL511" s="7" t="s">
        <v>526</v>
      </c>
      <c r="AM511">
        <v>5</v>
      </c>
      <c r="AN511" s="7" t="s">
        <v>526</v>
      </c>
      <c r="AO511">
        <v>5</v>
      </c>
      <c r="AP511" s="7" t="s">
        <v>526</v>
      </c>
      <c r="AQ511">
        <v>5</v>
      </c>
      <c r="AR511" s="7" t="s">
        <v>526</v>
      </c>
      <c r="AS511">
        <v>5</v>
      </c>
      <c r="AT511" s="7" t="s">
        <v>526</v>
      </c>
      <c r="AU511">
        <v>5</v>
      </c>
      <c r="AV511" s="7" t="s">
        <v>526</v>
      </c>
      <c r="AW511">
        <v>5</v>
      </c>
      <c r="AX511" s="7" t="s">
        <v>526</v>
      </c>
      <c r="AY511">
        <v>5</v>
      </c>
      <c r="AZ511" s="7" t="s">
        <v>526</v>
      </c>
      <c r="BA511">
        <v>5</v>
      </c>
      <c r="BB511" s="7" t="s">
        <v>526</v>
      </c>
      <c r="BC511">
        <v>5</v>
      </c>
      <c r="BD511" s="7" t="s">
        <v>526</v>
      </c>
      <c r="BE511">
        <v>5</v>
      </c>
      <c r="BF511" s="7" t="s">
        <v>526</v>
      </c>
      <c r="BG511">
        <v>5</v>
      </c>
      <c r="BH511" s="7" t="s">
        <v>526</v>
      </c>
      <c r="BI511">
        <v>5</v>
      </c>
      <c r="BJ511" s="7" t="s">
        <v>526</v>
      </c>
      <c r="BK511">
        <v>5</v>
      </c>
      <c r="BL511" s="7" t="s">
        <v>526</v>
      </c>
      <c r="BM511">
        <v>5</v>
      </c>
      <c r="BN511" s="7" t="s">
        <v>526</v>
      </c>
      <c r="BO511">
        <v>5</v>
      </c>
      <c r="BQ511" s="5">
        <f t="shared" si="28"/>
        <v>28</v>
      </c>
      <c r="BR511" s="5">
        <f t="shared" si="29"/>
        <v>0</v>
      </c>
      <c r="BS511" s="5">
        <f t="shared" si="30"/>
        <v>28</v>
      </c>
      <c r="BT511" s="6">
        <f t="shared" si="31"/>
        <v>0</v>
      </c>
    </row>
    <row r="512" spans="1:72" ht="12.75">
      <c r="A512" t="s">
        <v>2088</v>
      </c>
      <c r="B512" s="1" t="s">
        <v>813</v>
      </c>
      <c r="C512" s="1" t="s">
        <v>813</v>
      </c>
      <c r="D512" s="7">
        <v>1991</v>
      </c>
      <c r="E512" t="s">
        <v>814</v>
      </c>
      <c r="F512" t="s">
        <v>1610</v>
      </c>
      <c r="G512" t="s">
        <v>815</v>
      </c>
      <c r="H512" s="7" t="s">
        <v>523</v>
      </c>
      <c r="I512" t="s">
        <v>2092</v>
      </c>
      <c r="J512" s="7" t="s">
        <v>525</v>
      </c>
      <c r="K512">
        <v>3.6</v>
      </c>
      <c r="L512" s="7" t="s">
        <v>526</v>
      </c>
      <c r="M512">
        <v>5</v>
      </c>
      <c r="N512" s="32" t="s">
        <v>526</v>
      </c>
      <c r="O512" s="33">
        <v>50</v>
      </c>
      <c r="P512" s="7" t="s">
        <v>526</v>
      </c>
      <c r="Q512">
        <v>200</v>
      </c>
      <c r="R512" s="7" t="s">
        <v>526</v>
      </c>
      <c r="S512">
        <v>5</v>
      </c>
      <c r="T512" s="7" t="s">
        <v>526</v>
      </c>
      <c r="U512">
        <v>5</v>
      </c>
      <c r="V512" s="7" t="s">
        <v>526</v>
      </c>
      <c r="W512">
        <v>5</v>
      </c>
      <c r="X512" s="7" t="s">
        <v>526</v>
      </c>
      <c r="Y512">
        <v>5</v>
      </c>
      <c r="Z512" s="7" t="s">
        <v>526</v>
      </c>
      <c r="AA512">
        <v>5</v>
      </c>
      <c r="AB512" s="7" t="s">
        <v>526</v>
      </c>
      <c r="AC512">
        <v>5</v>
      </c>
      <c r="AD512" s="7" t="s">
        <v>526</v>
      </c>
      <c r="AE512">
        <v>5</v>
      </c>
      <c r="AF512" s="7" t="s">
        <v>526</v>
      </c>
      <c r="AG512">
        <v>5</v>
      </c>
      <c r="AH512" s="7" t="s">
        <v>526</v>
      </c>
      <c r="AI512">
        <v>5</v>
      </c>
      <c r="AJ512" s="7" t="s">
        <v>526</v>
      </c>
      <c r="AK512">
        <v>5</v>
      </c>
      <c r="AL512" s="7" t="s">
        <v>526</v>
      </c>
      <c r="AM512">
        <v>5</v>
      </c>
      <c r="AN512" s="7" t="s">
        <v>526</v>
      </c>
      <c r="AO512">
        <v>5</v>
      </c>
      <c r="AP512" s="7" t="s">
        <v>526</v>
      </c>
      <c r="AQ512">
        <v>5</v>
      </c>
      <c r="AR512" s="7" t="s">
        <v>526</v>
      </c>
      <c r="AS512">
        <v>5</v>
      </c>
      <c r="AT512" s="7" t="s">
        <v>526</v>
      </c>
      <c r="AU512">
        <v>5</v>
      </c>
      <c r="AV512" s="7" t="s">
        <v>526</v>
      </c>
      <c r="AW512">
        <v>5</v>
      </c>
      <c r="AX512" s="7" t="s">
        <v>526</v>
      </c>
      <c r="AY512">
        <v>5</v>
      </c>
      <c r="AZ512" s="7" t="s">
        <v>526</v>
      </c>
      <c r="BA512">
        <v>5</v>
      </c>
      <c r="BB512" s="7" t="s">
        <v>526</v>
      </c>
      <c r="BC512">
        <v>5</v>
      </c>
      <c r="BD512" s="7" t="s">
        <v>526</v>
      </c>
      <c r="BE512">
        <v>5</v>
      </c>
      <c r="BF512" s="7" t="s">
        <v>526</v>
      </c>
      <c r="BG512">
        <v>5</v>
      </c>
      <c r="BH512" s="7" t="s">
        <v>526</v>
      </c>
      <c r="BI512">
        <v>5</v>
      </c>
      <c r="BJ512" s="7" t="s">
        <v>526</v>
      </c>
      <c r="BK512">
        <v>5</v>
      </c>
      <c r="BL512" s="7" t="s">
        <v>526</v>
      </c>
      <c r="BM512">
        <v>5</v>
      </c>
      <c r="BN512" s="7" t="s">
        <v>526</v>
      </c>
      <c r="BO512">
        <v>5</v>
      </c>
      <c r="BQ512" s="5">
        <f t="shared" si="28"/>
        <v>28</v>
      </c>
      <c r="BR512" s="5">
        <f t="shared" si="29"/>
        <v>0</v>
      </c>
      <c r="BS512" s="5">
        <f t="shared" si="30"/>
        <v>28</v>
      </c>
      <c r="BT512" s="6">
        <f t="shared" si="31"/>
        <v>0</v>
      </c>
    </row>
    <row r="513" spans="1:72" ht="12.75">
      <c r="A513" t="s">
        <v>2088</v>
      </c>
      <c r="B513" s="1" t="s">
        <v>816</v>
      </c>
      <c r="C513" s="1" t="s">
        <v>816</v>
      </c>
      <c r="D513" s="7">
        <v>1991</v>
      </c>
      <c r="E513" t="s">
        <v>817</v>
      </c>
      <c r="F513" t="s">
        <v>1610</v>
      </c>
      <c r="G513" t="s">
        <v>818</v>
      </c>
      <c r="H513" s="7" t="s">
        <v>523</v>
      </c>
      <c r="I513" t="s">
        <v>2092</v>
      </c>
      <c r="J513" s="7" t="s">
        <v>525</v>
      </c>
      <c r="K513">
        <v>6.6</v>
      </c>
      <c r="L513" s="7" t="s">
        <v>526</v>
      </c>
      <c r="M513">
        <v>5</v>
      </c>
      <c r="N513" s="32" t="s">
        <v>526</v>
      </c>
      <c r="O513" s="33">
        <v>50</v>
      </c>
      <c r="P513" s="7" t="s">
        <v>526</v>
      </c>
      <c r="Q513">
        <v>200</v>
      </c>
      <c r="R513" s="7" t="s">
        <v>526</v>
      </c>
      <c r="S513">
        <v>5</v>
      </c>
      <c r="T513" s="7" t="s">
        <v>526</v>
      </c>
      <c r="U513">
        <v>5</v>
      </c>
      <c r="V513" s="7" t="s">
        <v>526</v>
      </c>
      <c r="W513">
        <v>5</v>
      </c>
      <c r="X513" s="7" t="s">
        <v>526</v>
      </c>
      <c r="Y513">
        <v>5</v>
      </c>
      <c r="Z513" s="7" t="s">
        <v>526</v>
      </c>
      <c r="AA513">
        <v>5</v>
      </c>
      <c r="AB513" s="7" t="s">
        <v>526</v>
      </c>
      <c r="AC513">
        <v>5</v>
      </c>
      <c r="AD513" s="7" t="s">
        <v>526</v>
      </c>
      <c r="AE513">
        <v>5</v>
      </c>
      <c r="AF513" s="7" t="s">
        <v>526</v>
      </c>
      <c r="AG513">
        <v>5</v>
      </c>
      <c r="AH513" s="7" t="s">
        <v>526</v>
      </c>
      <c r="AI513">
        <v>5</v>
      </c>
      <c r="AJ513" s="7" t="s">
        <v>526</v>
      </c>
      <c r="AK513">
        <v>5</v>
      </c>
      <c r="AL513" s="7" t="s">
        <v>526</v>
      </c>
      <c r="AM513">
        <v>5</v>
      </c>
      <c r="AN513" s="7" t="s">
        <v>526</v>
      </c>
      <c r="AO513">
        <v>5</v>
      </c>
      <c r="AP513" s="7" t="s">
        <v>526</v>
      </c>
      <c r="AQ513">
        <v>5</v>
      </c>
      <c r="AR513" s="7" t="s">
        <v>526</v>
      </c>
      <c r="AS513">
        <v>5</v>
      </c>
      <c r="AT513" s="7" t="s">
        <v>526</v>
      </c>
      <c r="AU513">
        <v>5</v>
      </c>
      <c r="AV513" s="7" t="s">
        <v>526</v>
      </c>
      <c r="AW513">
        <v>5</v>
      </c>
      <c r="AX513" s="7" t="s">
        <v>526</v>
      </c>
      <c r="AY513">
        <v>5</v>
      </c>
      <c r="AZ513" s="7" t="s">
        <v>526</v>
      </c>
      <c r="BA513">
        <v>5</v>
      </c>
      <c r="BB513" s="7" t="s">
        <v>526</v>
      </c>
      <c r="BC513">
        <v>5</v>
      </c>
      <c r="BD513" s="7" t="s">
        <v>526</v>
      </c>
      <c r="BE513">
        <v>5</v>
      </c>
      <c r="BF513" s="7" t="s">
        <v>526</v>
      </c>
      <c r="BG513">
        <v>5</v>
      </c>
      <c r="BH513" s="7" t="s">
        <v>526</v>
      </c>
      <c r="BI513">
        <v>5</v>
      </c>
      <c r="BJ513" s="7" t="s">
        <v>526</v>
      </c>
      <c r="BK513">
        <v>5</v>
      </c>
      <c r="BL513" s="7" t="s">
        <v>526</v>
      </c>
      <c r="BM513">
        <v>5</v>
      </c>
      <c r="BN513" s="7" t="s">
        <v>526</v>
      </c>
      <c r="BO513">
        <v>5</v>
      </c>
      <c r="BQ513" s="5">
        <f t="shared" si="28"/>
        <v>28</v>
      </c>
      <c r="BR513" s="5">
        <f t="shared" si="29"/>
        <v>0</v>
      </c>
      <c r="BS513" s="5">
        <f t="shared" si="30"/>
        <v>28</v>
      </c>
      <c r="BT513" s="6">
        <f t="shared" si="31"/>
        <v>0</v>
      </c>
    </row>
    <row r="514" spans="1:72" ht="12.75">
      <c r="A514" t="s">
        <v>33</v>
      </c>
      <c r="B514" s="1" t="s">
        <v>819</v>
      </c>
      <c r="C514" s="1" t="s">
        <v>819</v>
      </c>
      <c r="D514" s="7">
        <v>1997</v>
      </c>
      <c r="E514" t="s">
        <v>820</v>
      </c>
      <c r="F514" t="s">
        <v>1610</v>
      </c>
      <c r="G514" t="s">
        <v>821</v>
      </c>
      <c r="H514" s="7" t="s">
        <v>523</v>
      </c>
      <c r="I514" t="s">
        <v>2092</v>
      </c>
      <c r="J514" s="7" t="s">
        <v>525</v>
      </c>
      <c r="K514">
        <v>1.7</v>
      </c>
      <c r="L514" s="7" t="s">
        <v>526</v>
      </c>
      <c r="M514">
        <v>5</v>
      </c>
      <c r="N514" s="32" t="s">
        <v>526</v>
      </c>
      <c r="O514" s="33">
        <v>50</v>
      </c>
      <c r="P514" s="7" t="s">
        <v>526</v>
      </c>
      <c r="Q514">
        <v>200</v>
      </c>
      <c r="R514" s="7" t="s">
        <v>526</v>
      </c>
      <c r="S514">
        <v>5</v>
      </c>
      <c r="T514" s="7" t="s">
        <v>526</v>
      </c>
      <c r="U514">
        <v>5</v>
      </c>
      <c r="V514" s="7" t="s">
        <v>526</v>
      </c>
      <c r="W514">
        <v>5</v>
      </c>
      <c r="X514" s="7" t="s">
        <v>526</v>
      </c>
      <c r="Y514">
        <v>5</v>
      </c>
      <c r="Z514" s="7" t="s">
        <v>526</v>
      </c>
      <c r="AA514">
        <v>5</v>
      </c>
      <c r="AB514" s="7" t="s">
        <v>526</v>
      </c>
      <c r="AC514">
        <v>5</v>
      </c>
      <c r="AD514" s="7" t="s">
        <v>526</v>
      </c>
      <c r="AE514">
        <v>5</v>
      </c>
      <c r="AF514" s="7" t="s">
        <v>526</v>
      </c>
      <c r="AG514">
        <v>5</v>
      </c>
      <c r="AH514" s="7" t="s">
        <v>526</v>
      </c>
      <c r="AI514">
        <v>5</v>
      </c>
      <c r="AJ514" s="7" t="s">
        <v>526</v>
      </c>
      <c r="AK514">
        <v>5</v>
      </c>
      <c r="AL514" s="7" t="s">
        <v>526</v>
      </c>
      <c r="AM514">
        <v>5</v>
      </c>
      <c r="AN514" s="7" t="s">
        <v>526</v>
      </c>
      <c r="AO514">
        <v>5</v>
      </c>
      <c r="AP514" s="7" t="s">
        <v>526</v>
      </c>
      <c r="AQ514">
        <v>5</v>
      </c>
      <c r="AR514" s="7" t="s">
        <v>526</v>
      </c>
      <c r="AS514">
        <v>5</v>
      </c>
      <c r="AT514" s="7" t="s">
        <v>526</v>
      </c>
      <c r="AU514">
        <v>7.4</v>
      </c>
      <c r="AV514" s="7" t="s">
        <v>526</v>
      </c>
      <c r="AW514">
        <v>5</v>
      </c>
      <c r="AX514" s="7" t="s">
        <v>526</v>
      </c>
      <c r="AY514">
        <v>5</v>
      </c>
      <c r="AZ514" s="7" t="s">
        <v>526</v>
      </c>
      <c r="BA514">
        <v>5</v>
      </c>
      <c r="BB514" s="7" t="s">
        <v>526</v>
      </c>
      <c r="BC514">
        <v>5</v>
      </c>
      <c r="BD514" s="7" t="s">
        <v>526</v>
      </c>
      <c r="BE514">
        <v>5</v>
      </c>
      <c r="BF514" s="7" t="s">
        <v>526</v>
      </c>
      <c r="BG514">
        <v>5</v>
      </c>
      <c r="BH514" s="7" t="s">
        <v>526</v>
      </c>
      <c r="BI514">
        <v>5</v>
      </c>
      <c r="BJ514" s="7" t="s">
        <v>526</v>
      </c>
      <c r="BK514">
        <v>5</v>
      </c>
      <c r="BL514" s="7" t="s">
        <v>526</v>
      </c>
      <c r="BM514">
        <v>5</v>
      </c>
      <c r="BN514" s="7" t="s">
        <v>526</v>
      </c>
      <c r="BO514">
        <v>5</v>
      </c>
      <c r="BQ514" s="5">
        <f t="shared" si="28"/>
        <v>28</v>
      </c>
      <c r="BR514" s="5">
        <f t="shared" si="29"/>
        <v>0</v>
      </c>
      <c r="BS514" s="5">
        <f t="shared" si="30"/>
        <v>28</v>
      </c>
      <c r="BT514" s="6">
        <f t="shared" si="31"/>
        <v>0</v>
      </c>
    </row>
    <row r="515" spans="1:72" ht="12.75">
      <c r="A515" t="s">
        <v>33</v>
      </c>
      <c r="B515" s="1" t="s">
        <v>822</v>
      </c>
      <c r="C515" s="1" t="s">
        <v>822</v>
      </c>
      <c r="D515" s="7">
        <v>1997</v>
      </c>
      <c r="E515" t="s">
        <v>823</v>
      </c>
      <c r="F515" t="s">
        <v>1610</v>
      </c>
      <c r="G515" t="s">
        <v>824</v>
      </c>
      <c r="H515" s="7" t="s">
        <v>523</v>
      </c>
      <c r="I515" t="s">
        <v>2092</v>
      </c>
      <c r="J515" s="7" t="s">
        <v>525</v>
      </c>
      <c r="K515">
        <v>2.8</v>
      </c>
      <c r="L515" s="7" t="s">
        <v>526</v>
      </c>
      <c r="M515">
        <v>5</v>
      </c>
      <c r="N515" s="32" t="s">
        <v>526</v>
      </c>
      <c r="O515" s="33">
        <v>50</v>
      </c>
      <c r="P515" s="7" t="s">
        <v>526</v>
      </c>
      <c r="Q515">
        <v>200</v>
      </c>
      <c r="R515" s="7" t="s">
        <v>526</v>
      </c>
      <c r="S515">
        <v>5</v>
      </c>
      <c r="T515" s="7" t="s">
        <v>526</v>
      </c>
      <c r="U515">
        <v>5</v>
      </c>
      <c r="V515" s="7" t="s">
        <v>526</v>
      </c>
      <c r="W515">
        <v>5</v>
      </c>
      <c r="X515" s="7" t="s">
        <v>526</v>
      </c>
      <c r="Y515">
        <v>5</v>
      </c>
      <c r="Z515" s="7" t="s">
        <v>525</v>
      </c>
      <c r="AA515">
        <v>9</v>
      </c>
      <c r="AB515" s="7" t="s">
        <v>526</v>
      </c>
      <c r="AC515">
        <v>5</v>
      </c>
      <c r="AD515" s="7" t="s">
        <v>526</v>
      </c>
      <c r="AE515">
        <v>5</v>
      </c>
      <c r="AF515" s="7" t="s">
        <v>526</v>
      </c>
      <c r="AG515">
        <v>5</v>
      </c>
      <c r="AH515" s="7" t="s">
        <v>526</v>
      </c>
      <c r="AI515">
        <v>5</v>
      </c>
      <c r="AJ515" s="7" t="s">
        <v>526</v>
      </c>
      <c r="AK515">
        <v>5</v>
      </c>
      <c r="AL515" s="7" t="s">
        <v>526</v>
      </c>
      <c r="AM515">
        <v>5</v>
      </c>
      <c r="AN515" s="7" t="s">
        <v>526</v>
      </c>
      <c r="AO515">
        <v>5</v>
      </c>
      <c r="AP515" s="7" t="s">
        <v>526</v>
      </c>
      <c r="AQ515">
        <v>5</v>
      </c>
      <c r="AR515" s="7" t="s">
        <v>526</v>
      </c>
      <c r="AS515">
        <v>5</v>
      </c>
      <c r="AT515" s="7" t="s">
        <v>526</v>
      </c>
      <c r="AU515">
        <v>5</v>
      </c>
      <c r="AV515" s="7" t="s">
        <v>526</v>
      </c>
      <c r="AW515">
        <v>5</v>
      </c>
      <c r="AX515" s="7" t="s">
        <v>526</v>
      </c>
      <c r="AY515">
        <v>5</v>
      </c>
      <c r="AZ515" s="7" t="s">
        <v>526</v>
      </c>
      <c r="BA515">
        <v>5</v>
      </c>
      <c r="BB515" s="7" t="s">
        <v>526</v>
      </c>
      <c r="BC515">
        <v>5</v>
      </c>
      <c r="BD515" s="7" t="s">
        <v>526</v>
      </c>
      <c r="BE515">
        <v>5</v>
      </c>
      <c r="BF515" s="7" t="s">
        <v>526</v>
      </c>
      <c r="BG515">
        <v>5</v>
      </c>
      <c r="BH515" s="7" t="s">
        <v>526</v>
      </c>
      <c r="BI515">
        <v>5</v>
      </c>
      <c r="BJ515" s="7" t="s">
        <v>526</v>
      </c>
      <c r="BK515">
        <v>5</v>
      </c>
      <c r="BL515" s="7" t="s">
        <v>526</v>
      </c>
      <c r="BM515">
        <v>5</v>
      </c>
      <c r="BN515" s="7" t="s">
        <v>526</v>
      </c>
      <c r="BO515">
        <v>5</v>
      </c>
      <c r="BQ515" s="5">
        <f t="shared" si="28"/>
        <v>27</v>
      </c>
      <c r="BR515" s="5">
        <f t="shared" si="29"/>
        <v>0</v>
      </c>
      <c r="BS515" s="5">
        <f t="shared" si="30"/>
        <v>28</v>
      </c>
      <c r="BT515" s="6">
        <f t="shared" si="31"/>
        <v>1</v>
      </c>
    </row>
    <row r="516" spans="1:72" ht="12.75">
      <c r="A516" t="s">
        <v>2275</v>
      </c>
      <c r="B516" s="1" t="s">
        <v>825</v>
      </c>
      <c r="C516" s="1" t="s">
        <v>825</v>
      </c>
      <c r="D516" s="7">
        <v>1994</v>
      </c>
      <c r="E516" t="s">
        <v>826</v>
      </c>
      <c r="F516" t="s">
        <v>1610</v>
      </c>
      <c r="G516" t="s">
        <v>827</v>
      </c>
      <c r="H516" s="7" t="s">
        <v>523</v>
      </c>
      <c r="I516" t="s">
        <v>531</v>
      </c>
      <c r="J516" s="7" t="s">
        <v>525</v>
      </c>
      <c r="K516">
        <v>16.58</v>
      </c>
      <c r="L516" s="7" t="s">
        <v>526</v>
      </c>
      <c r="M516">
        <v>5</v>
      </c>
      <c r="N516" s="32" t="s">
        <v>525</v>
      </c>
      <c r="O516" s="33">
        <v>62</v>
      </c>
      <c r="P516" s="7" t="s">
        <v>526</v>
      </c>
      <c r="Q516">
        <v>200</v>
      </c>
      <c r="R516" s="7" t="s">
        <v>526</v>
      </c>
      <c r="S516">
        <v>5</v>
      </c>
      <c r="T516" s="7" t="s">
        <v>526</v>
      </c>
      <c r="U516">
        <v>5</v>
      </c>
      <c r="V516" s="7" t="s">
        <v>543</v>
      </c>
      <c r="W516">
        <v>3.7</v>
      </c>
      <c r="X516" s="7" t="s">
        <v>543</v>
      </c>
      <c r="Y516">
        <v>1.5</v>
      </c>
      <c r="Z516" s="7" t="s">
        <v>525</v>
      </c>
      <c r="AA516">
        <v>6.4</v>
      </c>
      <c r="AB516" s="7" t="s">
        <v>526</v>
      </c>
      <c r="AC516">
        <v>5</v>
      </c>
      <c r="AD516" s="7" t="s">
        <v>526</v>
      </c>
      <c r="AE516">
        <v>5</v>
      </c>
      <c r="AF516" s="7" t="s">
        <v>526</v>
      </c>
      <c r="AG516">
        <v>5</v>
      </c>
      <c r="AH516" s="7" t="s">
        <v>526</v>
      </c>
      <c r="AI516">
        <v>5</v>
      </c>
      <c r="AJ516" s="7" t="s">
        <v>526</v>
      </c>
      <c r="AK516">
        <v>5</v>
      </c>
      <c r="AL516" s="7" t="s">
        <v>526</v>
      </c>
      <c r="AM516">
        <v>5</v>
      </c>
      <c r="AN516" s="7" t="s">
        <v>526</v>
      </c>
      <c r="AO516">
        <v>5</v>
      </c>
      <c r="AP516" s="7" t="s">
        <v>526</v>
      </c>
      <c r="AQ516">
        <v>5</v>
      </c>
      <c r="AR516" s="7" t="s">
        <v>526</v>
      </c>
      <c r="AS516">
        <v>5</v>
      </c>
      <c r="AT516" s="7" t="s">
        <v>526</v>
      </c>
      <c r="AU516">
        <v>5</v>
      </c>
      <c r="AV516" s="7" t="s">
        <v>526</v>
      </c>
      <c r="AW516">
        <v>5</v>
      </c>
      <c r="AX516" s="7" t="s">
        <v>525</v>
      </c>
      <c r="AY516">
        <v>32</v>
      </c>
      <c r="AZ516" s="7" t="s">
        <v>526</v>
      </c>
      <c r="BA516">
        <v>5</v>
      </c>
      <c r="BB516" s="7" t="s">
        <v>526</v>
      </c>
      <c r="BC516">
        <v>5</v>
      </c>
      <c r="BD516" s="7" t="s">
        <v>526</v>
      </c>
      <c r="BE516">
        <v>5</v>
      </c>
      <c r="BF516" s="7" t="s">
        <v>526</v>
      </c>
      <c r="BG516">
        <v>5</v>
      </c>
      <c r="BH516" s="7" t="s">
        <v>526</v>
      </c>
      <c r="BI516">
        <v>5</v>
      </c>
      <c r="BJ516" s="7" t="s">
        <v>526</v>
      </c>
      <c r="BK516">
        <v>5</v>
      </c>
      <c r="BL516" s="7" t="s">
        <v>526</v>
      </c>
      <c r="BM516">
        <v>5</v>
      </c>
      <c r="BN516" s="7" t="s">
        <v>543</v>
      </c>
      <c r="BO516">
        <v>1.6</v>
      </c>
      <c r="BQ516" s="5">
        <f t="shared" si="28"/>
        <v>22</v>
      </c>
      <c r="BR516" s="5">
        <f t="shared" si="29"/>
        <v>0</v>
      </c>
      <c r="BS516" s="5">
        <f t="shared" si="30"/>
        <v>28</v>
      </c>
      <c r="BT516" s="6">
        <f t="shared" si="31"/>
        <v>6</v>
      </c>
    </row>
    <row r="517" spans="1:72" ht="12.75">
      <c r="A517" t="s">
        <v>2275</v>
      </c>
      <c r="B517" s="1" t="s">
        <v>828</v>
      </c>
      <c r="C517" s="1" t="s">
        <v>828</v>
      </c>
      <c r="D517" s="7">
        <v>1994</v>
      </c>
      <c r="E517" t="s">
        <v>829</v>
      </c>
      <c r="F517" t="s">
        <v>1610</v>
      </c>
      <c r="G517" t="s">
        <v>830</v>
      </c>
      <c r="H517" s="7" t="s">
        <v>523</v>
      </c>
      <c r="I517" t="s">
        <v>2279</v>
      </c>
      <c r="J517" s="7" t="s">
        <v>525</v>
      </c>
      <c r="K517">
        <v>3.2</v>
      </c>
      <c r="L517" s="7" t="s">
        <v>526</v>
      </c>
      <c r="M517">
        <v>5</v>
      </c>
      <c r="N517" s="32" t="s">
        <v>525</v>
      </c>
      <c r="O517" s="33">
        <v>441</v>
      </c>
      <c r="P517" s="7" t="s">
        <v>526</v>
      </c>
      <c r="Q517">
        <v>200</v>
      </c>
      <c r="R517" s="7" t="s">
        <v>526</v>
      </c>
      <c r="S517">
        <v>5</v>
      </c>
      <c r="T517" s="7" t="s">
        <v>526</v>
      </c>
      <c r="U517">
        <v>5</v>
      </c>
      <c r="V517" s="7" t="s">
        <v>525</v>
      </c>
      <c r="W517">
        <v>7.8</v>
      </c>
      <c r="X517" s="7" t="s">
        <v>526</v>
      </c>
      <c r="Y517">
        <v>5</v>
      </c>
      <c r="Z517" s="7" t="s">
        <v>526</v>
      </c>
      <c r="AA517">
        <v>5</v>
      </c>
      <c r="AB517" s="7" t="s">
        <v>526</v>
      </c>
      <c r="AC517">
        <v>5</v>
      </c>
      <c r="AD517" s="7" t="s">
        <v>526</v>
      </c>
      <c r="AE517">
        <v>5</v>
      </c>
      <c r="AF517" s="7" t="s">
        <v>526</v>
      </c>
      <c r="AG517">
        <v>5</v>
      </c>
      <c r="AH517" s="7" t="s">
        <v>526</v>
      </c>
      <c r="AI517">
        <v>5.7</v>
      </c>
      <c r="AJ517" s="7" t="s">
        <v>526</v>
      </c>
      <c r="AK517">
        <v>5</v>
      </c>
      <c r="AL517" s="7" t="s">
        <v>526</v>
      </c>
      <c r="AM517">
        <v>5</v>
      </c>
      <c r="AN517" s="7" t="s">
        <v>526</v>
      </c>
      <c r="AO517">
        <v>5</v>
      </c>
      <c r="AP517" s="7" t="s">
        <v>526</v>
      </c>
      <c r="AQ517">
        <v>5</v>
      </c>
      <c r="AR517" s="7" t="s">
        <v>526</v>
      </c>
      <c r="AS517">
        <v>5</v>
      </c>
      <c r="AT517" s="7" t="s">
        <v>526</v>
      </c>
      <c r="AU517">
        <v>5</v>
      </c>
      <c r="AV517" s="7" t="s">
        <v>526</v>
      </c>
      <c r="AW517">
        <v>5</v>
      </c>
      <c r="AX517" s="7" t="s">
        <v>525</v>
      </c>
      <c r="AY517">
        <v>35.3</v>
      </c>
      <c r="AZ517" s="7" t="s">
        <v>526</v>
      </c>
      <c r="BA517">
        <v>5</v>
      </c>
      <c r="BB517" s="7" t="s">
        <v>526</v>
      </c>
      <c r="BC517">
        <v>5</v>
      </c>
      <c r="BD517" s="7" t="s">
        <v>526</v>
      </c>
      <c r="BE517">
        <v>5</v>
      </c>
      <c r="BF517" s="7" t="s">
        <v>526</v>
      </c>
      <c r="BG517">
        <v>5</v>
      </c>
      <c r="BH517" s="7" t="s">
        <v>526</v>
      </c>
      <c r="BI517">
        <v>5</v>
      </c>
      <c r="BJ517" s="7" t="s">
        <v>526</v>
      </c>
      <c r="BK517">
        <v>5</v>
      </c>
      <c r="BL517" s="7" t="s">
        <v>526</v>
      </c>
      <c r="BM517">
        <v>5</v>
      </c>
      <c r="BN517" s="7" t="s">
        <v>525</v>
      </c>
      <c r="BO517">
        <v>6.6</v>
      </c>
      <c r="BQ517" s="5">
        <f aca="true" t="shared" si="32" ref="BQ517:BQ580">COUNTIF(L517:BN517,"=&lt;")</f>
        <v>24</v>
      </c>
      <c r="BR517" s="5">
        <f aca="true" t="shared" si="33" ref="BR517:BR580">COUNTIF(L517:BO517,".")</f>
        <v>0</v>
      </c>
      <c r="BS517" s="5">
        <f aca="true" t="shared" si="34" ref="BS517:BS580">28-(BR517/2)</f>
        <v>28</v>
      </c>
      <c r="BT517" s="6">
        <f aca="true" t="shared" si="35" ref="BT517:BT580">BS517-BQ517</f>
        <v>4</v>
      </c>
    </row>
    <row r="518" spans="1:72" ht="12.75">
      <c r="A518" t="s">
        <v>2275</v>
      </c>
      <c r="B518" s="1" t="s">
        <v>831</v>
      </c>
      <c r="C518" s="1" t="s">
        <v>831</v>
      </c>
      <c r="D518" s="7">
        <v>1994</v>
      </c>
      <c r="E518" t="s">
        <v>832</v>
      </c>
      <c r="F518" t="s">
        <v>1610</v>
      </c>
      <c r="G518" t="s">
        <v>833</v>
      </c>
      <c r="H518" s="7" t="s">
        <v>523</v>
      </c>
      <c r="I518" t="s">
        <v>2279</v>
      </c>
      <c r="J518" s="7" t="s">
        <v>525</v>
      </c>
      <c r="K518">
        <v>4.55</v>
      </c>
      <c r="L518" s="7" t="s">
        <v>526</v>
      </c>
      <c r="M518">
        <v>5</v>
      </c>
      <c r="N518" s="32" t="s">
        <v>526</v>
      </c>
      <c r="O518" s="33">
        <v>50</v>
      </c>
      <c r="P518" s="7" t="s">
        <v>526</v>
      </c>
      <c r="Q518">
        <v>200</v>
      </c>
      <c r="R518" s="7" t="s">
        <v>526</v>
      </c>
      <c r="S518">
        <v>5</v>
      </c>
      <c r="T518" s="7" t="s">
        <v>526</v>
      </c>
      <c r="U518">
        <v>5</v>
      </c>
      <c r="V518" s="7" t="s">
        <v>525</v>
      </c>
      <c r="W518">
        <v>7.4</v>
      </c>
      <c r="X518" s="7" t="s">
        <v>526</v>
      </c>
      <c r="Y518">
        <v>5</v>
      </c>
      <c r="Z518" s="7" t="s">
        <v>526</v>
      </c>
      <c r="AA518">
        <v>5</v>
      </c>
      <c r="AB518" s="7" t="s">
        <v>526</v>
      </c>
      <c r="AC518">
        <v>5</v>
      </c>
      <c r="AD518" s="7" t="s">
        <v>526</v>
      </c>
      <c r="AE518">
        <v>5</v>
      </c>
      <c r="AF518" s="7" t="s">
        <v>526</v>
      </c>
      <c r="AG518">
        <v>5</v>
      </c>
      <c r="AH518" s="7" t="s">
        <v>525</v>
      </c>
      <c r="AI518">
        <v>19.9</v>
      </c>
      <c r="AJ518" s="7" t="s">
        <v>526</v>
      </c>
      <c r="AK518">
        <v>5</v>
      </c>
      <c r="AL518" s="7" t="s">
        <v>526</v>
      </c>
      <c r="AM518">
        <v>5</v>
      </c>
      <c r="AN518" s="7" t="s">
        <v>526</v>
      </c>
      <c r="AO518">
        <v>5</v>
      </c>
      <c r="AP518" s="7" t="s">
        <v>526</v>
      </c>
      <c r="AQ518">
        <v>5</v>
      </c>
      <c r="AR518" s="7" t="s">
        <v>526</v>
      </c>
      <c r="AS518">
        <v>5</v>
      </c>
      <c r="AT518" s="7" t="s">
        <v>526</v>
      </c>
      <c r="AU518">
        <v>5</v>
      </c>
      <c r="AV518" s="7" t="s">
        <v>526</v>
      </c>
      <c r="AW518">
        <v>5</v>
      </c>
      <c r="AX518" s="7" t="s">
        <v>525</v>
      </c>
      <c r="AY518">
        <v>27</v>
      </c>
      <c r="AZ518" s="7" t="s">
        <v>526</v>
      </c>
      <c r="BA518">
        <v>5</v>
      </c>
      <c r="BB518" s="7" t="s">
        <v>526</v>
      </c>
      <c r="BC518">
        <v>5</v>
      </c>
      <c r="BD518" s="7" t="s">
        <v>526</v>
      </c>
      <c r="BE518">
        <v>5</v>
      </c>
      <c r="BF518" s="7" t="s">
        <v>526</v>
      </c>
      <c r="BG518">
        <v>5</v>
      </c>
      <c r="BH518" s="7" t="s">
        <v>526</v>
      </c>
      <c r="BI518">
        <v>5</v>
      </c>
      <c r="BJ518" s="7" t="s">
        <v>526</v>
      </c>
      <c r="BK518">
        <v>5</v>
      </c>
      <c r="BL518" s="7" t="s">
        <v>526</v>
      </c>
      <c r="BM518">
        <v>5</v>
      </c>
      <c r="BN518" s="7" t="s">
        <v>526</v>
      </c>
      <c r="BO518">
        <v>5</v>
      </c>
      <c r="BQ518" s="5">
        <f t="shared" si="32"/>
        <v>25</v>
      </c>
      <c r="BR518" s="5">
        <f t="shared" si="33"/>
        <v>0</v>
      </c>
      <c r="BS518" s="5">
        <f t="shared" si="34"/>
        <v>28</v>
      </c>
      <c r="BT518" s="6">
        <f t="shared" si="35"/>
        <v>3</v>
      </c>
    </row>
    <row r="519" spans="1:72" ht="12.75">
      <c r="A519" t="s">
        <v>2275</v>
      </c>
      <c r="B519" s="1" t="s">
        <v>834</v>
      </c>
      <c r="C519" s="1" t="s">
        <v>834</v>
      </c>
      <c r="D519" s="7">
        <v>1994</v>
      </c>
      <c r="E519" t="s">
        <v>835</v>
      </c>
      <c r="F519" t="s">
        <v>1610</v>
      </c>
      <c r="G519" t="s">
        <v>836</v>
      </c>
      <c r="H519" s="7" t="s">
        <v>523</v>
      </c>
      <c r="I519" t="s">
        <v>1486</v>
      </c>
      <c r="J519" s="7" t="s">
        <v>525</v>
      </c>
      <c r="K519">
        <v>11</v>
      </c>
      <c r="L519" s="7" t="s">
        <v>526</v>
      </c>
      <c r="M519">
        <v>5</v>
      </c>
      <c r="N519" s="32" t="s">
        <v>525</v>
      </c>
      <c r="O519" s="33">
        <v>360</v>
      </c>
      <c r="P519" s="7" t="s">
        <v>526</v>
      </c>
      <c r="Q519">
        <v>200</v>
      </c>
      <c r="R519" s="7" t="s">
        <v>526</v>
      </c>
      <c r="S519">
        <v>5</v>
      </c>
      <c r="T519" s="7" t="s">
        <v>526</v>
      </c>
      <c r="U519">
        <v>5</v>
      </c>
      <c r="V519" s="7" t="s">
        <v>525</v>
      </c>
      <c r="W519">
        <v>14</v>
      </c>
      <c r="X519" s="7" t="s">
        <v>525</v>
      </c>
      <c r="Y519">
        <v>6.9</v>
      </c>
      <c r="Z519" s="7" t="s">
        <v>526</v>
      </c>
      <c r="AA519">
        <v>5</v>
      </c>
      <c r="AB519" s="7" t="s">
        <v>526</v>
      </c>
      <c r="AC519">
        <v>5</v>
      </c>
      <c r="AD519" s="7" t="s">
        <v>526</v>
      </c>
      <c r="AE519">
        <v>5</v>
      </c>
      <c r="AF519" s="7" t="s">
        <v>526</v>
      </c>
      <c r="AG519">
        <v>5</v>
      </c>
      <c r="AH519" s="7" t="s">
        <v>526</v>
      </c>
      <c r="AI519">
        <v>5</v>
      </c>
      <c r="AJ519" s="7" t="s">
        <v>526</v>
      </c>
      <c r="AK519">
        <v>5</v>
      </c>
      <c r="AL519" s="7" t="s">
        <v>526</v>
      </c>
      <c r="AM519">
        <v>5</v>
      </c>
      <c r="AN519" s="7" t="s">
        <v>526</v>
      </c>
      <c r="AO519">
        <v>5</v>
      </c>
      <c r="AP519" s="7" t="s">
        <v>526</v>
      </c>
      <c r="AQ519">
        <v>5</v>
      </c>
      <c r="AR519" s="7" t="s">
        <v>526</v>
      </c>
      <c r="AS519">
        <v>5</v>
      </c>
      <c r="AT519" s="7" t="s">
        <v>526</v>
      </c>
      <c r="AU519">
        <v>5</v>
      </c>
      <c r="AV519" s="7" t="s">
        <v>526</v>
      </c>
      <c r="AW519">
        <v>5</v>
      </c>
      <c r="AX519" s="7" t="s">
        <v>525</v>
      </c>
      <c r="AY519">
        <v>66</v>
      </c>
      <c r="AZ519" s="7" t="s">
        <v>526</v>
      </c>
      <c r="BA519">
        <v>5</v>
      </c>
      <c r="BB519" s="7" t="s">
        <v>526</v>
      </c>
      <c r="BC519">
        <v>5</v>
      </c>
      <c r="BD519" s="7" t="s">
        <v>543</v>
      </c>
      <c r="BE519">
        <v>5.8</v>
      </c>
      <c r="BF519" s="7" t="s">
        <v>526</v>
      </c>
      <c r="BG519">
        <v>5</v>
      </c>
      <c r="BH519" s="7" t="s">
        <v>526</v>
      </c>
      <c r="BI519">
        <v>5</v>
      </c>
      <c r="BJ519" s="7" t="s">
        <v>526</v>
      </c>
      <c r="BK519">
        <v>5</v>
      </c>
      <c r="BL519" s="7" t="s">
        <v>526</v>
      </c>
      <c r="BM519">
        <v>5</v>
      </c>
      <c r="BN519" s="7" t="s">
        <v>525</v>
      </c>
      <c r="BO519">
        <v>8.7</v>
      </c>
      <c r="BQ519" s="5">
        <f t="shared" si="32"/>
        <v>22</v>
      </c>
      <c r="BR519" s="5">
        <f t="shared" si="33"/>
        <v>0</v>
      </c>
      <c r="BS519" s="5">
        <f t="shared" si="34"/>
        <v>28</v>
      </c>
      <c r="BT519" s="6">
        <f t="shared" si="35"/>
        <v>6</v>
      </c>
    </row>
    <row r="520" spans="1:72" ht="12.75">
      <c r="A520" t="s">
        <v>2526</v>
      </c>
      <c r="B520" s="1" t="s">
        <v>837</v>
      </c>
      <c r="C520" s="1" t="s">
        <v>837</v>
      </c>
      <c r="D520" s="7">
        <v>1991</v>
      </c>
      <c r="E520" t="s">
        <v>838</v>
      </c>
      <c r="F520" t="s">
        <v>1610</v>
      </c>
      <c r="G520" t="s">
        <v>839</v>
      </c>
      <c r="H520" s="7" t="s">
        <v>523</v>
      </c>
      <c r="I520" t="s">
        <v>524</v>
      </c>
      <c r="J520" s="7" t="s">
        <v>525</v>
      </c>
      <c r="K520">
        <v>2.52</v>
      </c>
      <c r="L520" s="7" t="s">
        <v>526</v>
      </c>
      <c r="M520">
        <v>5</v>
      </c>
      <c r="N520" s="32" t="s">
        <v>526</v>
      </c>
      <c r="O520" s="33">
        <v>50</v>
      </c>
      <c r="P520" s="7" t="s">
        <v>526</v>
      </c>
      <c r="Q520">
        <v>200</v>
      </c>
      <c r="R520" s="7" t="s">
        <v>526</v>
      </c>
      <c r="S520">
        <v>5</v>
      </c>
      <c r="T520" s="7" t="s">
        <v>526</v>
      </c>
      <c r="U520">
        <v>5</v>
      </c>
      <c r="V520" s="7" t="s">
        <v>526</v>
      </c>
      <c r="W520">
        <v>5</v>
      </c>
      <c r="X520" s="7" t="s">
        <v>526</v>
      </c>
      <c r="Y520">
        <v>5</v>
      </c>
      <c r="Z520" s="7" t="s">
        <v>526</v>
      </c>
      <c r="AA520">
        <v>5</v>
      </c>
      <c r="AB520" s="7" t="s">
        <v>526</v>
      </c>
      <c r="AC520">
        <v>5</v>
      </c>
      <c r="AD520" s="7" t="s">
        <v>526</v>
      </c>
      <c r="AE520">
        <v>5</v>
      </c>
      <c r="AF520" s="7" t="s">
        <v>526</v>
      </c>
      <c r="AG520">
        <v>5</v>
      </c>
      <c r="AH520" s="7" t="s">
        <v>526</v>
      </c>
      <c r="AI520">
        <v>5</v>
      </c>
      <c r="AJ520" s="7" t="s">
        <v>526</v>
      </c>
      <c r="AK520">
        <v>5</v>
      </c>
      <c r="AL520" s="7" t="s">
        <v>526</v>
      </c>
      <c r="AM520">
        <v>5</v>
      </c>
      <c r="AN520" s="7" t="s">
        <v>526</v>
      </c>
      <c r="AO520">
        <v>5</v>
      </c>
      <c r="AP520" s="7" t="s">
        <v>526</v>
      </c>
      <c r="AQ520">
        <v>5</v>
      </c>
      <c r="AR520" s="7" t="s">
        <v>526</v>
      </c>
      <c r="AS520">
        <v>5</v>
      </c>
      <c r="AT520" s="7" t="s">
        <v>526</v>
      </c>
      <c r="AU520">
        <v>5</v>
      </c>
      <c r="AV520" s="7" t="s">
        <v>526</v>
      </c>
      <c r="AW520">
        <v>5</v>
      </c>
      <c r="AX520" s="7" t="s">
        <v>526</v>
      </c>
      <c r="AY520">
        <v>5</v>
      </c>
      <c r="AZ520" s="7" t="s">
        <v>526</v>
      </c>
      <c r="BA520">
        <v>5</v>
      </c>
      <c r="BB520" s="7" t="s">
        <v>526</v>
      </c>
      <c r="BC520">
        <v>5</v>
      </c>
      <c r="BD520" s="7" t="s">
        <v>526</v>
      </c>
      <c r="BE520">
        <v>5</v>
      </c>
      <c r="BF520" s="7" t="s">
        <v>526</v>
      </c>
      <c r="BG520">
        <v>5</v>
      </c>
      <c r="BH520" s="7" t="s">
        <v>526</v>
      </c>
      <c r="BI520">
        <v>5</v>
      </c>
      <c r="BJ520" s="7" t="s">
        <v>526</v>
      </c>
      <c r="BK520">
        <v>5</v>
      </c>
      <c r="BL520" s="7" t="s">
        <v>526</v>
      </c>
      <c r="BM520">
        <v>5</v>
      </c>
      <c r="BN520" s="7" t="s">
        <v>526</v>
      </c>
      <c r="BO520">
        <v>5</v>
      </c>
      <c r="BQ520" s="5">
        <f t="shared" si="32"/>
        <v>28</v>
      </c>
      <c r="BR520" s="5">
        <f t="shared" si="33"/>
        <v>0</v>
      </c>
      <c r="BS520" s="5">
        <f t="shared" si="34"/>
        <v>28</v>
      </c>
      <c r="BT520" s="6">
        <f t="shared" si="35"/>
        <v>0</v>
      </c>
    </row>
    <row r="521" spans="1:72" ht="12.75">
      <c r="A521" t="s">
        <v>2526</v>
      </c>
      <c r="B521" s="1" t="s">
        <v>840</v>
      </c>
      <c r="C521" s="1" t="s">
        <v>840</v>
      </c>
      <c r="D521" s="7">
        <v>1991</v>
      </c>
      <c r="E521" t="s">
        <v>841</v>
      </c>
      <c r="F521" t="s">
        <v>1610</v>
      </c>
      <c r="G521" t="s">
        <v>842</v>
      </c>
      <c r="H521" s="7" t="s">
        <v>523</v>
      </c>
      <c r="I521" t="s">
        <v>524</v>
      </c>
      <c r="J521" s="7" t="s">
        <v>525</v>
      </c>
      <c r="K521">
        <v>8.2</v>
      </c>
      <c r="L521" s="7" t="s">
        <v>526</v>
      </c>
      <c r="M521">
        <v>5</v>
      </c>
      <c r="N521" s="32" t="s">
        <v>525</v>
      </c>
      <c r="O521" s="33">
        <v>57</v>
      </c>
      <c r="P521" s="7" t="s">
        <v>526</v>
      </c>
      <c r="Q521">
        <v>200</v>
      </c>
      <c r="R521" s="7" t="s">
        <v>526</v>
      </c>
      <c r="S521">
        <v>5</v>
      </c>
      <c r="T521" s="7" t="s">
        <v>526</v>
      </c>
      <c r="U521">
        <v>5</v>
      </c>
      <c r="V521" s="7" t="s">
        <v>526</v>
      </c>
      <c r="W521">
        <v>5</v>
      </c>
      <c r="X521" s="7" t="s">
        <v>526</v>
      </c>
      <c r="Y521">
        <v>5</v>
      </c>
      <c r="Z521" s="7" t="s">
        <v>526</v>
      </c>
      <c r="AA521">
        <v>5</v>
      </c>
      <c r="AB521" s="7" t="s">
        <v>526</v>
      </c>
      <c r="AC521">
        <v>5</v>
      </c>
      <c r="AD521" s="7" t="s">
        <v>526</v>
      </c>
      <c r="AE521">
        <v>5</v>
      </c>
      <c r="AF521" s="7" t="s">
        <v>526</v>
      </c>
      <c r="AG521">
        <v>5</v>
      </c>
      <c r="AH521" s="7" t="s">
        <v>526</v>
      </c>
      <c r="AI521">
        <v>5</v>
      </c>
      <c r="AJ521" s="7" t="s">
        <v>526</v>
      </c>
      <c r="AK521">
        <v>5</v>
      </c>
      <c r="AL521" s="7" t="s">
        <v>526</v>
      </c>
      <c r="AM521">
        <v>5</v>
      </c>
      <c r="AN521" s="7" t="s">
        <v>526</v>
      </c>
      <c r="AO521">
        <v>5</v>
      </c>
      <c r="AP521" s="7" t="s">
        <v>526</v>
      </c>
      <c r="AQ521">
        <v>5</v>
      </c>
      <c r="AR521" s="7" t="s">
        <v>526</v>
      </c>
      <c r="AS521">
        <v>5</v>
      </c>
      <c r="AT521" s="7" t="s">
        <v>526</v>
      </c>
      <c r="AU521">
        <v>5</v>
      </c>
      <c r="AV521" s="7" t="s">
        <v>526</v>
      </c>
      <c r="AW521">
        <v>5</v>
      </c>
      <c r="AX521" s="7" t="s">
        <v>525</v>
      </c>
      <c r="AY521">
        <v>26</v>
      </c>
      <c r="AZ521" s="7" t="s">
        <v>526</v>
      </c>
      <c r="BA521">
        <v>5</v>
      </c>
      <c r="BB521" s="7" t="s">
        <v>526</v>
      </c>
      <c r="BC521">
        <v>5</v>
      </c>
      <c r="BD521" s="7" t="s">
        <v>525</v>
      </c>
      <c r="BE521">
        <v>7.2</v>
      </c>
      <c r="BF521" s="7" t="s">
        <v>526</v>
      </c>
      <c r="BG521">
        <v>5</v>
      </c>
      <c r="BH521" s="7" t="s">
        <v>526</v>
      </c>
      <c r="BI521">
        <v>5</v>
      </c>
      <c r="BJ521" s="7" t="s">
        <v>526</v>
      </c>
      <c r="BK521">
        <v>5</v>
      </c>
      <c r="BL521" s="7" t="s">
        <v>526</v>
      </c>
      <c r="BM521">
        <v>5</v>
      </c>
      <c r="BN521" s="7" t="s">
        <v>526</v>
      </c>
      <c r="BO521">
        <v>5</v>
      </c>
      <c r="BQ521" s="5">
        <f t="shared" si="32"/>
        <v>25</v>
      </c>
      <c r="BR521" s="5">
        <f t="shared" si="33"/>
        <v>0</v>
      </c>
      <c r="BS521" s="5">
        <f t="shared" si="34"/>
        <v>28</v>
      </c>
      <c r="BT521" s="6">
        <f t="shared" si="35"/>
        <v>3</v>
      </c>
    </row>
    <row r="522" spans="1:72" ht="12.75">
      <c r="A522" t="s">
        <v>2526</v>
      </c>
      <c r="B522" s="1" t="s">
        <v>843</v>
      </c>
      <c r="C522" s="1" t="s">
        <v>843</v>
      </c>
      <c r="D522" s="7">
        <v>1991</v>
      </c>
      <c r="E522" t="s">
        <v>844</v>
      </c>
      <c r="F522" t="s">
        <v>1610</v>
      </c>
      <c r="G522" t="s">
        <v>845</v>
      </c>
      <c r="H522" s="7" t="s">
        <v>523</v>
      </c>
      <c r="I522" t="s">
        <v>524</v>
      </c>
      <c r="J522" s="7" t="s">
        <v>525</v>
      </c>
      <c r="K522">
        <v>3.7</v>
      </c>
      <c r="L522" s="7" t="s">
        <v>526</v>
      </c>
      <c r="M522">
        <v>5</v>
      </c>
      <c r="N522" s="32" t="s">
        <v>526</v>
      </c>
      <c r="O522" s="33">
        <v>50</v>
      </c>
      <c r="P522" s="7" t="s">
        <v>526</v>
      </c>
      <c r="Q522">
        <v>200</v>
      </c>
      <c r="R522" s="7" t="s">
        <v>526</v>
      </c>
      <c r="S522">
        <v>5</v>
      </c>
      <c r="T522" s="7" t="s">
        <v>526</v>
      </c>
      <c r="U522">
        <v>5</v>
      </c>
      <c r="V522" s="7" t="s">
        <v>526</v>
      </c>
      <c r="W522">
        <v>5</v>
      </c>
      <c r="X522" s="7" t="s">
        <v>526</v>
      </c>
      <c r="Y522">
        <v>5</v>
      </c>
      <c r="Z522" s="7" t="s">
        <v>526</v>
      </c>
      <c r="AA522">
        <v>5</v>
      </c>
      <c r="AB522" s="7" t="s">
        <v>526</v>
      </c>
      <c r="AC522">
        <v>5</v>
      </c>
      <c r="AD522" s="7" t="s">
        <v>526</v>
      </c>
      <c r="AE522">
        <v>5</v>
      </c>
      <c r="AF522" s="7" t="s">
        <v>526</v>
      </c>
      <c r="AG522">
        <v>5</v>
      </c>
      <c r="AH522" s="7" t="s">
        <v>526</v>
      </c>
      <c r="AI522">
        <v>5</v>
      </c>
      <c r="AJ522" s="7" t="s">
        <v>526</v>
      </c>
      <c r="AK522">
        <v>5</v>
      </c>
      <c r="AL522" s="7" t="s">
        <v>526</v>
      </c>
      <c r="AM522">
        <v>5</v>
      </c>
      <c r="AN522" s="7" t="s">
        <v>526</v>
      </c>
      <c r="AO522">
        <v>5</v>
      </c>
      <c r="AP522" s="7" t="s">
        <v>526</v>
      </c>
      <c r="AQ522">
        <v>5</v>
      </c>
      <c r="AR522" s="7" t="s">
        <v>526</v>
      </c>
      <c r="AS522">
        <v>5</v>
      </c>
      <c r="AT522" s="7" t="s">
        <v>526</v>
      </c>
      <c r="AU522">
        <v>5</v>
      </c>
      <c r="AV522" s="7" t="s">
        <v>526</v>
      </c>
      <c r="AW522">
        <v>5</v>
      </c>
      <c r="AX522" s="7" t="s">
        <v>525</v>
      </c>
      <c r="AY522">
        <v>28</v>
      </c>
      <c r="AZ522" s="7" t="s">
        <v>526</v>
      </c>
      <c r="BA522">
        <v>5</v>
      </c>
      <c r="BB522" s="7" t="s">
        <v>526</v>
      </c>
      <c r="BC522">
        <v>5</v>
      </c>
      <c r="BD522" s="7" t="s">
        <v>526</v>
      </c>
      <c r="BE522">
        <v>5</v>
      </c>
      <c r="BF522" s="7" t="s">
        <v>526</v>
      </c>
      <c r="BG522">
        <v>5</v>
      </c>
      <c r="BH522" s="7" t="s">
        <v>526</v>
      </c>
      <c r="BI522">
        <v>5</v>
      </c>
      <c r="BJ522" s="7" t="s">
        <v>526</v>
      </c>
      <c r="BK522">
        <v>5</v>
      </c>
      <c r="BL522" s="7" t="s">
        <v>526</v>
      </c>
      <c r="BM522">
        <v>5</v>
      </c>
      <c r="BN522" s="7" t="s">
        <v>526</v>
      </c>
      <c r="BO522">
        <v>5</v>
      </c>
      <c r="BQ522" s="5">
        <f t="shared" si="32"/>
        <v>27</v>
      </c>
      <c r="BR522" s="5">
        <f t="shared" si="33"/>
        <v>0</v>
      </c>
      <c r="BS522" s="5">
        <f t="shared" si="34"/>
        <v>28</v>
      </c>
      <c r="BT522" s="6">
        <f t="shared" si="35"/>
        <v>1</v>
      </c>
    </row>
    <row r="523" spans="1:72" ht="12.75">
      <c r="A523" t="s">
        <v>2526</v>
      </c>
      <c r="B523" s="1" t="s">
        <v>1782</v>
      </c>
      <c r="C523" s="1" t="s">
        <v>1782</v>
      </c>
      <c r="D523" s="7">
        <v>1991</v>
      </c>
      <c r="E523" t="s">
        <v>1783</v>
      </c>
      <c r="F523" t="s">
        <v>1610</v>
      </c>
      <c r="G523" t="s">
        <v>1784</v>
      </c>
      <c r="H523" s="7" t="s">
        <v>523</v>
      </c>
      <c r="I523" t="s">
        <v>732</v>
      </c>
      <c r="J523" s="7" t="s">
        <v>525</v>
      </c>
      <c r="K523">
        <v>4.8</v>
      </c>
      <c r="L523" s="7" t="s">
        <v>526</v>
      </c>
      <c r="M523">
        <v>5</v>
      </c>
      <c r="N523" s="32" t="s">
        <v>525</v>
      </c>
      <c r="O523" s="33">
        <v>97</v>
      </c>
      <c r="P523" s="7" t="s">
        <v>526</v>
      </c>
      <c r="Q523">
        <v>200</v>
      </c>
      <c r="R523" s="7" t="s">
        <v>526</v>
      </c>
      <c r="S523">
        <v>5</v>
      </c>
      <c r="T523" s="7" t="s">
        <v>526</v>
      </c>
      <c r="U523">
        <v>5</v>
      </c>
      <c r="V523" s="7" t="s">
        <v>526</v>
      </c>
      <c r="W523">
        <v>5</v>
      </c>
      <c r="X523" s="7" t="s">
        <v>526</v>
      </c>
      <c r="Y523">
        <v>5</v>
      </c>
      <c r="Z523" s="7" t="s">
        <v>526</v>
      </c>
      <c r="AA523">
        <v>5</v>
      </c>
      <c r="AB523" s="7" t="s">
        <v>526</v>
      </c>
      <c r="AC523">
        <v>5</v>
      </c>
      <c r="AD523" s="7" t="s">
        <v>526</v>
      </c>
      <c r="AE523">
        <v>5</v>
      </c>
      <c r="AF523" s="7" t="s">
        <v>526</v>
      </c>
      <c r="AG523">
        <v>5</v>
      </c>
      <c r="AH523" s="7" t="s">
        <v>526</v>
      </c>
      <c r="AI523">
        <v>5</v>
      </c>
      <c r="AJ523" s="7" t="s">
        <v>526</v>
      </c>
      <c r="AK523">
        <v>5</v>
      </c>
      <c r="AL523" s="7" t="s">
        <v>526</v>
      </c>
      <c r="AM523">
        <v>5</v>
      </c>
      <c r="AN523" s="7" t="s">
        <v>526</v>
      </c>
      <c r="AO523">
        <v>5</v>
      </c>
      <c r="AP523" s="7" t="s">
        <v>526</v>
      </c>
      <c r="AQ523">
        <v>5</v>
      </c>
      <c r="AR523" s="7" t="s">
        <v>526</v>
      </c>
      <c r="AS523">
        <v>5</v>
      </c>
      <c r="AT523" s="7" t="s">
        <v>526</v>
      </c>
      <c r="AU523">
        <v>5</v>
      </c>
      <c r="AV523" s="7" t="s">
        <v>526</v>
      </c>
      <c r="AW523">
        <v>5</v>
      </c>
      <c r="AX523" s="7" t="s">
        <v>525</v>
      </c>
      <c r="AY523">
        <v>51</v>
      </c>
      <c r="AZ523" s="7" t="s">
        <v>526</v>
      </c>
      <c r="BA523">
        <v>5</v>
      </c>
      <c r="BB523" s="7" t="s">
        <v>526</v>
      </c>
      <c r="BC523">
        <v>5</v>
      </c>
      <c r="BD523" s="7" t="s">
        <v>525</v>
      </c>
      <c r="BE523">
        <v>10</v>
      </c>
      <c r="BF523" s="7" t="s">
        <v>526</v>
      </c>
      <c r="BG523">
        <v>5</v>
      </c>
      <c r="BH523" s="7" t="s">
        <v>526</v>
      </c>
      <c r="BI523">
        <v>5</v>
      </c>
      <c r="BJ523" s="7" t="s">
        <v>526</v>
      </c>
      <c r="BK523">
        <v>5</v>
      </c>
      <c r="BL523" s="7" t="s">
        <v>526</v>
      </c>
      <c r="BM523">
        <v>5</v>
      </c>
      <c r="BN523" s="7" t="s">
        <v>526</v>
      </c>
      <c r="BO523">
        <v>5</v>
      </c>
      <c r="BQ523" s="5">
        <f t="shared" si="32"/>
        <v>25</v>
      </c>
      <c r="BR523" s="5">
        <f t="shared" si="33"/>
        <v>0</v>
      </c>
      <c r="BS523" s="5">
        <f t="shared" si="34"/>
        <v>28</v>
      </c>
      <c r="BT523" s="6">
        <f t="shared" si="35"/>
        <v>3</v>
      </c>
    </row>
    <row r="524" spans="1:72" ht="12.75">
      <c r="A524" t="s">
        <v>2201</v>
      </c>
      <c r="B524" s="1" t="s">
        <v>1785</v>
      </c>
      <c r="C524" s="1" t="s">
        <v>1785</v>
      </c>
      <c r="D524" s="7">
        <v>1994</v>
      </c>
      <c r="E524" t="s">
        <v>1786</v>
      </c>
      <c r="F524" t="s">
        <v>1610</v>
      </c>
      <c r="G524" t="s">
        <v>1787</v>
      </c>
      <c r="H524" s="7" t="s">
        <v>523</v>
      </c>
      <c r="I524" t="s">
        <v>732</v>
      </c>
      <c r="J524" s="7" t="s">
        <v>525</v>
      </c>
      <c r="K524">
        <v>4.8</v>
      </c>
      <c r="L524" s="7" t="s">
        <v>526</v>
      </c>
      <c r="M524">
        <v>5</v>
      </c>
      <c r="N524" s="32" t="s">
        <v>526</v>
      </c>
      <c r="O524" s="33">
        <v>50</v>
      </c>
      <c r="P524" s="7" t="s">
        <v>526</v>
      </c>
      <c r="Q524">
        <v>200</v>
      </c>
      <c r="R524" s="7" t="s">
        <v>526</v>
      </c>
      <c r="S524">
        <v>5</v>
      </c>
      <c r="T524" s="7" t="s">
        <v>526</v>
      </c>
      <c r="U524">
        <v>5</v>
      </c>
      <c r="V524" s="7" t="s">
        <v>526</v>
      </c>
      <c r="W524">
        <v>5</v>
      </c>
      <c r="X524" s="7" t="s">
        <v>526</v>
      </c>
      <c r="Y524">
        <v>5</v>
      </c>
      <c r="Z524" s="7" t="s">
        <v>526</v>
      </c>
      <c r="AA524">
        <v>5</v>
      </c>
      <c r="AB524" s="7" t="s">
        <v>526</v>
      </c>
      <c r="AC524">
        <v>5</v>
      </c>
      <c r="AD524" s="7" t="s">
        <v>526</v>
      </c>
      <c r="AE524">
        <v>5</v>
      </c>
      <c r="AF524" s="7" t="s">
        <v>526</v>
      </c>
      <c r="AG524">
        <v>5</v>
      </c>
      <c r="AH524" s="7" t="s">
        <v>526</v>
      </c>
      <c r="AI524">
        <v>5</v>
      </c>
      <c r="AJ524" s="7" t="s">
        <v>526</v>
      </c>
      <c r="AK524">
        <v>14</v>
      </c>
      <c r="AL524" s="7" t="s">
        <v>526</v>
      </c>
      <c r="AM524">
        <v>5</v>
      </c>
      <c r="AN524" s="7" t="s">
        <v>526</v>
      </c>
      <c r="AO524">
        <v>5</v>
      </c>
      <c r="AP524" s="7" t="s">
        <v>526</v>
      </c>
      <c r="AQ524">
        <v>5</v>
      </c>
      <c r="AR524" s="7" t="s">
        <v>526</v>
      </c>
      <c r="AS524">
        <v>5</v>
      </c>
      <c r="AT524" s="7" t="s">
        <v>526</v>
      </c>
      <c r="AU524">
        <v>5</v>
      </c>
      <c r="AV524" s="7" t="s">
        <v>526</v>
      </c>
      <c r="AW524">
        <v>5</v>
      </c>
      <c r="AX524" s="7" t="s">
        <v>525</v>
      </c>
      <c r="AY524">
        <v>11</v>
      </c>
      <c r="AZ524" s="7" t="s">
        <v>526</v>
      </c>
      <c r="BA524">
        <v>5</v>
      </c>
      <c r="BB524" s="7" t="s">
        <v>526</v>
      </c>
      <c r="BC524">
        <v>11</v>
      </c>
      <c r="BD524" s="7" t="s">
        <v>526</v>
      </c>
      <c r="BE524">
        <v>5</v>
      </c>
      <c r="BF524" s="7" t="s">
        <v>526</v>
      </c>
      <c r="BG524">
        <v>5</v>
      </c>
      <c r="BH524" s="7" t="s">
        <v>526</v>
      </c>
      <c r="BI524">
        <v>5</v>
      </c>
      <c r="BJ524" s="7" t="s">
        <v>526</v>
      </c>
      <c r="BK524">
        <v>5</v>
      </c>
      <c r="BL524" s="7" t="s">
        <v>526</v>
      </c>
      <c r="BM524">
        <v>5</v>
      </c>
      <c r="BN524" s="7" t="s">
        <v>526</v>
      </c>
      <c r="BO524">
        <v>5</v>
      </c>
      <c r="BQ524" s="5">
        <f t="shared" si="32"/>
        <v>27</v>
      </c>
      <c r="BR524" s="5">
        <f t="shared" si="33"/>
        <v>0</v>
      </c>
      <c r="BS524" s="5">
        <f t="shared" si="34"/>
        <v>28</v>
      </c>
      <c r="BT524" s="6">
        <f t="shared" si="35"/>
        <v>1</v>
      </c>
    </row>
    <row r="525" spans="1:72" ht="12.75">
      <c r="A525" t="s">
        <v>2201</v>
      </c>
      <c r="B525" s="1" t="s">
        <v>1788</v>
      </c>
      <c r="C525" s="1" t="s">
        <v>1788</v>
      </c>
      <c r="D525" s="7">
        <v>1994</v>
      </c>
      <c r="E525" t="s">
        <v>1789</v>
      </c>
      <c r="F525" t="s">
        <v>1610</v>
      </c>
      <c r="G525" t="s">
        <v>1790</v>
      </c>
      <c r="H525" s="7" t="s">
        <v>523</v>
      </c>
      <c r="I525" t="s">
        <v>732</v>
      </c>
      <c r="J525" s="7" t="s">
        <v>525</v>
      </c>
      <c r="K525">
        <v>8.6</v>
      </c>
      <c r="L525" s="7" t="s">
        <v>526</v>
      </c>
      <c r="M525">
        <v>5</v>
      </c>
      <c r="N525" s="32" t="s">
        <v>526</v>
      </c>
      <c r="O525" s="33">
        <v>50</v>
      </c>
      <c r="P525" s="7" t="s">
        <v>526</v>
      </c>
      <c r="Q525">
        <v>200</v>
      </c>
      <c r="R525" s="7" t="s">
        <v>526</v>
      </c>
      <c r="S525">
        <v>5</v>
      </c>
      <c r="T525" s="7" t="s">
        <v>526</v>
      </c>
      <c r="U525">
        <v>5</v>
      </c>
      <c r="V525" s="7" t="s">
        <v>526</v>
      </c>
      <c r="W525">
        <v>5</v>
      </c>
      <c r="X525" s="7" t="s">
        <v>526</v>
      </c>
      <c r="Y525">
        <v>5</v>
      </c>
      <c r="Z525" s="7" t="s">
        <v>526</v>
      </c>
      <c r="AA525">
        <v>5</v>
      </c>
      <c r="AB525" s="7" t="s">
        <v>526</v>
      </c>
      <c r="AC525">
        <v>5</v>
      </c>
      <c r="AD525" s="7" t="s">
        <v>526</v>
      </c>
      <c r="AE525">
        <v>5</v>
      </c>
      <c r="AF525" s="7" t="s">
        <v>526</v>
      </c>
      <c r="AG525">
        <v>5</v>
      </c>
      <c r="AH525" s="7" t="s">
        <v>526</v>
      </c>
      <c r="AI525">
        <v>5</v>
      </c>
      <c r="AJ525" s="7" t="s">
        <v>526</v>
      </c>
      <c r="AK525">
        <v>5</v>
      </c>
      <c r="AL525" s="7" t="s">
        <v>526</v>
      </c>
      <c r="AM525">
        <v>5</v>
      </c>
      <c r="AN525" s="7" t="s">
        <v>526</v>
      </c>
      <c r="AO525">
        <v>5</v>
      </c>
      <c r="AP525" s="7" t="s">
        <v>526</v>
      </c>
      <c r="AQ525">
        <v>5</v>
      </c>
      <c r="AR525" s="7" t="s">
        <v>526</v>
      </c>
      <c r="AS525">
        <v>5</v>
      </c>
      <c r="AT525" s="7" t="s">
        <v>526</v>
      </c>
      <c r="AU525">
        <v>5</v>
      </c>
      <c r="AV525" s="7" t="s">
        <v>526</v>
      </c>
      <c r="AW525">
        <v>5</v>
      </c>
      <c r="AX525" s="7" t="s">
        <v>525</v>
      </c>
      <c r="AY525">
        <v>8.2</v>
      </c>
      <c r="AZ525" s="7" t="s">
        <v>526</v>
      </c>
      <c r="BA525">
        <v>5</v>
      </c>
      <c r="BB525" s="7" t="s">
        <v>526</v>
      </c>
      <c r="BC525">
        <v>6</v>
      </c>
      <c r="BD525" s="7" t="s">
        <v>526</v>
      </c>
      <c r="BE525">
        <v>5</v>
      </c>
      <c r="BF525" s="7" t="s">
        <v>526</v>
      </c>
      <c r="BG525">
        <v>5</v>
      </c>
      <c r="BH525" s="7" t="s">
        <v>526</v>
      </c>
      <c r="BI525">
        <v>5</v>
      </c>
      <c r="BJ525" s="7" t="s">
        <v>526</v>
      </c>
      <c r="BK525">
        <v>5</v>
      </c>
      <c r="BL525" s="7" t="s">
        <v>526</v>
      </c>
      <c r="BM525">
        <v>5</v>
      </c>
      <c r="BN525" s="7" t="s">
        <v>526</v>
      </c>
      <c r="BO525">
        <v>5</v>
      </c>
      <c r="BQ525" s="5">
        <f t="shared" si="32"/>
        <v>27</v>
      </c>
      <c r="BR525" s="5">
        <f t="shared" si="33"/>
        <v>0</v>
      </c>
      <c r="BS525" s="5">
        <f t="shared" si="34"/>
        <v>28</v>
      </c>
      <c r="BT525" s="6">
        <f t="shared" si="35"/>
        <v>1</v>
      </c>
    </row>
    <row r="526" spans="1:72" ht="12.75">
      <c r="A526" t="s">
        <v>2201</v>
      </c>
      <c r="B526" s="1" t="s">
        <v>1791</v>
      </c>
      <c r="C526" s="1" t="s">
        <v>1791</v>
      </c>
      <c r="D526" s="7">
        <v>1994</v>
      </c>
      <c r="E526" t="s">
        <v>1792</v>
      </c>
      <c r="F526" t="s">
        <v>1610</v>
      </c>
      <c r="G526" t="s">
        <v>1793</v>
      </c>
      <c r="H526" s="7" t="s">
        <v>523</v>
      </c>
      <c r="I526" t="s">
        <v>524</v>
      </c>
      <c r="J526" s="7" t="s">
        <v>525</v>
      </c>
      <c r="K526">
        <v>6.3</v>
      </c>
      <c r="L526" s="7" t="s">
        <v>526</v>
      </c>
      <c r="M526">
        <v>5</v>
      </c>
      <c r="N526" s="32" t="s">
        <v>526</v>
      </c>
      <c r="O526" s="33">
        <v>50</v>
      </c>
      <c r="P526" s="7" t="s">
        <v>526</v>
      </c>
      <c r="Q526">
        <v>200</v>
      </c>
      <c r="R526" s="7" t="s">
        <v>526</v>
      </c>
      <c r="S526">
        <v>5</v>
      </c>
      <c r="T526" s="7" t="s">
        <v>526</v>
      </c>
      <c r="U526">
        <v>5</v>
      </c>
      <c r="V526" s="7" t="s">
        <v>526</v>
      </c>
      <c r="W526">
        <v>5</v>
      </c>
      <c r="X526" s="7" t="s">
        <v>526</v>
      </c>
      <c r="Y526">
        <v>5</v>
      </c>
      <c r="Z526" s="7" t="s">
        <v>526</v>
      </c>
      <c r="AA526">
        <v>5</v>
      </c>
      <c r="AB526" s="7" t="s">
        <v>526</v>
      </c>
      <c r="AC526">
        <v>5</v>
      </c>
      <c r="AD526" s="7" t="s">
        <v>526</v>
      </c>
      <c r="AE526">
        <v>5</v>
      </c>
      <c r="AF526" s="7" t="s">
        <v>526</v>
      </c>
      <c r="AG526">
        <v>5</v>
      </c>
      <c r="AH526" s="7" t="s">
        <v>526</v>
      </c>
      <c r="AI526">
        <v>5</v>
      </c>
      <c r="AJ526" s="7" t="s">
        <v>526</v>
      </c>
      <c r="AK526">
        <v>5</v>
      </c>
      <c r="AL526" s="7" t="s">
        <v>526</v>
      </c>
      <c r="AM526">
        <v>5</v>
      </c>
      <c r="AN526" s="7" t="s">
        <v>526</v>
      </c>
      <c r="AO526">
        <v>5</v>
      </c>
      <c r="AP526" s="7" t="s">
        <v>526</v>
      </c>
      <c r="AQ526">
        <v>5</v>
      </c>
      <c r="AR526" s="7" t="s">
        <v>526</v>
      </c>
      <c r="AS526">
        <v>5</v>
      </c>
      <c r="AT526" s="7" t="s">
        <v>526</v>
      </c>
      <c r="AU526">
        <v>5</v>
      </c>
      <c r="AV526" s="7" t="s">
        <v>526</v>
      </c>
      <c r="AW526">
        <v>5</v>
      </c>
      <c r="AX526" s="7" t="s">
        <v>525</v>
      </c>
      <c r="AY526">
        <v>16</v>
      </c>
      <c r="AZ526" s="7" t="s">
        <v>526</v>
      </c>
      <c r="BA526">
        <v>5</v>
      </c>
      <c r="BB526" s="7" t="s">
        <v>526</v>
      </c>
      <c r="BC526">
        <v>5</v>
      </c>
      <c r="BD526" s="7" t="s">
        <v>526</v>
      </c>
      <c r="BE526">
        <v>5</v>
      </c>
      <c r="BF526" s="7" t="s">
        <v>526</v>
      </c>
      <c r="BG526">
        <v>5</v>
      </c>
      <c r="BH526" s="7" t="s">
        <v>526</v>
      </c>
      <c r="BI526">
        <v>5</v>
      </c>
      <c r="BJ526" s="7" t="s">
        <v>526</v>
      </c>
      <c r="BK526">
        <v>5</v>
      </c>
      <c r="BL526" s="7" t="s">
        <v>526</v>
      </c>
      <c r="BM526">
        <v>5</v>
      </c>
      <c r="BN526" s="7" t="s">
        <v>526</v>
      </c>
      <c r="BO526">
        <v>5</v>
      </c>
      <c r="BQ526" s="5">
        <f t="shared" si="32"/>
        <v>27</v>
      </c>
      <c r="BR526" s="5">
        <f t="shared" si="33"/>
        <v>0</v>
      </c>
      <c r="BS526" s="5">
        <f t="shared" si="34"/>
        <v>28</v>
      </c>
      <c r="BT526" s="6">
        <f t="shared" si="35"/>
        <v>1</v>
      </c>
    </row>
    <row r="527" spans="1:72" ht="12.75">
      <c r="A527" t="s">
        <v>2201</v>
      </c>
      <c r="B527" s="1" t="s">
        <v>1794</v>
      </c>
      <c r="C527" s="1" t="s">
        <v>1794</v>
      </c>
      <c r="D527" s="7">
        <v>1994</v>
      </c>
      <c r="E527" t="s">
        <v>876</v>
      </c>
      <c r="F527" t="s">
        <v>1610</v>
      </c>
      <c r="G527" t="s">
        <v>877</v>
      </c>
      <c r="H527" s="7" t="s">
        <v>523</v>
      </c>
      <c r="I527" t="s">
        <v>878</v>
      </c>
      <c r="J527" s="7" t="s">
        <v>525</v>
      </c>
      <c r="K527">
        <v>11.4</v>
      </c>
      <c r="L527" s="7" t="s">
        <v>526</v>
      </c>
      <c r="M527">
        <v>5</v>
      </c>
      <c r="N527" s="32" t="s">
        <v>526</v>
      </c>
      <c r="O527" s="33">
        <v>50</v>
      </c>
      <c r="P527" s="7" t="s">
        <v>526</v>
      </c>
      <c r="Q527">
        <v>200</v>
      </c>
      <c r="R527" s="7" t="s">
        <v>526</v>
      </c>
      <c r="S527">
        <v>5</v>
      </c>
      <c r="T527" s="7" t="s">
        <v>526</v>
      </c>
      <c r="U527">
        <v>5</v>
      </c>
      <c r="V527" s="7" t="s">
        <v>526</v>
      </c>
      <c r="W527">
        <v>5</v>
      </c>
      <c r="X527" s="7" t="s">
        <v>526</v>
      </c>
      <c r="Y527">
        <v>5</v>
      </c>
      <c r="Z527" s="7" t="s">
        <v>526</v>
      </c>
      <c r="AA527">
        <v>5</v>
      </c>
      <c r="AB527" s="7" t="s">
        <v>526</v>
      </c>
      <c r="AC527">
        <v>5</v>
      </c>
      <c r="AD527" s="7" t="s">
        <v>526</v>
      </c>
      <c r="AE527">
        <v>5</v>
      </c>
      <c r="AF527" s="7" t="s">
        <v>526</v>
      </c>
      <c r="AG527">
        <v>5</v>
      </c>
      <c r="AH527" s="7" t="s">
        <v>526</v>
      </c>
      <c r="AI527">
        <v>5</v>
      </c>
      <c r="AJ527" s="7" t="s">
        <v>526</v>
      </c>
      <c r="AK527">
        <v>5</v>
      </c>
      <c r="AL527" s="7" t="s">
        <v>526</v>
      </c>
      <c r="AM527">
        <v>5</v>
      </c>
      <c r="AN527" s="7" t="s">
        <v>526</v>
      </c>
      <c r="AO527">
        <v>5</v>
      </c>
      <c r="AP527" s="7" t="s">
        <v>526</v>
      </c>
      <c r="AQ527">
        <v>5</v>
      </c>
      <c r="AR527" s="7" t="s">
        <v>526</v>
      </c>
      <c r="AS527">
        <v>5</v>
      </c>
      <c r="AT527" s="7" t="s">
        <v>526</v>
      </c>
      <c r="AU527">
        <v>5</v>
      </c>
      <c r="AV527" s="7" t="s">
        <v>526</v>
      </c>
      <c r="AW527">
        <v>5</v>
      </c>
      <c r="AX527" s="7" t="s">
        <v>525</v>
      </c>
      <c r="AY527">
        <v>5.5</v>
      </c>
      <c r="AZ527" s="7" t="s">
        <v>526</v>
      </c>
      <c r="BA527">
        <v>5</v>
      </c>
      <c r="BB527" s="7" t="s">
        <v>526</v>
      </c>
      <c r="BC527">
        <v>5</v>
      </c>
      <c r="BD527" s="7" t="s">
        <v>526</v>
      </c>
      <c r="BE527">
        <v>5</v>
      </c>
      <c r="BF527" s="7" t="s">
        <v>526</v>
      </c>
      <c r="BG527">
        <v>5</v>
      </c>
      <c r="BH527" s="7" t="s">
        <v>526</v>
      </c>
      <c r="BI527">
        <v>5</v>
      </c>
      <c r="BJ527" s="7" t="s">
        <v>526</v>
      </c>
      <c r="BK527">
        <v>5</v>
      </c>
      <c r="BL527" s="7" t="s">
        <v>526</v>
      </c>
      <c r="BM527">
        <v>5</v>
      </c>
      <c r="BN527" s="7" t="s">
        <v>526</v>
      </c>
      <c r="BO527">
        <v>5</v>
      </c>
      <c r="BQ527" s="5">
        <f t="shared" si="32"/>
        <v>27</v>
      </c>
      <c r="BR527" s="5">
        <f t="shared" si="33"/>
        <v>0</v>
      </c>
      <c r="BS527" s="5">
        <f t="shared" si="34"/>
        <v>28</v>
      </c>
      <c r="BT527" s="6">
        <f t="shared" si="35"/>
        <v>1</v>
      </c>
    </row>
    <row r="528" spans="1:72" ht="12.75">
      <c r="A528" t="s">
        <v>2201</v>
      </c>
      <c r="B528" s="1" t="s">
        <v>879</v>
      </c>
      <c r="C528" s="1" t="s">
        <v>879</v>
      </c>
      <c r="D528" s="7">
        <v>1994</v>
      </c>
      <c r="E528" t="s">
        <v>880</v>
      </c>
      <c r="F528" t="s">
        <v>1610</v>
      </c>
      <c r="G528" t="s">
        <v>881</v>
      </c>
      <c r="H528" s="7" t="s">
        <v>523</v>
      </c>
      <c r="I528" t="s">
        <v>732</v>
      </c>
      <c r="J528" s="7" t="s">
        <v>525</v>
      </c>
      <c r="K528">
        <v>5.4</v>
      </c>
      <c r="L528" s="7" t="s">
        <v>526</v>
      </c>
      <c r="M528">
        <v>5</v>
      </c>
      <c r="N528" s="32" t="s">
        <v>526</v>
      </c>
      <c r="O528" s="33">
        <v>50</v>
      </c>
      <c r="P528" s="7" t="s">
        <v>526</v>
      </c>
      <c r="Q528">
        <v>200</v>
      </c>
      <c r="R528" s="7" t="s">
        <v>526</v>
      </c>
      <c r="S528">
        <v>5</v>
      </c>
      <c r="T528" s="7" t="s">
        <v>526</v>
      </c>
      <c r="U528">
        <v>5</v>
      </c>
      <c r="V528" s="7" t="s">
        <v>526</v>
      </c>
      <c r="W528">
        <v>5</v>
      </c>
      <c r="X528" s="7" t="s">
        <v>526</v>
      </c>
      <c r="Y528">
        <v>5</v>
      </c>
      <c r="Z528" s="7" t="s">
        <v>526</v>
      </c>
      <c r="AA528">
        <v>5</v>
      </c>
      <c r="AB528" s="7" t="s">
        <v>526</v>
      </c>
      <c r="AC528">
        <v>5</v>
      </c>
      <c r="AD528" s="7" t="s">
        <v>526</v>
      </c>
      <c r="AE528">
        <v>5</v>
      </c>
      <c r="AF528" s="7" t="s">
        <v>526</v>
      </c>
      <c r="AG528">
        <v>5</v>
      </c>
      <c r="AH528" s="7" t="s">
        <v>526</v>
      </c>
      <c r="AI528">
        <v>5</v>
      </c>
      <c r="AJ528" s="7" t="s">
        <v>526</v>
      </c>
      <c r="AK528">
        <v>5</v>
      </c>
      <c r="AL528" s="7" t="s">
        <v>526</v>
      </c>
      <c r="AM528">
        <v>5</v>
      </c>
      <c r="AN528" s="7" t="s">
        <v>526</v>
      </c>
      <c r="AO528">
        <v>5</v>
      </c>
      <c r="AP528" s="7" t="s">
        <v>526</v>
      </c>
      <c r="AQ528">
        <v>5</v>
      </c>
      <c r="AR528" s="7" t="s">
        <v>526</v>
      </c>
      <c r="AS528">
        <v>5</v>
      </c>
      <c r="AT528" s="7" t="s">
        <v>526</v>
      </c>
      <c r="AU528">
        <v>5</v>
      </c>
      <c r="AV528" s="7" t="s">
        <v>526</v>
      </c>
      <c r="AW528">
        <v>5</v>
      </c>
      <c r="AX528" s="7" t="s">
        <v>525</v>
      </c>
      <c r="AY528">
        <v>6</v>
      </c>
      <c r="AZ528" s="7" t="s">
        <v>526</v>
      </c>
      <c r="BA528">
        <v>5</v>
      </c>
      <c r="BB528" s="7" t="s">
        <v>526</v>
      </c>
      <c r="BC528">
        <v>6</v>
      </c>
      <c r="BD528" s="7" t="s">
        <v>526</v>
      </c>
      <c r="BE528">
        <v>5</v>
      </c>
      <c r="BF528" s="7" t="s">
        <v>526</v>
      </c>
      <c r="BG528">
        <v>5</v>
      </c>
      <c r="BH528" s="7" t="s">
        <v>526</v>
      </c>
      <c r="BI528">
        <v>5</v>
      </c>
      <c r="BJ528" s="7" t="s">
        <v>526</v>
      </c>
      <c r="BK528">
        <v>5</v>
      </c>
      <c r="BL528" s="7" t="s">
        <v>526</v>
      </c>
      <c r="BM528">
        <v>5</v>
      </c>
      <c r="BN528" s="7" t="s">
        <v>526</v>
      </c>
      <c r="BO528">
        <v>5</v>
      </c>
      <c r="BQ528" s="5">
        <f t="shared" si="32"/>
        <v>27</v>
      </c>
      <c r="BR528" s="5">
        <f t="shared" si="33"/>
        <v>0</v>
      </c>
      <c r="BS528" s="5">
        <f t="shared" si="34"/>
        <v>28</v>
      </c>
      <c r="BT528" s="6">
        <f t="shared" si="35"/>
        <v>1</v>
      </c>
    </row>
    <row r="529" spans="1:72" ht="12.75">
      <c r="A529" t="s">
        <v>2201</v>
      </c>
      <c r="B529" s="1" t="s">
        <v>882</v>
      </c>
      <c r="C529" s="1" t="s">
        <v>882</v>
      </c>
      <c r="D529" s="7">
        <v>1994</v>
      </c>
      <c r="E529" t="s">
        <v>883</v>
      </c>
      <c r="F529" t="s">
        <v>1610</v>
      </c>
      <c r="G529" t="s">
        <v>884</v>
      </c>
      <c r="H529" s="7" t="s">
        <v>523</v>
      </c>
      <c r="I529" t="s">
        <v>732</v>
      </c>
      <c r="J529" s="7" t="s">
        <v>525</v>
      </c>
      <c r="K529">
        <v>3.4</v>
      </c>
      <c r="L529" s="7" t="s">
        <v>526</v>
      </c>
      <c r="M529">
        <v>5</v>
      </c>
      <c r="N529" s="32" t="s">
        <v>526</v>
      </c>
      <c r="O529" s="33">
        <v>50</v>
      </c>
      <c r="P529" s="7" t="s">
        <v>526</v>
      </c>
      <c r="Q529">
        <v>200</v>
      </c>
      <c r="R529" s="7" t="s">
        <v>526</v>
      </c>
      <c r="S529">
        <v>5</v>
      </c>
      <c r="T529" s="7" t="s">
        <v>526</v>
      </c>
      <c r="U529">
        <v>5</v>
      </c>
      <c r="V529" s="7" t="s">
        <v>526</v>
      </c>
      <c r="W529">
        <v>5</v>
      </c>
      <c r="X529" s="7" t="s">
        <v>526</v>
      </c>
      <c r="Y529">
        <v>5</v>
      </c>
      <c r="Z529" s="7" t="s">
        <v>526</v>
      </c>
      <c r="AA529">
        <v>5</v>
      </c>
      <c r="AB529" s="7" t="s">
        <v>526</v>
      </c>
      <c r="AC529">
        <v>5</v>
      </c>
      <c r="AD529" s="7" t="s">
        <v>526</v>
      </c>
      <c r="AE529">
        <v>5</v>
      </c>
      <c r="AF529" s="7" t="s">
        <v>526</v>
      </c>
      <c r="AG529">
        <v>5</v>
      </c>
      <c r="AH529" s="7" t="s">
        <v>526</v>
      </c>
      <c r="AI529">
        <v>5</v>
      </c>
      <c r="AJ529" s="7" t="s">
        <v>526</v>
      </c>
      <c r="AK529">
        <v>5</v>
      </c>
      <c r="AL529" s="7" t="s">
        <v>526</v>
      </c>
      <c r="AM529">
        <v>5</v>
      </c>
      <c r="AN529" s="7" t="s">
        <v>526</v>
      </c>
      <c r="AO529">
        <v>5</v>
      </c>
      <c r="AP529" s="7" t="s">
        <v>526</v>
      </c>
      <c r="AQ529">
        <v>5</v>
      </c>
      <c r="AR529" s="7" t="s">
        <v>526</v>
      </c>
      <c r="AS529">
        <v>5</v>
      </c>
      <c r="AT529" s="7" t="s">
        <v>526</v>
      </c>
      <c r="AU529">
        <v>5</v>
      </c>
      <c r="AV529" s="7" t="s">
        <v>526</v>
      </c>
      <c r="AW529">
        <v>5</v>
      </c>
      <c r="AX529" s="7" t="s">
        <v>526</v>
      </c>
      <c r="AY529">
        <v>5</v>
      </c>
      <c r="AZ529" s="7" t="s">
        <v>526</v>
      </c>
      <c r="BA529">
        <v>5</v>
      </c>
      <c r="BB529" s="7" t="s">
        <v>526</v>
      </c>
      <c r="BC529">
        <v>5</v>
      </c>
      <c r="BD529" s="7" t="s">
        <v>526</v>
      </c>
      <c r="BE529">
        <v>5</v>
      </c>
      <c r="BF529" s="7" t="s">
        <v>526</v>
      </c>
      <c r="BG529">
        <v>5</v>
      </c>
      <c r="BH529" s="7" t="s">
        <v>526</v>
      </c>
      <c r="BI529">
        <v>5</v>
      </c>
      <c r="BJ529" s="7" t="s">
        <v>526</v>
      </c>
      <c r="BK529">
        <v>5</v>
      </c>
      <c r="BL529" s="7" t="s">
        <v>526</v>
      </c>
      <c r="BM529">
        <v>5</v>
      </c>
      <c r="BN529" s="7" t="s">
        <v>526</v>
      </c>
      <c r="BO529">
        <v>5</v>
      </c>
      <c r="BQ529" s="5">
        <f t="shared" si="32"/>
        <v>28</v>
      </c>
      <c r="BR529" s="5">
        <f t="shared" si="33"/>
        <v>0</v>
      </c>
      <c r="BS529" s="5">
        <f t="shared" si="34"/>
        <v>28</v>
      </c>
      <c r="BT529" s="6">
        <f t="shared" si="35"/>
        <v>0</v>
      </c>
    </row>
    <row r="530" spans="1:72" ht="12.75">
      <c r="A530" t="s">
        <v>2201</v>
      </c>
      <c r="B530" s="1" t="s">
        <v>885</v>
      </c>
      <c r="C530" s="1" t="s">
        <v>885</v>
      </c>
      <c r="D530" s="7">
        <v>1994</v>
      </c>
      <c r="E530" t="s">
        <v>886</v>
      </c>
      <c r="F530" t="s">
        <v>1610</v>
      </c>
      <c r="G530" t="s">
        <v>887</v>
      </c>
      <c r="H530" s="7" t="s">
        <v>523</v>
      </c>
      <c r="I530" t="s">
        <v>524</v>
      </c>
      <c r="J530" s="7" t="s">
        <v>525</v>
      </c>
      <c r="K530">
        <v>4.6</v>
      </c>
      <c r="L530" s="7" t="s">
        <v>526</v>
      </c>
      <c r="M530">
        <v>5</v>
      </c>
      <c r="N530" s="32" t="s">
        <v>525</v>
      </c>
      <c r="O530" s="33">
        <v>180</v>
      </c>
      <c r="P530" s="7" t="s">
        <v>526</v>
      </c>
      <c r="Q530">
        <v>200</v>
      </c>
      <c r="R530" s="7" t="s">
        <v>526</v>
      </c>
      <c r="S530">
        <v>5</v>
      </c>
      <c r="T530" s="7" t="s">
        <v>526</v>
      </c>
      <c r="U530">
        <v>5</v>
      </c>
      <c r="V530" s="7" t="s">
        <v>526</v>
      </c>
      <c r="W530">
        <v>5</v>
      </c>
      <c r="X530" s="7" t="s">
        <v>526</v>
      </c>
      <c r="Y530">
        <v>5</v>
      </c>
      <c r="Z530" s="7" t="s">
        <v>526</v>
      </c>
      <c r="AA530">
        <v>5</v>
      </c>
      <c r="AB530" s="7" t="s">
        <v>526</v>
      </c>
      <c r="AC530">
        <v>5</v>
      </c>
      <c r="AD530" s="7" t="s">
        <v>526</v>
      </c>
      <c r="AE530">
        <v>5</v>
      </c>
      <c r="AF530" s="7" t="s">
        <v>526</v>
      </c>
      <c r="AG530">
        <v>5</v>
      </c>
      <c r="AH530" s="7" t="s">
        <v>526</v>
      </c>
      <c r="AI530">
        <v>5</v>
      </c>
      <c r="AJ530" s="7" t="s">
        <v>526</v>
      </c>
      <c r="AK530">
        <v>5</v>
      </c>
      <c r="AL530" s="7" t="s">
        <v>526</v>
      </c>
      <c r="AM530">
        <v>5</v>
      </c>
      <c r="AN530" s="7" t="s">
        <v>526</v>
      </c>
      <c r="AO530">
        <v>5</v>
      </c>
      <c r="AP530" s="7" t="s">
        <v>526</v>
      </c>
      <c r="AQ530">
        <v>5</v>
      </c>
      <c r="AR530" s="7" t="s">
        <v>526</v>
      </c>
      <c r="AS530">
        <v>5</v>
      </c>
      <c r="AT530" s="7" t="s">
        <v>526</v>
      </c>
      <c r="AU530">
        <v>5</v>
      </c>
      <c r="AV530" s="7" t="s">
        <v>526</v>
      </c>
      <c r="AW530">
        <v>5</v>
      </c>
      <c r="AX530" s="7" t="s">
        <v>525</v>
      </c>
      <c r="AY530">
        <v>5.9</v>
      </c>
      <c r="AZ530" s="7" t="s">
        <v>526</v>
      </c>
      <c r="BA530">
        <v>5</v>
      </c>
      <c r="BB530" s="7" t="s">
        <v>526</v>
      </c>
      <c r="BC530">
        <v>5</v>
      </c>
      <c r="BD530" s="7" t="s">
        <v>526</v>
      </c>
      <c r="BE530">
        <v>5</v>
      </c>
      <c r="BF530" s="7" t="s">
        <v>526</v>
      </c>
      <c r="BG530">
        <v>5</v>
      </c>
      <c r="BH530" s="7" t="s">
        <v>526</v>
      </c>
      <c r="BI530">
        <v>5</v>
      </c>
      <c r="BJ530" s="7" t="s">
        <v>526</v>
      </c>
      <c r="BK530">
        <v>5</v>
      </c>
      <c r="BL530" s="7" t="s">
        <v>526</v>
      </c>
      <c r="BM530">
        <v>5</v>
      </c>
      <c r="BN530" s="7" t="s">
        <v>526</v>
      </c>
      <c r="BO530">
        <v>5</v>
      </c>
      <c r="BQ530" s="5">
        <f t="shared" si="32"/>
        <v>26</v>
      </c>
      <c r="BR530" s="5">
        <f t="shared" si="33"/>
        <v>0</v>
      </c>
      <c r="BS530" s="5">
        <f t="shared" si="34"/>
        <v>28</v>
      </c>
      <c r="BT530" s="6">
        <f t="shared" si="35"/>
        <v>2</v>
      </c>
    </row>
    <row r="531" spans="1:72" ht="12.75">
      <c r="A531" t="s">
        <v>2201</v>
      </c>
      <c r="B531" s="1" t="s">
        <v>888</v>
      </c>
      <c r="C531" s="1" t="s">
        <v>888</v>
      </c>
      <c r="D531" s="7">
        <v>1994</v>
      </c>
      <c r="E531" t="s">
        <v>889</v>
      </c>
      <c r="F531" t="s">
        <v>1610</v>
      </c>
      <c r="G531" t="s">
        <v>890</v>
      </c>
      <c r="H531" s="7" t="s">
        <v>523</v>
      </c>
      <c r="I531" t="s">
        <v>878</v>
      </c>
      <c r="J531" s="7" t="s">
        <v>525</v>
      </c>
      <c r="K531">
        <v>13</v>
      </c>
      <c r="L531" s="7" t="s">
        <v>526</v>
      </c>
      <c r="M531">
        <v>5</v>
      </c>
      <c r="N531" s="32" t="s">
        <v>526</v>
      </c>
      <c r="O531" s="33">
        <v>50</v>
      </c>
      <c r="P531" s="7" t="s">
        <v>526</v>
      </c>
      <c r="Q531">
        <v>200</v>
      </c>
      <c r="R531" s="7" t="s">
        <v>526</v>
      </c>
      <c r="S531">
        <v>5</v>
      </c>
      <c r="T531" s="7" t="s">
        <v>526</v>
      </c>
      <c r="U531">
        <v>5</v>
      </c>
      <c r="V531" s="7" t="s">
        <v>526</v>
      </c>
      <c r="W531">
        <v>9</v>
      </c>
      <c r="X531" s="7" t="s">
        <v>526</v>
      </c>
      <c r="Y531">
        <v>5</v>
      </c>
      <c r="Z531" s="7" t="s">
        <v>526</v>
      </c>
      <c r="AA531">
        <v>5</v>
      </c>
      <c r="AB531" s="7" t="s">
        <v>526</v>
      </c>
      <c r="AC531">
        <v>5</v>
      </c>
      <c r="AD531" s="7" t="s">
        <v>526</v>
      </c>
      <c r="AE531">
        <v>5</v>
      </c>
      <c r="AF531" s="7" t="s">
        <v>526</v>
      </c>
      <c r="AG531">
        <v>5</v>
      </c>
      <c r="AH531" s="7" t="s">
        <v>526</v>
      </c>
      <c r="AI531">
        <v>8</v>
      </c>
      <c r="AJ531" s="7" t="s">
        <v>526</v>
      </c>
      <c r="AK531">
        <v>8</v>
      </c>
      <c r="AL531" s="7" t="s">
        <v>526</v>
      </c>
      <c r="AM531">
        <v>6</v>
      </c>
      <c r="AN531" s="7" t="s">
        <v>526</v>
      </c>
      <c r="AO531">
        <v>5</v>
      </c>
      <c r="AP531" s="7" t="s">
        <v>526</v>
      </c>
      <c r="AQ531">
        <v>5</v>
      </c>
      <c r="AR531" s="7" t="s">
        <v>526</v>
      </c>
      <c r="AS531">
        <v>5</v>
      </c>
      <c r="AT531" s="7" t="s">
        <v>526</v>
      </c>
      <c r="AU531">
        <v>5</v>
      </c>
      <c r="AV531" s="7" t="s">
        <v>525</v>
      </c>
      <c r="AW531">
        <v>22</v>
      </c>
      <c r="AX531" s="7" t="s">
        <v>525</v>
      </c>
      <c r="AY531">
        <v>130</v>
      </c>
      <c r="AZ531" s="7" t="s">
        <v>526</v>
      </c>
      <c r="BA531">
        <v>5</v>
      </c>
      <c r="BB531" s="7" t="s">
        <v>526</v>
      </c>
      <c r="BC531">
        <v>5</v>
      </c>
      <c r="BD531" s="7" t="s">
        <v>558</v>
      </c>
      <c r="BE531" t="s">
        <v>558</v>
      </c>
      <c r="BF531" s="7" t="s">
        <v>525</v>
      </c>
      <c r="BG531">
        <v>16</v>
      </c>
      <c r="BH531" s="7" t="s">
        <v>526</v>
      </c>
      <c r="BI531">
        <v>5</v>
      </c>
      <c r="BJ531" s="7" t="s">
        <v>525</v>
      </c>
      <c r="BK531">
        <v>32</v>
      </c>
      <c r="BL531" s="7" t="s">
        <v>526</v>
      </c>
      <c r="BM531">
        <v>5</v>
      </c>
      <c r="BN531" s="7" t="s">
        <v>526</v>
      </c>
      <c r="BO531">
        <v>5</v>
      </c>
      <c r="BQ531" s="5">
        <f t="shared" si="32"/>
        <v>23</v>
      </c>
      <c r="BR531" s="5">
        <f t="shared" si="33"/>
        <v>2</v>
      </c>
      <c r="BS531" s="5">
        <f t="shared" si="34"/>
        <v>27</v>
      </c>
      <c r="BT531" s="6">
        <f t="shared" si="35"/>
        <v>4</v>
      </c>
    </row>
    <row r="532" spans="1:72" ht="12.75">
      <c r="A532" t="s">
        <v>2201</v>
      </c>
      <c r="B532" s="1" t="s">
        <v>891</v>
      </c>
      <c r="C532" s="1" t="s">
        <v>891</v>
      </c>
      <c r="D532" s="7">
        <v>1994</v>
      </c>
      <c r="E532" t="s">
        <v>892</v>
      </c>
      <c r="F532" t="s">
        <v>1610</v>
      </c>
      <c r="G532" t="s">
        <v>893</v>
      </c>
      <c r="H532" s="7" t="s">
        <v>523</v>
      </c>
      <c r="I532" t="s">
        <v>531</v>
      </c>
      <c r="J532" s="7" t="s">
        <v>525</v>
      </c>
      <c r="K532">
        <v>6</v>
      </c>
      <c r="L532" s="7" t="s">
        <v>526</v>
      </c>
      <c r="M532">
        <v>5</v>
      </c>
      <c r="N532" s="32" t="s">
        <v>526</v>
      </c>
      <c r="O532" s="33">
        <v>50</v>
      </c>
      <c r="P532" s="7" t="s">
        <v>526</v>
      </c>
      <c r="Q532">
        <v>200</v>
      </c>
      <c r="R532" s="7" t="s">
        <v>526</v>
      </c>
      <c r="S532">
        <v>5</v>
      </c>
      <c r="T532" s="7" t="s">
        <v>526</v>
      </c>
      <c r="U532">
        <v>5</v>
      </c>
      <c r="V532" s="7" t="s">
        <v>525</v>
      </c>
      <c r="W532">
        <v>5.7</v>
      </c>
      <c r="X532" s="7" t="s">
        <v>526</v>
      </c>
      <c r="Y532">
        <v>5</v>
      </c>
      <c r="Z532" s="7" t="s">
        <v>526</v>
      </c>
      <c r="AA532">
        <v>5</v>
      </c>
      <c r="AB532" s="7" t="s">
        <v>526</v>
      </c>
      <c r="AC532">
        <v>5</v>
      </c>
      <c r="AD532" s="7" t="s">
        <v>526</v>
      </c>
      <c r="AE532">
        <v>5</v>
      </c>
      <c r="AF532" s="7" t="s">
        <v>526</v>
      </c>
      <c r="AG532">
        <v>5</v>
      </c>
      <c r="AH532" s="7" t="s">
        <v>526</v>
      </c>
      <c r="AI532">
        <v>5</v>
      </c>
      <c r="AJ532" s="7" t="s">
        <v>526</v>
      </c>
      <c r="AK532">
        <v>5</v>
      </c>
      <c r="AL532" s="7" t="s">
        <v>526</v>
      </c>
      <c r="AM532">
        <v>5</v>
      </c>
      <c r="AN532" s="7" t="s">
        <v>526</v>
      </c>
      <c r="AO532">
        <v>5</v>
      </c>
      <c r="AP532" s="7" t="s">
        <v>526</v>
      </c>
      <c r="AQ532">
        <v>5</v>
      </c>
      <c r="AR532" s="7" t="s">
        <v>526</v>
      </c>
      <c r="AS532">
        <v>5</v>
      </c>
      <c r="AT532" s="7" t="s">
        <v>526</v>
      </c>
      <c r="AU532">
        <v>5</v>
      </c>
      <c r="AV532" s="7" t="s">
        <v>525</v>
      </c>
      <c r="AW532">
        <v>5.9</v>
      </c>
      <c r="AX532" s="7" t="s">
        <v>525</v>
      </c>
      <c r="AY532">
        <v>110</v>
      </c>
      <c r="AZ532" s="7" t="s">
        <v>526</v>
      </c>
      <c r="BA532">
        <v>5</v>
      </c>
      <c r="BB532" s="7" t="s">
        <v>526</v>
      </c>
      <c r="BC532">
        <v>5</v>
      </c>
      <c r="BD532" s="7" t="s">
        <v>526</v>
      </c>
      <c r="BE532">
        <v>5</v>
      </c>
      <c r="BF532" s="7" t="s">
        <v>526</v>
      </c>
      <c r="BG532">
        <v>5</v>
      </c>
      <c r="BH532" s="7" t="s">
        <v>526</v>
      </c>
      <c r="BI532">
        <v>5</v>
      </c>
      <c r="BJ532" s="7" t="s">
        <v>525</v>
      </c>
      <c r="BK532">
        <v>14</v>
      </c>
      <c r="BL532" s="7" t="s">
        <v>526</v>
      </c>
      <c r="BM532">
        <v>5</v>
      </c>
      <c r="BN532" s="7" t="s">
        <v>526</v>
      </c>
      <c r="BO532">
        <v>5</v>
      </c>
      <c r="BQ532" s="5">
        <f t="shared" si="32"/>
        <v>24</v>
      </c>
      <c r="BR532" s="5">
        <f t="shared" si="33"/>
        <v>0</v>
      </c>
      <c r="BS532" s="5">
        <f t="shared" si="34"/>
        <v>28</v>
      </c>
      <c r="BT532" s="6">
        <f t="shared" si="35"/>
        <v>4</v>
      </c>
    </row>
    <row r="533" spans="1:72" ht="12.75">
      <c r="A533" t="s">
        <v>371</v>
      </c>
      <c r="B533" s="1" t="s">
        <v>894</v>
      </c>
      <c r="C533" s="1" t="s">
        <v>894</v>
      </c>
      <c r="D533" s="7">
        <v>1994</v>
      </c>
      <c r="E533" t="s">
        <v>895</v>
      </c>
      <c r="F533" t="s">
        <v>1610</v>
      </c>
      <c r="G533" t="s">
        <v>896</v>
      </c>
      <c r="H533" s="7" t="s">
        <v>523</v>
      </c>
      <c r="I533" t="s">
        <v>897</v>
      </c>
      <c r="J533" s="7" t="s">
        <v>525</v>
      </c>
      <c r="K533">
        <v>6.9</v>
      </c>
      <c r="L533" s="7" t="s">
        <v>526</v>
      </c>
      <c r="M533">
        <v>5</v>
      </c>
      <c r="N533" s="32" t="s">
        <v>526</v>
      </c>
      <c r="O533" s="33">
        <v>50</v>
      </c>
      <c r="P533" s="7" t="s">
        <v>526</v>
      </c>
      <c r="Q533">
        <v>200</v>
      </c>
      <c r="R533" s="7" t="s">
        <v>526</v>
      </c>
      <c r="S533">
        <v>5</v>
      </c>
      <c r="T533" s="7" t="s">
        <v>526</v>
      </c>
      <c r="U533">
        <v>5</v>
      </c>
      <c r="V533" s="7" t="s">
        <v>526</v>
      </c>
      <c r="W533">
        <v>5</v>
      </c>
      <c r="X533" s="7" t="s">
        <v>526</v>
      </c>
      <c r="Y533">
        <v>5</v>
      </c>
      <c r="Z533" s="7" t="s">
        <v>526</v>
      </c>
      <c r="AA533">
        <v>5</v>
      </c>
      <c r="AB533" s="7" t="s">
        <v>526</v>
      </c>
      <c r="AC533">
        <v>5</v>
      </c>
      <c r="AD533" s="7" t="s">
        <v>526</v>
      </c>
      <c r="AE533">
        <v>5</v>
      </c>
      <c r="AF533" s="7" t="s">
        <v>526</v>
      </c>
      <c r="AG533">
        <v>5</v>
      </c>
      <c r="AH533" s="7" t="s">
        <v>526</v>
      </c>
      <c r="AI533">
        <v>5</v>
      </c>
      <c r="AJ533" s="7" t="s">
        <v>526</v>
      </c>
      <c r="AK533">
        <v>5</v>
      </c>
      <c r="AL533" s="7" t="s">
        <v>526</v>
      </c>
      <c r="AM533">
        <v>5</v>
      </c>
      <c r="AN533" s="7" t="s">
        <v>526</v>
      </c>
      <c r="AO533">
        <v>5</v>
      </c>
      <c r="AP533" s="7" t="s">
        <v>526</v>
      </c>
      <c r="AQ533">
        <v>5</v>
      </c>
      <c r="AR533" s="7" t="s">
        <v>526</v>
      </c>
      <c r="AS533">
        <v>5</v>
      </c>
      <c r="AT533" s="7" t="s">
        <v>526</v>
      </c>
      <c r="AU533">
        <v>10</v>
      </c>
      <c r="AV533" s="7" t="s">
        <v>526</v>
      </c>
      <c r="AW533">
        <v>5</v>
      </c>
      <c r="AX533" s="7" t="s">
        <v>526</v>
      </c>
      <c r="AY533">
        <v>5</v>
      </c>
      <c r="AZ533" s="7" t="s">
        <v>526</v>
      </c>
      <c r="BA533">
        <v>5</v>
      </c>
      <c r="BB533" s="7" t="s">
        <v>526</v>
      </c>
      <c r="BC533">
        <v>5</v>
      </c>
      <c r="BD533" s="7" t="s">
        <v>526</v>
      </c>
      <c r="BE533">
        <v>5</v>
      </c>
      <c r="BF533" s="7" t="s">
        <v>526</v>
      </c>
      <c r="BG533">
        <v>5</v>
      </c>
      <c r="BH533" s="7" t="s">
        <v>526</v>
      </c>
      <c r="BI533">
        <v>5</v>
      </c>
      <c r="BJ533" s="7" t="s">
        <v>526</v>
      </c>
      <c r="BK533">
        <v>5</v>
      </c>
      <c r="BL533" s="7" t="s">
        <v>526</v>
      </c>
      <c r="BM533">
        <v>5</v>
      </c>
      <c r="BN533" s="7" t="s">
        <v>526</v>
      </c>
      <c r="BO533">
        <v>5</v>
      </c>
      <c r="BQ533" s="5">
        <f t="shared" si="32"/>
        <v>28</v>
      </c>
      <c r="BR533" s="5">
        <f t="shared" si="33"/>
        <v>0</v>
      </c>
      <c r="BS533" s="5">
        <f t="shared" si="34"/>
        <v>28</v>
      </c>
      <c r="BT533" s="6">
        <f t="shared" si="35"/>
        <v>0</v>
      </c>
    </row>
    <row r="534" spans="1:72" ht="12.75">
      <c r="A534" t="s">
        <v>371</v>
      </c>
      <c r="B534" s="1" t="s">
        <v>898</v>
      </c>
      <c r="C534" s="1" t="s">
        <v>898</v>
      </c>
      <c r="D534" s="7">
        <v>1994</v>
      </c>
      <c r="E534" t="s">
        <v>899</v>
      </c>
      <c r="F534" t="s">
        <v>1610</v>
      </c>
      <c r="G534" t="s">
        <v>900</v>
      </c>
      <c r="H534" s="7" t="s">
        <v>523</v>
      </c>
      <c r="I534" t="s">
        <v>897</v>
      </c>
      <c r="J534" s="7" t="s">
        <v>525</v>
      </c>
      <c r="K534">
        <v>11</v>
      </c>
      <c r="L534" s="7" t="s">
        <v>526</v>
      </c>
      <c r="M534">
        <v>5</v>
      </c>
      <c r="N534" s="32" t="s">
        <v>526</v>
      </c>
      <c r="O534" s="33">
        <v>50</v>
      </c>
      <c r="P534" s="7" t="s">
        <v>526</v>
      </c>
      <c r="Q534">
        <v>200</v>
      </c>
      <c r="R534" s="7" t="s">
        <v>526</v>
      </c>
      <c r="S534">
        <v>5</v>
      </c>
      <c r="T534" s="7" t="s">
        <v>526</v>
      </c>
      <c r="U534">
        <v>5</v>
      </c>
      <c r="V534" s="7" t="s">
        <v>526</v>
      </c>
      <c r="W534">
        <v>5</v>
      </c>
      <c r="X534" s="7" t="s">
        <v>526</v>
      </c>
      <c r="Y534">
        <v>5</v>
      </c>
      <c r="Z534" s="7" t="s">
        <v>526</v>
      </c>
      <c r="AA534">
        <v>5</v>
      </c>
      <c r="AB534" s="7" t="s">
        <v>526</v>
      </c>
      <c r="AC534">
        <v>5</v>
      </c>
      <c r="AD534" s="7" t="s">
        <v>526</v>
      </c>
      <c r="AE534">
        <v>5</v>
      </c>
      <c r="AF534" s="7" t="s">
        <v>526</v>
      </c>
      <c r="AG534">
        <v>5</v>
      </c>
      <c r="AH534" s="7" t="s">
        <v>526</v>
      </c>
      <c r="AI534">
        <v>5</v>
      </c>
      <c r="AJ534" s="7" t="s">
        <v>526</v>
      </c>
      <c r="AK534">
        <v>5</v>
      </c>
      <c r="AL534" s="7" t="s">
        <v>526</v>
      </c>
      <c r="AM534">
        <v>5</v>
      </c>
      <c r="AN534" s="7" t="s">
        <v>526</v>
      </c>
      <c r="AO534">
        <v>5</v>
      </c>
      <c r="AP534" s="7" t="s">
        <v>526</v>
      </c>
      <c r="AQ534">
        <v>5</v>
      </c>
      <c r="AR534" s="7" t="s">
        <v>526</v>
      </c>
      <c r="AS534">
        <v>5</v>
      </c>
      <c r="AT534" s="7" t="s">
        <v>526</v>
      </c>
      <c r="AU534">
        <v>5</v>
      </c>
      <c r="AV534" s="7" t="s">
        <v>526</v>
      </c>
      <c r="AW534">
        <v>5</v>
      </c>
      <c r="AX534" s="7" t="s">
        <v>525</v>
      </c>
      <c r="AY534">
        <v>13</v>
      </c>
      <c r="AZ534" s="7" t="s">
        <v>526</v>
      </c>
      <c r="BA534">
        <v>5</v>
      </c>
      <c r="BB534" s="7" t="s">
        <v>526</v>
      </c>
      <c r="BC534">
        <v>5</v>
      </c>
      <c r="BD534" s="7" t="s">
        <v>526</v>
      </c>
      <c r="BE534">
        <v>5</v>
      </c>
      <c r="BF534" s="7" t="s">
        <v>526</v>
      </c>
      <c r="BG534">
        <v>5</v>
      </c>
      <c r="BH534" s="7" t="s">
        <v>526</v>
      </c>
      <c r="BI534">
        <v>5</v>
      </c>
      <c r="BJ534" s="7" t="s">
        <v>526</v>
      </c>
      <c r="BK534">
        <v>5</v>
      </c>
      <c r="BL534" s="7" t="s">
        <v>526</v>
      </c>
      <c r="BM534">
        <v>5</v>
      </c>
      <c r="BN534" s="7" t="s">
        <v>526</v>
      </c>
      <c r="BO534">
        <v>5</v>
      </c>
      <c r="BQ534" s="5">
        <f t="shared" si="32"/>
        <v>27</v>
      </c>
      <c r="BR534" s="5">
        <f t="shared" si="33"/>
        <v>0</v>
      </c>
      <c r="BS534" s="5">
        <f t="shared" si="34"/>
        <v>28</v>
      </c>
      <c r="BT534" s="6">
        <f t="shared" si="35"/>
        <v>1</v>
      </c>
    </row>
    <row r="535" spans="1:72" ht="12.75">
      <c r="A535" t="s">
        <v>371</v>
      </c>
      <c r="B535" s="1" t="s">
        <v>901</v>
      </c>
      <c r="C535" s="1" t="s">
        <v>901</v>
      </c>
      <c r="D535" s="7">
        <v>1994</v>
      </c>
      <c r="E535" t="s">
        <v>902</v>
      </c>
      <c r="F535" t="s">
        <v>1610</v>
      </c>
      <c r="G535" t="s">
        <v>903</v>
      </c>
      <c r="H535" s="7" t="s">
        <v>523</v>
      </c>
      <c r="I535" t="s">
        <v>376</v>
      </c>
      <c r="J535" s="7" t="s">
        <v>525</v>
      </c>
      <c r="K535">
        <v>6.9</v>
      </c>
      <c r="L535" s="7" t="s">
        <v>526</v>
      </c>
      <c r="M535">
        <v>5</v>
      </c>
      <c r="N535" s="32" t="s">
        <v>526</v>
      </c>
      <c r="O535" s="33">
        <v>50</v>
      </c>
      <c r="P535" s="7" t="s">
        <v>526</v>
      </c>
      <c r="Q535">
        <v>200</v>
      </c>
      <c r="R535" s="7" t="s">
        <v>526</v>
      </c>
      <c r="S535">
        <v>5</v>
      </c>
      <c r="T535" s="7" t="s">
        <v>526</v>
      </c>
      <c r="U535">
        <v>5</v>
      </c>
      <c r="V535" s="7" t="s">
        <v>526</v>
      </c>
      <c r="W535">
        <v>5</v>
      </c>
      <c r="X535" s="7" t="s">
        <v>526</v>
      </c>
      <c r="Y535">
        <v>5</v>
      </c>
      <c r="Z535" s="7" t="s">
        <v>526</v>
      </c>
      <c r="AA535">
        <v>5</v>
      </c>
      <c r="AB535" s="7" t="s">
        <v>526</v>
      </c>
      <c r="AC535">
        <v>5</v>
      </c>
      <c r="AD535" s="7" t="s">
        <v>526</v>
      </c>
      <c r="AE535">
        <v>5</v>
      </c>
      <c r="AF535" s="7" t="s">
        <v>526</v>
      </c>
      <c r="AG535">
        <v>5</v>
      </c>
      <c r="AH535" s="7" t="s">
        <v>526</v>
      </c>
      <c r="AI535">
        <v>5</v>
      </c>
      <c r="AJ535" s="7" t="s">
        <v>526</v>
      </c>
      <c r="AK535">
        <v>5</v>
      </c>
      <c r="AL535" s="7" t="s">
        <v>526</v>
      </c>
      <c r="AM535">
        <v>5</v>
      </c>
      <c r="AN535" s="7" t="s">
        <v>526</v>
      </c>
      <c r="AO535">
        <v>5</v>
      </c>
      <c r="AP535" s="7" t="s">
        <v>526</v>
      </c>
      <c r="AQ535">
        <v>5</v>
      </c>
      <c r="AR535" s="7" t="s">
        <v>526</v>
      </c>
      <c r="AS535">
        <v>5</v>
      </c>
      <c r="AT535" s="7" t="s">
        <v>526</v>
      </c>
      <c r="AU535">
        <v>5</v>
      </c>
      <c r="AV535" s="7" t="s">
        <v>526</v>
      </c>
      <c r="AW535">
        <v>5</v>
      </c>
      <c r="AX535" s="7" t="s">
        <v>525</v>
      </c>
      <c r="AY535">
        <v>8.6</v>
      </c>
      <c r="AZ535" s="7" t="s">
        <v>526</v>
      </c>
      <c r="BA535">
        <v>5</v>
      </c>
      <c r="BB535" s="7" t="s">
        <v>526</v>
      </c>
      <c r="BC535">
        <v>5</v>
      </c>
      <c r="BD535" s="7" t="s">
        <v>526</v>
      </c>
      <c r="BE535">
        <v>5</v>
      </c>
      <c r="BF535" s="7" t="s">
        <v>526</v>
      </c>
      <c r="BG535">
        <v>5</v>
      </c>
      <c r="BH535" s="7" t="s">
        <v>526</v>
      </c>
      <c r="BI535">
        <v>5</v>
      </c>
      <c r="BJ535" s="7" t="s">
        <v>526</v>
      </c>
      <c r="BK535">
        <v>5</v>
      </c>
      <c r="BL535" s="7" t="s">
        <v>526</v>
      </c>
      <c r="BM535">
        <v>5</v>
      </c>
      <c r="BN535" s="7" t="s">
        <v>526</v>
      </c>
      <c r="BO535">
        <v>5</v>
      </c>
      <c r="BQ535" s="5">
        <f t="shared" si="32"/>
        <v>27</v>
      </c>
      <c r="BR535" s="5">
        <f t="shared" si="33"/>
        <v>0</v>
      </c>
      <c r="BS535" s="5">
        <f t="shared" si="34"/>
        <v>28</v>
      </c>
      <c r="BT535" s="6">
        <f t="shared" si="35"/>
        <v>1</v>
      </c>
    </row>
    <row r="536" spans="1:72" ht="12.75">
      <c r="A536" t="s">
        <v>371</v>
      </c>
      <c r="B536" s="1" t="s">
        <v>904</v>
      </c>
      <c r="C536" s="1" t="s">
        <v>904</v>
      </c>
      <c r="D536" s="7">
        <v>1994</v>
      </c>
      <c r="E536" t="s">
        <v>905</v>
      </c>
      <c r="F536" t="s">
        <v>1610</v>
      </c>
      <c r="G536" t="s">
        <v>906</v>
      </c>
      <c r="H536" s="7" t="s">
        <v>523</v>
      </c>
      <c r="I536" t="s">
        <v>897</v>
      </c>
      <c r="J536" s="7" t="s">
        <v>525</v>
      </c>
      <c r="K536">
        <v>15</v>
      </c>
      <c r="L536" s="7" t="s">
        <v>526</v>
      </c>
      <c r="M536">
        <v>5</v>
      </c>
      <c r="N536" s="32" t="s">
        <v>526</v>
      </c>
      <c r="O536" s="33">
        <v>50</v>
      </c>
      <c r="P536" s="7" t="s">
        <v>526</v>
      </c>
      <c r="Q536">
        <v>200</v>
      </c>
      <c r="R536" s="7" t="s">
        <v>526</v>
      </c>
      <c r="S536">
        <v>5</v>
      </c>
      <c r="T536" s="7" t="s">
        <v>526</v>
      </c>
      <c r="U536">
        <v>5</v>
      </c>
      <c r="V536" s="7" t="s">
        <v>526</v>
      </c>
      <c r="W536">
        <v>5</v>
      </c>
      <c r="X536" s="7" t="s">
        <v>526</v>
      </c>
      <c r="Y536">
        <v>5</v>
      </c>
      <c r="Z536" s="7" t="s">
        <v>526</v>
      </c>
      <c r="AA536">
        <v>5</v>
      </c>
      <c r="AB536" s="7" t="s">
        <v>526</v>
      </c>
      <c r="AC536">
        <v>5</v>
      </c>
      <c r="AD536" s="7" t="s">
        <v>526</v>
      </c>
      <c r="AE536">
        <v>5</v>
      </c>
      <c r="AF536" s="7" t="s">
        <v>526</v>
      </c>
      <c r="AG536">
        <v>5</v>
      </c>
      <c r="AH536" s="7" t="s">
        <v>526</v>
      </c>
      <c r="AI536">
        <v>5</v>
      </c>
      <c r="AJ536" s="7" t="s">
        <v>526</v>
      </c>
      <c r="AK536">
        <v>5</v>
      </c>
      <c r="AL536" s="7" t="s">
        <v>526</v>
      </c>
      <c r="AM536">
        <v>5</v>
      </c>
      <c r="AN536" s="7" t="s">
        <v>526</v>
      </c>
      <c r="AO536">
        <v>5</v>
      </c>
      <c r="AP536" s="7" t="s">
        <v>526</v>
      </c>
      <c r="AQ536">
        <v>5</v>
      </c>
      <c r="AR536" s="7" t="s">
        <v>526</v>
      </c>
      <c r="AS536">
        <v>5</v>
      </c>
      <c r="AT536" s="7" t="s">
        <v>526</v>
      </c>
      <c r="AU536">
        <v>5</v>
      </c>
      <c r="AV536" s="7" t="s">
        <v>526</v>
      </c>
      <c r="AW536">
        <v>5</v>
      </c>
      <c r="AX536" s="7" t="s">
        <v>525</v>
      </c>
      <c r="AY536">
        <v>5.3</v>
      </c>
      <c r="AZ536" s="7" t="s">
        <v>526</v>
      </c>
      <c r="BA536">
        <v>5</v>
      </c>
      <c r="BB536" s="7" t="s">
        <v>526</v>
      </c>
      <c r="BC536">
        <v>5</v>
      </c>
      <c r="BD536" s="7" t="s">
        <v>526</v>
      </c>
      <c r="BE536">
        <v>5</v>
      </c>
      <c r="BF536" s="7" t="s">
        <v>526</v>
      </c>
      <c r="BG536">
        <v>5</v>
      </c>
      <c r="BH536" s="7" t="s">
        <v>526</v>
      </c>
      <c r="BI536">
        <v>5</v>
      </c>
      <c r="BJ536" s="7" t="s">
        <v>526</v>
      </c>
      <c r="BK536">
        <v>5</v>
      </c>
      <c r="BL536" s="7" t="s">
        <v>526</v>
      </c>
      <c r="BM536">
        <v>5</v>
      </c>
      <c r="BN536" s="7" t="s">
        <v>526</v>
      </c>
      <c r="BO536">
        <v>5</v>
      </c>
      <c r="BQ536" s="5">
        <f t="shared" si="32"/>
        <v>27</v>
      </c>
      <c r="BR536" s="5">
        <f t="shared" si="33"/>
        <v>0</v>
      </c>
      <c r="BS536" s="5">
        <f t="shared" si="34"/>
        <v>28</v>
      </c>
      <c r="BT536" s="6">
        <f t="shared" si="35"/>
        <v>1</v>
      </c>
    </row>
    <row r="537" spans="1:72" ht="12.75">
      <c r="A537" t="s">
        <v>371</v>
      </c>
      <c r="B537" s="1" t="s">
        <v>907</v>
      </c>
      <c r="C537" s="1" t="s">
        <v>907</v>
      </c>
      <c r="D537" s="7">
        <v>1994</v>
      </c>
      <c r="E537" t="s">
        <v>908</v>
      </c>
      <c r="F537" t="s">
        <v>1610</v>
      </c>
      <c r="G537" t="s">
        <v>909</v>
      </c>
      <c r="H537" s="7" t="s">
        <v>523</v>
      </c>
      <c r="I537" t="s">
        <v>897</v>
      </c>
      <c r="J537" s="7" t="s">
        <v>525</v>
      </c>
      <c r="K537">
        <v>8.4</v>
      </c>
      <c r="L537" s="7" t="s">
        <v>526</v>
      </c>
      <c r="M537">
        <v>5</v>
      </c>
      <c r="N537" s="32" t="s">
        <v>526</v>
      </c>
      <c r="O537" s="33">
        <v>50</v>
      </c>
      <c r="P537" s="7" t="s">
        <v>526</v>
      </c>
      <c r="Q537">
        <v>200</v>
      </c>
      <c r="R537" s="7" t="s">
        <v>526</v>
      </c>
      <c r="S537">
        <v>5</v>
      </c>
      <c r="T537" s="7" t="s">
        <v>526</v>
      </c>
      <c r="U537">
        <v>5</v>
      </c>
      <c r="V537" s="7" t="s">
        <v>526</v>
      </c>
      <c r="W537">
        <v>5</v>
      </c>
      <c r="X537" s="7" t="s">
        <v>526</v>
      </c>
      <c r="Y537">
        <v>5</v>
      </c>
      <c r="Z537" s="7" t="s">
        <v>526</v>
      </c>
      <c r="AA537">
        <v>5</v>
      </c>
      <c r="AB537" s="7" t="s">
        <v>526</v>
      </c>
      <c r="AC537">
        <v>5</v>
      </c>
      <c r="AD537" s="7" t="s">
        <v>526</v>
      </c>
      <c r="AE537">
        <v>5</v>
      </c>
      <c r="AF537" s="7" t="s">
        <v>526</v>
      </c>
      <c r="AG537">
        <v>5</v>
      </c>
      <c r="AH537" s="7" t="s">
        <v>526</v>
      </c>
      <c r="AI537">
        <v>5</v>
      </c>
      <c r="AJ537" s="7" t="s">
        <v>526</v>
      </c>
      <c r="AK537">
        <v>5</v>
      </c>
      <c r="AL537" s="7" t="s">
        <v>526</v>
      </c>
      <c r="AM537">
        <v>5</v>
      </c>
      <c r="AN537" s="7" t="s">
        <v>526</v>
      </c>
      <c r="AO537">
        <v>5</v>
      </c>
      <c r="AP537" s="7" t="s">
        <v>526</v>
      </c>
      <c r="AQ537">
        <v>5</v>
      </c>
      <c r="AR537" s="7" t="s">
        <v>526</v>
      </c>
      <c r="AS537">
        <v>5</v>
      </c>
      <c r="AT537" s="7" t="s">
        <v>526</v>
      </c>
      <c r="AU537">
        <v>5</v>
      </c>
      <c r="AV537" s="7" t="s">
        <v>526</v>
      </c>
      <c r="AW537">
        <v>5</v>
      </c>
      <c r="AX537" s="7" t="s">
        <v>526</v>
      </c>
      <c r="AY537">
        <v>5</v>
      </c>
      <c r="AZ537" s="7" t="s">
        <v>526</v>
      </c>
      <c r="BA537">
        <v>5</v>
      </c>
      <c r="BB537" s="7" t="s">
        <v>526</v>
      </c>
      <c r="BC537">
        <v>5</v>
      </c>
      <c r="BD537" s="7" t="s">
        <v>526</v>
      </c>
      <c r="BE537">
        <v>5</v>
      </c>
      <c r="BF537" s="7" t="s">
        <v>526</v>
      </c>
      <c r="BG537">
        <v>5</v>
      </c>
      <c r="BH537" s="7" t="s">
        <v>526</v>
      </c>
      <c r="BI537">
        <v>5</v>
      </c>
      <c r="BJ537" s="7" t="s">
        <v>526</v>
      </c>
      <c r="BK537">
        <v>5</v>
      </c>
      <c r="BL537" s="7" t="s">
        <v>526</v>
      </c>
      <c r="BM537">
        <v>5</v>
      </c>
      <c r="BN537" s="7" t="s">
        <v>526</v>
      </c>
      <c r="BO537">
        <v>5</v>
      </c>
      <c r="BQ537" s="5">
        <f t="shared" si="32"/>
        <v>28</v>
      </c>
      <c r="BR537" s="5">
        <f t="shared" si="33"/>
        <v>0</v>
      </c>
      <c r="BS537" s="5">
        <f t="shared" si="34"/>
        <v>28</v>
      </c>
      <c r="BT537" s="6">
        <f t="shared" si="35"/>
        <v>0</v>
      </c>
    </row>
    <row r="538" spans="1:72" ht="12.75">
      <c r="A538" t="s">
        <v>371</v>
      </c>
      <c r="B538" s="1" t="s">
        <v>910</v>
      </c>
      <c r="C538" s="1" t="s">
        <v>910</v>
      </c>
      <c r="D538" s="7">
        <v>1994</v>
      </c>
      <c r="E538" t="s">
        <v>911</v>
      </c>
      <c r="F538" t="s">
        <v>1610</v>
      </c>
      <c r="G538" t="s">
        <v>912</v>
      </c>
      <c r="H538" s="7" t="s">
        <v>523</v>
      </c>
      <c r="I538" t="s">
        <v>376</v>
      </c>
      <c r="J538" s="7" t="s">
        <v>525</v>
      </c>
      <c r="K538">
        <v>6.4</v>
      </c>
      <c r="L538" s="7" t="s">
        <v>526</v>
      </c>
      <c r="M538">
        <v>5</v>
      </c>
      <c r="N538" s="32" t="s">
        <v>526</v>
      </c>
      <c r="O538" s="33">
        <v>50</v>
      </c>
      <c r="P538" s="7" t="s">
        <v>526</v>
      </c>
      <c r="Q538">
        <v>200</v>
      </c>
      <c r="R538" s="7" t="s">
        <v>526</v>
      </c>
      <c r="S538">
        <v>5</v>
      </c>
      <c r="T538" s="7" t="s">
        <v>526</v>
      </c>
      <c r="U538">
        <v>5</v>
      </c>
      <c r="V538" s="7" t="s">
        <v>526</v>
      </c>
      <c r="W538">
        <v>5</v>
      </c>
      <c r="X538" s="7" t="s">
        <v>526</v>
      </c>
      <c r="Y538">
        <v>5</v>
      </c>
      <c r="Z538" s="7" t="s">
        <v>526</v>
      </c>
      <c r="AA538">
        <v>5</v>
      </c>
      <c r="AB538" s="7" t="s">
        <v>526</v>
      </c>
      <c r="AC538">
        <v>5</v>
      </c>
      <c r="AD538" s="7" t="s">
        <v>526</v>
      </c>
      <c r="AE538">
        <v>5</v>
      </c>
      <c r="AF538" s="7" t="s">
        <v>526</v>
      </c>
      <c r="AG538">
        <v>5</v>
      </c>
      <c r="AH538" s="7" t="s">
        <v>526</v>
      </c>
      <c r="AI538">
        <v>5</v>
      </c>
      <c r="AJ538" s="7" t="s">
        <v>526</v>
      </c>
      <c r="AK538">
        <v>5</v>
      </c>
      <c r="AL538" s="7" t="s">
        <v>526</v>
      </c>
      <c r="AM538">
        <v>5</v>
      </c>
      <c r="AN538" s="7" t="s">
        <v>526</v>
      </c>
      <c r="AO538">
        <v>5</v>
      </c>
      <c r="AP538" s="7" t="s">
        <v>526</v>
      </c>
      <c r="AQ538">
        <v>5</v>
      </c>
      <c r="AR538" s="7" t="s">
        <v>526</v>
      </c>
      <c r="AS538">
        <v>5</v>
      </c>
      <c r="AT538" s="7" t="s">
        <v>526</v>
      </c>
      <c r="AU538">
        <v>5</v>
      </c>
      <c r="AV538" s="7" t="s">
        <v>526</v>
      </c>
      <c r="AW538">
        <v>5</v>
      </c>
      <c r="AX538" s="7" t="s">
        <v>525</v>
      </c>
      <c r="AY538">
        <v>21</v>
      </c>
      <c r="AZ538" s="7" t="s">
        <v>526</v>
      </c>
      <c r="BA538">
        <v>5</v>
      </c>
      <c r="BB538" s="7" t="s">
        <v>526</v>
      </c>
      <c r="BC538">
        <v>5</v>
      </c>
      <c r="BD538" s="7" t="s">
        <v>526</v>
      </c>
      <c r="BE538">
        <v>5</v>
      </c>
      <c r="BF538" s="7" t="s">
        <v>526</v>
      </c>
      <c r="BG538">
        <v>5</v>
      </c>
      <c r="BH538" s="7" t="s">
        <v>526</v>
      </c>
      <c r="BI538">
        <v>5</v>
      </c>
      <c r="BJ538" s="7" t="s">
        <v>526</v>
      </c>
      <c r="BK538">
        <v>5</v>
      </c>
      <c r="BL538" s="7" t="s">
        <v>526</v>
      </c>
      <c r="BM538">
        <v>5</v>
      </c>
      <c r="BN538" s="7" t="s">
        <v>526</v>
      </c>
      <c r="BO538">
        <v>5</v>
      </c>
      <c r="BQ538" s="5">
        <f t="shared" si="32"/>
        <v>27</v>
      </c>
      <c r="BR538" s="5">
        <f t="shared" si="33"/>
        <v>0</v>
      </c>
      <c r="BS538" s="5">
        <f t="shared" si="34"/>
        <v>28</v>
      </c>
      <c r="BT538" s="6">
        <f t="shared" si="35"/>
        <v>1</v>
      </c>
    </row>
    <row r="539" spans="1:72" ht="12.75">
      <c r="A539" t="s">
        <v>2208</v>
      </c>
      <c r="B539" s="1" t="s">
        <v>913</v>
      </c>
      <c r="C539" s="1" t="s">
        <v>913</v>
      </c>
      <c r="D539" s="7">
        <v>1997</v>
      </c>
      <c r="E539" t="s">
        <v>914</v>
      </c>
      <c r="F539" t="s">
        <v>1610</v>
      </c>
      <c r="G539" t="s">
        <v>915</v>
      </c>
      <c r="H539" s="7" t="s">
        <v>523</v>
      </c>
      <c r="I539" t="s">
        <v>916</v>
      </c>
      <c r="J539" s="7" t="s">
        <v>525</v>
      </c>
      <c r="K539">
        <v>7.4</v>
      </c>
      <c r="L539" s="7" t="s">
        <v>526</v>
      </c>
      <c r="M539">
        <v>5</v>
      </c>
      <c r="N539" s="32" t="s">
        <v>526</v>
      </c>
      <c r="O539" s="33">
        <v>50</v>
      </c>
      <c r="P539" s="7" t="s">
        <v>526</v>
      </c>
      <c r="Q539">
        <v>200</v>
      </c>
      <c r="R539" s="7" t="s">
        <v>526</v>
      </c>
      <c r="S539">
        <v>5</v>
      </c>
      <c r="T539" s="7" t="s">
        <v>526</v>
      </c>
      <c r="U539">
        <v>5</v>
      </c>
      <c r="V539" s="7" t="s">
        <v>526</v>
      </c>
      <c r="W539">
        <v>5</v>
      </c>
      <c r="X539" s="7" t="s">
        <v>526</v>
      </c>
      <c r="Y539">
        <v>5</v>
      </c>
      <c r="Z539" s="7" t="s">
        <v>526</v>
      </c>
      <c r="AA539">
        <v>5</v>
      </c>
      <c r="AB539" s="7" t="s">
        <v>526</v>
      </c>
      <c r="AC539">
        <v>5</v>
      </c>
      <c r="AD539" s="7" t="s">
        <v>526</v>
      </c>
      <c r="AE539">
        <v>5</v>
      </c>
      <c r="AF539" s="7" t="s">
        <v>526</v>
      </c>
      <c r="AG539">
        <v>5</v>
      </c>
      <c r="AH539" s="7" t="s">
        <v>526</v>
      </c>
      <c r="AI539">
        <v>16</v>
      </c>
      <c r="AJ539" s="7" t="s">
        <v>526</v>
      </c>
      <c r="AK539">
        <v>5</v>
      </c>
      <c r="AL539" s="7" t="s">
        <v>526</v>
      </c>
      <c r="AM539">
        <v>5</v>
      </c>
      <c r="AN539" s="7" t="s">
        <v>526</v>
      </c>
      <c r="AO539">
        <v>5</v>
      </c>
      <c r="AP539" s="7" t="s">
        <v>526</v>
      </c>
      <c r="AQ539">
        <v>5</v>
      </c>
      <c r="AR539" s="7" t="s">
        <v>526</v>
      </c>
      <c r="AS539">
        <v>5</v>
      </c>
      <c r="AT539" s="7" t="s">
        <v>526</v>
      </c>
      <c r="AU539">
        <v>5</v>
      </c>
      <c r="AV539" s="7" t="s">
        <v>526</v>
      </c>
      <c r="AW539">
        <v>5</v>
      </c>
      <c r="AX539" s="7" t="s">
        <v>525</v>
      </c>
      <c r="AY539">
        <v>6.9</v>
      </c>
      <c r="AZ539" s="7" t="s">
        <v>526</v>
      </c>
      <c r="BA539">
        <v>5</v>
      </c>
      <c r="BB539" s="7" t="s">
        <v>526</v>
      </c>
      <c r="BC539">
        <v>5</v>
      </c>
      <c r="BD539" s="7" t="s">
        <v>526</v>
      </c>
      <c r="BE539">
        <v>5</v>
      </c>
      <c r="BF539" s="7" t="s">
        <v>526</v>
      </c>
      <c r="BG539">
        <v>5</v>
      </c>
      <c r="BH539" s="7" t="s">
        <v>526</v>
      </c>
      <c r="BI539">
        <v>5</v>
      </c>
      <c r="BJ539" s="7" t="s">
        <v>526</v>
      </c>
      <c r="BK539">
        <v>5</v>
      </c>
      <c r="BL539" s="7" t="s">
        <v>526</v>
      </c>
      <c r="BM539">
        <v>5</v>
      </c>
      <c r="BN539" s="7" t="s">
        <v>526</v>
      </c>
      <c r="BO539">
        <v>5</v>
      </c>
      <c r="BQ539" s="5">
        <f t="shared" si="32"/>
        <v>27</v>
      </c>
      <c r="BR539" s="5">
        <f t="shared" si="33"/>
        <v>0</v>
      </c>
      <c r="BS539" s="5">
        <f t="shared" si="34"/>
        <v>28</v>
      </c>
      <c r="BT539" s="6">
        <f t="shared" si="35"/>
        <v>1</v>
      </c>
    </row>
    <row r="540" spans="1:72" ht="12.75">
      <c r="A540" t="s">
        <v>2208</v>
      </c>
      <c r="B540" s="1" t="s">
        <v>917</v>
      </c>
      <c r="C540" s="1" t="s">
        <v>917</v>
      </c>
      <c r="D540" s="7">
        <v>1997</v>
      </c>
      <c r="E540" t="s">
        <v>918</v>
      </c>
      <c r="F540" t="s">
        <v>1610</v>
      </c>
      <c r="G540" t="s">
        <v>919</v>
      </c>
      <c r="H540" s="7" t="s">
        <v>523</v>
      </c>
      <c r="I540" t="s">
        <v>920</v>
      </c>
      <c r="J540" s="7" t="s">
        <v>525</v>
      </c>
      <c r="K540">
        <v>6.6</v>
      </c>
      <c r="L540" s="7" t="s">
        <v>558</v>
      </c>
      <c r="M540" t="s">
        <v>558</v>
      </c>
      <c r="N540" s="32" t="s">
        <v>526</v>
      </c>
      <c r="O540" s="33">
        <v>50</v>
      </c>
      <c r="P540" s="7" t="s">
        <v>526</v>
      </c>
      <c r="Q540">
        <v>200</v>
      </c>
      <c r="R540" s="7" t="s">
        <v>526</v>
      </c>
      <c r="S540">
        <v>5</v>
      </c>
      <c r="T540" s="7" t="s">
        <v>526</v>
      </c>
      <c r="U540">
        <v>5</v>
      </c>
      <c r="V540" s="7" t="s">
        <v>526</v>
      </c>
      <c r="W540">
        <v>5</v>
      </c>
      <c r="X540" s="7" t="s">
        <v>526</v>
      </c>
      <c r="Y540">
        <v>5</v>
      </c>
      <c r="Z540" s="7" t="s">
        <v>526</v>
      </c>
      <c r="AA540">
        <v>5</v>
      </c>
      <c r="AB540" s="7" t="s">
        <v>526</v>
      </c>
      <c r="AC540">
        <v>5</v>
      </c>
      <c r="AD540" s="7" t="s">
        <v>526</v>
      </c>
      <c r="AE540">
        <v>5</v>
      </c>
      <c r="AF540" s="7" t="s">
        <v>526</v>
      </c>
      <c r="AG540">
        <v>5</v>
      </c>
      <c r="AH540" s="7" t="s">
        <v>526</v>
      </c>
      <c r="AI540">
        <v>55</v>
      </c>
      <c r="AJ540" s="7" t="s">
        <v>526</v>
      </c>
      <c r="AK540">
        <v>5</v>
      </c>
      <c r="AL540" s="7" t="s">
        <v>526</v>
      </c>
      <c r="AM540">
        <v>5</v>
      </c>
      <c r="AN540" s="7" t="s">
        <v>526</v>
      </c>
      <c r="AO540">
        <v>5</v>
      </c>
      <c r="AP540" s="7" t="s">
        <v>526</v>
      </c>
      <c r="AQ540">
        <v>5</v>
      </c>
      <c r="AR540" s="7" t="s">
        <v>526</v>
      </c>
      <c r="AS540">
        <v>5</v>
      </c>
      <c r="AT540" s="7" t="s">
        <v>526</v>
      </c>
      <c r="AU540">
        <v>5</v>
      </c>
      <c r="AV540" s="7" t="s">
        <v>526</v>
      </c>
      <c r="AW540">
        <v>5</v>
      </c>
      <c r="AX540" s="7" t="s">
        <v>526</v>
      </c>
      <c r="AY540">
        <v>5</v>
      </c>
      <c r="AZ540" s="7" t="s">
        <v>526</v>
      </c>
      <c r="BA540">
        <v>5</v>
      </c>
      <c r="BB540" s="7" t="s">
        <v>526</v>
      </c>
      <c r="BC540">
        <v>5</v>
      </c>
      <c r="BD540" s="7" t="s">
        <v>526</v>
      </c>
      <c r="BE540">
        <v>5</v>
      </c>
      <c r="BF540" s="7" t="s">
        <v>526</v>
      </c>
      <c r="BG540">
        <v>5</v>
      </c>
      <c r="BH540" s="7" t="s">
        <v>526</v>
      </c>
      <c r="BI540">
        <v>5</v>
      </c>
      <c r="BJ540" s="7" t="s">
        <v>526</v>
      </c>
      <c r="BK540">
        <v>5</v>
      </c>
      <c r="BL540" s="7" t="s">
        <v>526</v>
      </c>
      <c r="BM540">
        <v>5</v>
      </c>
      <c r="BN540" s="7" t="s">
        <v>526</v>
      </c>
      <c r="BO540">
        <v>5</v>
      </c>
      <c r="BQ540" s="5">
        <f t="shared" si="32"/>
        <v>27</v>
      </c>
      <c r="BR540" s="5">
        <f t="shared" si="33"/>
        <v>2</v>
      </c>
      <c r="BS540" s="5">
        <f t="shared" si="34"/>
        <v>27</v>
      </c>
      <c r="BT540" s="6">
        <f t="shared" si="35"/>
        <v>0</v>
      </c>
    </row>
    <row r="541" spans="1:72" ht="12.75">
      <c r="A541" t="s">
        <v>2208</v>
      </c>
      <c r="B541" s="1" t="s">
        <v>921</v>
      </c>
      <c r="C541" s="1" t="s">
        <v>921</v>
      </c>
      <c r="D541" s="7">
        <v>1997</v>
      </c>
      <c r="E541" t="s">
        <v>922</v>
      </c>
      <c r="F541" t="s">
        <v>1610</v>
      </c>
      <c r="G541" t="s">
        <v>923</v>
      </c>
      <c r="H541" s="7" t="s">
        <v>523</v>
      </c>
      <c r="I541" t="s">
        <v>924</v>
      </c>
      <c r="J541" s="7" t="s">
        <v>525</v>
      </c>
      <c r="K541">
        <v>7.4</v>
      </c>
      <c r="L541" s="7" t="s">
        <v>526</v>
      </c>
      <c r="M541">
        <v>5</v>
      </c>
      <c r="N541" s="32" t="s">
        <v>526</v>
      </c>
      <c r="O541" s="33">
        <v>50</v>
      </c>
      <c r="P541" s="7" t="s">
        <v>526</v>
      </c>
      <c r="Q541">
        <v>200</v>
      </c>
      <c r="R541" s="7" t="s">
        <v>526</v>
      </c>
      <c r="S541">
        <v>5</v>
      </c>
      <c r="T541" s="7" t="s">
        <v>526</v>
      </c>
      <c r="U541">
        <v>5</v>
      </c>
      <c r="V541" s="7" t="s">
        <v>526</v>
      </c>
      <c r="W541">
        <v>5</v>
      </c>
      <c r="X541" s="7" t="s">
        <v>526</v>
      </c>
      <c r="Y541">
        <v>5</v>
      </c>
      <c r="Z541" s="7" t="s">
        <v>526</v>
      </c>
      <c r="AA541">
        <v>5</v>
      </c>
      <c r="AB541" s="7" t="s">
        <v>526</v>
      </c>
      <c r="AC541">
        <v>5</v>
      </c>
      <c r="AD541" s="7" t="s">
        <v>526</v>
      </c>
      <c r="AE541">
        <v>5</v>
      </c>
      <c r="AF541" s="7" t="s">
        <v>526</v>
      </c>
      <c r="AG541">
        <v>5</v>
      </c>
      <c r="AH541" s="7" t="s">
        <v>526</v>
      </c>
      <c r="AI541">
        <v>43</v>
      </c>
      <c r="AJ541" s="7" t="s">
        <v>526</v>
      </c>
      <c r="AK541">
        <v>5</v>
      </c>
      <c r="AL541" s="7" t="s">
        <v>526</v>
      </c>
      <c r="AM541">
        <v>5</v>
      </c>
      <c r="AN541" s="7" t="s">
        <v>526</v>
      </c>
      <c r="AO541">
        <v>5</v>
      </c>
      <c r="AP541" s="7" t="s">
        <v>526</v>
      </c>
      <c r="AQ541">
        <v>5</v>
      </c>
      <c r="AR541" s="7" t="s">
        <v>526</v>
      </c>
      <c r="AS541">
        <v>5</v>
      </c>
      <c r="AT541" s="7" t="s">
        <v>526</v>
      </c>
      <c r="AU541">
        <v>5</v>
      </c>
      <c r="AV541" s="7" t="s">
        <v>526</v>
      </c>
      <c r="AW541">
        <v>5</v>
      </c>
      <c r="AX541" s="7" t="s">
        <v>525</v>
      </c>
      <c r="AY541">
        <v>12</v>
      </c>
      <c r="AZ541" s="7" t="s">
        <v>526</v>
      </c>
      <c r="BA541">
        <v>5</v>
      </c>
      <c r="BB541" s="7" t="s">
        <v>526</v>
      </c>
      <c r="BC541">
        <v>5</v>
      </c>
      <c r="BD541" s="7" t="s">
        <v>526</v>
      </c>
      <c r="BE541">
        <v>5</v>
      </c>
      <c r="BF541" s="7" t="s">
        <v>526</v>
      </c>
      <c r="BG541">
        <v>5</v>
      </c>
      <c r="BH541" s="7" t="s">
        <v>526</v>
      </c>
      <c r="BI541">
        <v>5</v>
      </c>
      <c r="BJ541" s="7" t="s">
        <v>526</v>
      </c>
      <c r="BK541">
        <v>5</v>
      </c>
      <c r="BL541" s="7" t="s">
        <v>526</v>
      </c>
      <c r="BM541">
        <v>5</v>
      </c>
      <c r="BN541" s="7" t="s">
        <v>526</v>
      </c>
      <c r="BO541">
        <v>5</v>
      </c>
      <c r="BQ541" s="5">
        <f t="shared" si="32"/>
        <v>27</v>
      </c>
      <c r="BR541" s="5">
        <f t="shared" si="33"/>
        <v>0</v>
      </c>
      <c r="BS541" s="5">
        <f t="shared" si="34"/>
        <v>28</v>
      </c>
      <c r="BT541" s="6">
        <f t="shared" si="35"/>
        <v>1</v>
      </c>
    </row>
    <row r="542" spans="1:72" ht="12.75">
      <c r="A542" t="s">
        <v>2208</v>
      </c>
      <c r="B542" s="1" t="s">
        <v>925</v>
      </c>
      <c r="C542" s="1" t="s">
        <v>925</v>
      </c>
      <c r="D542" s="7">
        <v>1997</v>
      </c>
      <c r="E542" t="s">
        <v>926</v>
      </c>
      <c r="F542" t="s">
        <v>1610</v>
      </c>
      <c r="G542" t="s">
        <v>927</v>
      </c>
      <c r="H542" s="7" t="s">
        <v>523</v>
      </c>
      <c r="I542" t="s">
        <v>928</v>
      </c>
      <c r="J542" s="7" t="s">
        <v>525</v>
      </c>
      <c r="K542">
        <v>8.8</v>
      </c>
      <c r="L542" s="7" t="s">
        <v>526</v>
      </c>
      <c r="M542">
        <v>5</v>
      </c>
      <c r="N542" s="32" t="s">
        <v>525</v>
      </c>
      <c r="O542" s="33">
        <v>53</v>
      </c>
      <c r="P542" s="7" t="s">
        <v>526</v>
      </c>
      <c r="Q542">
        <v>200</v>
      </c>
      <c r="R542" s="7" t="s">
        <v>526</v>
      </c>
      <c r="S542">
        <v>5</v>
      </c>
      <c r="T542" s="7" t="s">
        <v>526</v>
      </c>
      <c r="U542">
        <v>5</v>
      </c>
      <c r="V542" s="7" t="s">
        <v>543</v>
      </c>
      <c r="W542">
        <v>4.4</v>
      </c>
      <c r="X542" s="7" t="s">
        <v>526</v>
      </c>
      <c r="Y542">
        <v>5</v>
      </c>
      <c r="Z542" s="7" t="s">
        <v>526</v>
      </c>
      <c r="AA542">
        <v>5</v>
      </c>
      <c r="AB542" s="7" t="s">
        <v>526</v>
      </c>
      <c r="AC542">
        <v>5</v>
      </c>
      <c r="AD542" s="7" t="s">
        <v>526</v>
      </c>
      <c r="AE542">
        <v>5</v>
      </c>
      <c r="AF542" s="7" t="s">
        <v>526</v>
      </c>
      <c r="AG542">
        <v>5</v>
      </c>
      <c r="AH542" s="7" t="s">
        <v>526</v>
      </c>
      <c r="AI542">
        <v>5</v>
      </c>
      <c r="AJ542" s="7" t="s">
        <v>526</v>
      </c>
      <c r="AK542">
        <v>5</v>
      </c>
      <c r="AL542" s="7" t="s">
        <v>526</v>
      </c>
      <c r="AM542">
        <v>5</v>
      </c>
      <c r="AN542" s="7" t="s">
        <v>526</v>
      </c>
      <c r="AO542">
        <v>5</v>
      </c>
      <c r="AP542" s="7" t="s">
        <v>526</v>
      </c>
      <c r="AQ542">
        <v>5</v>
      </c>
      <c r="AR542" s="7" t="s">
        <v>526</v>
      </c>
      <c r="AS542">
        <v>5</v>
      </c>
      <c r="AT542" s="7" t="s">
        <v>526</v>
      </c>
      <c r="AU542">
        <v>5</v>
      </c>
      <c r="AV542" s="7" t="s">
        <v>526</v>
      </c>
      <c r="AW542">
        <v>5</v>
      </c>
      <c r="AX542" s="7" t="s">
        <v>525</v>
      </c>
      <c r="AY542">
        <v>49</v>
      </c>
      <c r="AZ542" s="7" t="s">
        <v>526</v>
      </c>
      <c r="BA542">
        <v>5</v>
      </c>
      <c r="BB542" s="7" t="s">
        <v>526</v>
      </c>
      <c r="BC542">
        <v>5</v>
      </c>
      <c r="BD542" s="7" t="s">
        <v>526</v>
      </c>
      <c r="BE542">
        <v>5</v>
      </c>
      <c r="BF542" s="7" t="s">
        <v>526</v>
      </c>
      <c r="BG542">
        <v>5</v>
      </c>
      <c r="BH542" s="7" t="s">
        <v>526</v>
      </c>
      <c r="BI542">
        <v>5</v>
      </c>
      <c r="BJ542" s="7" t="s">
        <v>526</v>
      </c>
      <c r="BK542">
        <v>5</v>
      </c>
      <c r="BL542" s="7" t="s">
        <v>526</v>
      </c>
      <c r="BM542">
        <v>5</v>
      </c>
      <c r="BN542" s="7" t="s">
        <v>526</v>
      </c>
      <c r="BO542">
        <v>5</v>
      </c>
      <c r="BQ542" s="5">
        <f t="shared" si="32"/>
        <v>25</v>
      </c>
      <c r="BR542" s="5">
        <f t="shared" si="33"/>
        <v>0</v>
      </c>
      <c r="BS542" s="5">
        <f t="shared" si="34"/>
        <v>28</v>
      </c>
      <c r="BT542" s="6">
        <f t="shared" si="35"/>
        <v>3</v>
      </c>
    </row>
    <row r="543" spans="1:72" ht="12.75">
      <c r="A543" t="s">
        <v>2208</v>
      </c>
      <c r="B543" s="1" t="s">
        <v>929</v>
      </c>
      <c r="C543" s="1" t="s">
        <v>929</v>
      </c>
      <c r="D543" s="7">
        <v>1997</v>
      </c>
      <c r="E543" t="s">
        <v>930</v>
      </c>
      <c r="F543" t="s">
        <v>1610</v>
      </c>
      <c r="G543" t="s">
        <v>931</v>
      </c>
      <c r="H543" s="7" t="s">
        <v>523</v>
      </c>
      <c r="I543" t="s">
        <v>531</v>
      </c>
      <c r="J543" s="7" t="s">
        <v>525</v>
      </c>
      <c r="K543">
        <v>8.9</v>
      </c>
      <c r="L543" s="7" t="s">
        <v>526</v>
      </c>
      <c r="M543">
        <v>5</v>
      </c>
      <c r="N543" s="32" t="s">
        <v>525</v>
      </c>
      <c r="O543" s="33">
        <v>82</v>
      </c>
      <c r="P543" s="7" t="s">
        <v>526</v>
      </c>
      <c r="Q543">
        <v>200</v>
      </c>
      <c r="R543" s="7" t="s">
        <v>526</v>
      </c>
      <c r="S543">
        <v>5</v>
      </c>
      <c r="T543" s="7" t="s">
        <v>526</v>
      </c>
      <c r="U543">
        <v>5</v>
      </c>
      <c r="V543" s="7" t="s">
        <v>543</v>
      </c>
      <c r="W543">
        <v>3.8</v>
      </c>
      <c r="X543" s="7" t="s">
        <v>526</v>
      </c>
      <c r="Y543">
        <v>5</v>
      </c>
      <c r="Z543" s="7" t="s">
        <v>526</v>
      </c>
      <c r="AA543">
        <v>5</v>
      </c>
      <c r="AB543" s="7" t="s">
        <v>526</v>
      </c>
      <c r="AC543">
        <v>5</v>
      </c>
      <c r="AD543" s="7" t="s">
        <v>526</v>
      </c>
      <c r="AE543">
        <v>5</v>
      </c>
      <c r="AF543" s="7" t="s">
        <v>526</v>
      </c>
      <c r="AG543">
        <v>5</v>
      </c>
      <c r="AH543" s="7" t="s">
        <v>526</v>
      </c>
      <c r="AI543">
        <v>5</v>
      </c>
      <c r="AJ543" s="7" t="s">
        <v>526</v>
      </c>
      <c r="AK543">
        <v>5</v>
      </c>
      <c r="AL543" s="7" t="s">
        <v>526</v>
      </c>
      <c r="AM543">
        <v>5</v>
      </c>
      <c r="AN543" s="7" t="s">
        <v>526</v>
      </c>
      <c r="AO543">
        <v>5</v>
      </c>
      <c r="AP543" s="7" t="s">
        <v>526</v>
      </c>
      <c r="AQ543">
        <v>5</v>
      </c>
      <c r="AR543" s="7" t="s">
        <v>526</v>
      </c>
      <c r="AS543">
        <v>5</v>
      </c>
      <c r="AT543" s="7" t="s">
        <v>526</v>
      </c>
      <c r="AU543">
        <v>5</v>
      </c>
      <c r="AV543" s="7" t="s">
        <v>526</v>
      </c>
      <c r="AW543">
        <v>5</v>
      </c>
      <c r="AX543" s="7" t="s">
        <v>525</v>
      </c>
      <c r="AY543">
        <v>298</v>
      </c>
      <c r="AZ543" s="7" t="s">
        <v>526</v>
      </c>
      <c r="BA543">
        <v>5</v>
      </c>
      <c r="BB543" s="7" t="s">
        <v>526</v>
      </c>
      <c r="BC543">
        <v>5</v>
      </c>
      <c r="BD543" s="7" t="s">
        <v>525</v>
      </c>
      <c r="BE543">
        <v>12</v>
      </c>
      <c r="BF543" s="7" t="s">
        <v>526</v>
      </c>
      <c r="BG543">
        <v>5</v>
      </c>
      <c r="BH543" s="7" t="s">
        <v>526</v>
      </c>
      <c r="BI543">
        <v>5</v>
      </c>
      <c r="BJ543" s="7" t="s">
        <v>526</v>
      </c>
      <c r="BK543">
        <v>5</v>
      </c>
      <c r="BL543" s="7" t="s">
        <v>526</v>
      </c>
      <c r="BM543">
        <v>5</v>
      </c>
      <c r="BN543" s="7" t="s">
        <v>526</v>
      </c>
      <c r="BO543">
        <v>5</v>
      </c>
      <c r="BQ543" s="5">
        <f t="shared" si="32"/>
        <v>24</v>
      </c>
      <c r="BR543" s="5">
        <f t="shared" si="33"/>
        <v>0</v>
      </c>
      <c r="BS543" s="5">
        <f t="shared" si="34"/>
        <v>28</v>
      </c>
      <c r="BT543" s="6">
        <f t="shared" si="35"/>
        <v>4</v>
      </c>
    </row>
    <row r="544" spans="1:72" ht="12.75">
      <c r="A544" t="s">
        <v>2208</v>
      </c>
      <c r="B544" s="1" t="s">
        <v>932</v>
      </c>
      <c r="C544" s="1" t="s">
        <v>932</v>
      </c>
      <c r="D544" s="7">
        <v>1997</v>
      </c>
      <c r="E544" t="s">
        <v>933</v>
      </c>
      <c r="F544" t="s">
        <v>1610</v>
      </c>
      <c r="G544" t="s">
        <v>934</v>
      </c>
      <c r="H544" s="7" t="s">
        <v>523</v>
      </c>
      <c r="I544" t="s">
        <v>725</v>
      </c>
      <c r="J544" s="7" t="s">
        <v>525</v>
      </c>
      <c r="K544">
        <v>5.2</v>
      </c>
      <c r="L544" s="7" t="s">
        <v>526</v>
      </c>
      <c r="M544">
        <v>5</v>
      </c>
      <c r="N544" s="32" t="s">
        <v>526</v>
      </c>
      <c r="O544" s="33">
        <v>50</v>
      </c>
      <c r="P544" s="7" t="s">
        <v>526</v>
      </c>
      <c r="Q544">
        <v>200</v>
      </c>
      <c r="R544" s="7" t="s">
        <v>526</v>
      </c>
      <c r="S544">
        <v>5</v>
      </c>
      <c r="T544" s="7" t="s">
        <v>526</v>
      </c>
      <c r="U544">
        <v>5</v>
      </c>
      <c r="V544" s="7" t="s">
        <v>526</v>
      </c>
      <c r="W544">
        <v>5</v>
      </c>
      <c r="X544" s="7" t="s">
        <v>526</v>
      </c>
      <c r="Y544">
        <v>5</v>
      </c>
      <c r="Z544" s="7" t="s">
        <v>526</v>
      </c>
      <c r="AA544">
        <v>5</v>
      </c>
      <c r="AB544" s="7" t="s">
        <v>526</v>
      </c>
      <c r="AC544">
        <v>5</v>
      </c>
      <c r="AD544" s="7" t="s">
        <v>526</v>
      </c>
      <c r="AE544">
        <v>5</v>
      </c>
      <c r="AF544" s="7" t="s">
        <v>526</v>
      </c>
      <c r="AG544">
        <v>5</v>
      </c>
      <c r="AH544" s="7" t="s">
        <v>526</v>
      </c>
      <c r="AI544">
        <v>8</v>
      </c>
      <c r="AJ544" s="7" t="s">
        <v>526</v>
      </c>
      <c r="AK544">
        <v>5</v>
      </c>
      <c r="AL544" s="7" t="s">
        <v>526</v>
      </c>
      <c r="AM544">
        <v>5</v>
      </c>
      <c r="AN544" s="7" t="s">
        <v>526</v>
      </c>
      <c r="AO544">
        <v>5</v>
      </c>
      <c r="AP544" s="7" t="s">
        <v>526</v>
      </c>
      <c r="AQ544">
        <v>5</v>
      </c>
      <c r="AR544" s="7" t="s">
        <v>526</v>
      </c>
      <c r="AS544">
        <v>5</v>
      </c>
      <c r="AT544" s="7" t="s">
        <v>526</v>
      </c>
      <c r="AU544">
        <v>5</v>
      </c>
      <c r="AV544" s="7" t="s">
        <v>526</v>
      </c>
      <c r="AW544">
        <v>5</v>
      </c>
      <c r="AX544" s="7" t="s">
        <v>526</v>
      </c>
      <c r="AY544">
        <v>5</v>
      </c>
      <c r="AZ544" s="7" t="s">
        <v>526</v>
      </c>
      <c r="BA544">
        <v>5</v>
      </c>
      <c r="BB544" s="7" t="s">
        <v>526</v>
      </c>
      <c r="BC544">
        <v>5</v>
      </c>
      <c r="BD544" s="7" t="s">
        <v>526</v>
      </c>
      <c r="BE544">
        <v>5</v>
      </c>
      <c r="BF544" s="7" t="s">
        <v>526</v>
      </c>
      <c r="BG544">
        <v>5</v>
      </c>
      <c r="BH544" s="7" t="s">
        <v>526</v>
      </c>
      <c r="BI544">
        <v>5</v>
      </c>
      <c r="BJ544" s="7" t="s">
        <v>526</v>
      </c>
      <c r="BK544">
        <v>5</v>
      </c>
      <c r="BL544" s="7" t="s">
        <v>526</v>
      </c>
      <c r="BM544">
        <v>5</v>
      </c>
      <c r="BN544" s="7" t="s">
        <v>526</v>
      </c>
      <c r="BO544">
        <v>5</v>
      </c>
      <c r="BQ544" s="5">
        <f t="shared" si="32"/>
        <v>28</v>
      </c>
      <c r="BR544" s="5">
        <f t="shared" si="33"/>
        <v>0</v>
      </c>
      <c r="BS544" s="5">
        <f t="shared" si="34"/>
        <v>28</v>
      </c>
      <c r="BT544" s="6">
        <f t="shared" si="35"/>
        <v>0</v>
      </c>
    </row>
    <row r="545" spans="1:72" ht="12.75">
      <c r="A545" t="s">
        <v>2212</v>
      </c>
      <c r="B545" s="1" t="s">
        <v>935</v>
      </c>
      <c r="C545" s="1" t="s">
        <v>935</v>
      </c>
      <c r="D545" s="7">
        <v>1991</v>
      </c>
      <c r="E545" t="s">
        <v>936</v>
      </c>
      <c r="F545" t="s">
        <v>1610</v>
      </c>
      <c r="G545" t="s">
        <v>937</v>
      </c>
      <c r="H545" s="7" t="s">
        <v>523</v>
      </c>
      <c r="I545" t="s">
        <v>938</v>
      </c>
      <c r="J545" s="7" t="s">
        <v>525</v>
      </c>
      <c r="K545">
        <v>4.6</v>
      </c>
      <c r="L545" s="7" t="s">
        <v>526</v>
      </c>
      <c r="M545">
        <v>5</v>
      </c>
      <c r="N545" s="32" t="s">
        <v>526</v>
      </c>
      <c r="O545" s="33">
        <v>50</v>
      </c>
      <c r="P545" s="7" t="s">
        <v>526</v>
      </c>
      <c r="Q545">
        <v>200</v>
      </c>
      <c r="R545" s="7" t="s">
        <v>526</v>
      </c>
      <c r="S545">
        <v>5</v>
      </c>
      <c r="T545" s="7" t="s">
        <v>526</v>
      </c>
      <c r="U545">
        <v>5</v>
      </c>
      <c r="V545" s="7" t="s">
        <v>526</v>
      </c>
      <c r="W545">
        <v>5</v>
      </c>
      <c r="X545" s="7" t="s">
        <v>526</v>
      </c>
      <c r="Y545">
        <v>5</v>
      </c>
      <c r="Z545" s="7" t="s">
        <v>526</v>
      </c>
      <c r="AA545">
        <v>5</v>
      </c>
      <c r="AB545" s="7" t="s">
        <v>526</v>
      </c>
      <c r="AC545">
        <v>5</v>
      </c>
      <c r="AD545" s="7" t="s">
        <v>526</v>
      </c>
      <c r="AE545">
        <v>5</v>
      </c>
      <c r="AF545" s="7" t="s">
        <v>526</v>
      </c>
      <c r="AG545">
        <v>5</v>
      </c>
      <c r="AH545" s="7" t="s">
        <v>526</v>
      </c>
      <c r="AI545">
        <v>5</v>
      </c>
      <c r="AJ545" s="7" t="s">
        <v>526</v>
      </c>
      <c r="AK545">
        <v>5</v>
      </c>
      <c r="AL545" s="7" t="s">
        <v>526</v>
      </c>
      <c r="AM545">
        <v>5</v>
      </c>
      <c r="AN545" s="7" t="s">
        <v>526</v>
      </c>
      <c r="AO545">
        <v>5</v>
      </c>
      <c r="AP545" s="7" t="s">
        <v>526</v>
      </c>
      <c r="AQ545">
        <v>5</v>
      </c>
      <c r="AR545" s="7" t="s">
        <v>526</v>
      </c>
      <c r="AS545">
        <v>5</v>
      </c>
      <c r="AT545" s="7" t="s">
        <v>526</v>
      </c>
      <c r="AU545">
        <v>5</v>
      </c>
      <c r="AV545" s="7" t="s">
        <v>526</v>
      </c>
      <c r="AW545">
        <v>5</v>
      </c>
      <c r="AX545" s="7" t="s">
        <v>525</v>
      </c>
      <c r="AY545">
        <v>24</v>
      </c>
      <c r="AZ545" s="7" t="s">
        <v>526</v>
      </c>
      <c r="BA545">
        <v>5</v>
      </c>
      <c r="BB545" s="7" t="s">
        <v>526</v>
      </c>
      <c r="BC545">
        <v>5</v>
      </c>
      <c r="BD545" s="7" t="s">
        <v>526</v>
      </c>
      <c r="BE545">
        <v>5</v>
      </c>
      <c r="BF545" s="7" t="s">
        <v>526</v>
      </c>
      <c r="BG545">
        <v>5</v>
      </c>
      <c r="BH545" s="7" t="s">
        <v>526</v>
      </c>
      <c r="BI545">
        <v>5</v>
      </c>
      <c r="BJ545" s="7" t="s">
        <v>526</v>
      </c>
      <c r="BK545">
        <v>5</v>
      </c>
      <c r="BL545" s="7" t="s">
        <v>526</v>
      </c>
      <c r="BM545">
        <v>5</v>
      </c>
      <c r="BN545" s="7" t="s">
        <v>526</v>
      </c>
      <c r="BO545">
        <v>5</v>
      </c>
      <c r="BQ545" s="5">
        <f t="shared" si="32"/>
        <v>27</v>
      </c>
      <c r="BR545" s="5">
        <f t="shared" si="33"/>
        <v>0</v>
      </c>
      <c r="BS545" s="5">
        <f t="shared" si="34"/>
        <v>28</v>
      </c>
      <c r="BT545" s="6">
        <f t="shared" si="35"/>
        <v>1</v>
      </c>
    </row>
    <row r="546" spans="1:72" ht="12.75">
      <c r="A546" t="s">
        <v>2221</v>
      </c>
      <c r="B546" s="1" t="s">
        <v>939</v>
      </c>
      <c r="C546" s="1" t="s">
        <v>939</v>
      </c>
      <c r="D546" s="7">
        <v>1994</v>
      </c>
      <c r="E546" t="s">
        <v>940</v>
      </c>
      <c r="F546" t="s">
        <v>1610</v>
      </c>
      <c r="G546" t="s">
        <v>941</v>
      </c>
      <c r="H546" s="7" t="s">
        <v>523</v>
      </c>
      <c r="I546" t="s">
        <v>942</v>
      </c>
      <c r="J546" s="7" t="s">
        <v>525</v>
      </c>
      <c r="K546">
        <v>4.3</v>
      </c>
      <c r="L546" s="7" t="s">
        <v>526</v>
      </c>
      <c r="M546">
        <v>5</v>
      </c>
      <c r="N546" s="32" t="s">
        <v>526</v>
      </c>
      <c r="O546" s="33">
        <v>50</v>
      </c>
      <c r="P546" s="7" t="s">
        <v>526</v>
      </c>
      <c r="Q546">
        <v>200</v>
      </c>
      <c r="R546" s="7" t="s">
        <v>526</v>
      </c>
      <c r="S546">
        <v>5</v>
      </c>
      <c r="T546" s="7" t="s">
        <v>526</v>
      </c>
      <c r="U546">
        <v>5</v>
      </c>
      <c r="V546" s="7" t="s">
        <v>526</v>
      </c>
      <c r="W546">
        <v>5</v>
      </c>
      <c r="X546" s="7" t="s">
        <v>526</v>
      </c>
      <c r="Y546">
        <v>5</v>
      </c>
      <c r="Z546" s="7" t="s">
        <v>526</v>
      </c>
      <c r="AA546">
        <v>5</v>
      </c>
      <c r="AB546" s="7" t="s">
        <v>526</v>
      </c>
      <c r="AC546">
        <v>5</v>
      </c>
      <c r="AD546" s="7" t="s">
        <v>526</v>
      </c>
      <c r="AE546">
        <v>5</v>
      </c>
      <c r="AF546" s="7" t="s">
        <v>526</v>
      </c>
      <c r="AG546">
        <v>5</v>
      </c>
      <c r="AH546" s="7" t="s">
        <v>526</v>
      </c>
      <c r="AI546">
        <v>5</v>
      </c>
      <c r="AJ546" s="7" t="s">
        <v>526</v>
      </c>
      <c r="AK546">
        <v>5</v>
      </c>
      <c r="AL546" s="7" t="s">
        <v>526</v>
      </c>
      <c r="AM546">
        <v>5</v>
      </c>
      <c r="AN546" s="7" t="s">
        <v>526</v>
      </c>
      <c r="AO546">
        <v>5</v>
      </c>
      <c r="AP546" s="7" t="s">
        <v>526</v>
      </c>
      <c r="AQ546">
        <v>5</v>
      </c>
      <c r="AR546" s="7" t="s">
        <v>526</v>
      </c>
      <c r="AS546">
        <v>5</v>
      </c>
      <c r="AT546" s="7" t="s">
        <v>526</v>
      </c>
      <c r="AU546">
        <v>14</v>
      </c>
      <c r="AV546" s="7" t="s">
        <v>526</v>
      </c>
      <c r="AW546">
        <v>5</v>
      </c>
      <c r="AX546" s="7" t="s">
        <v>526</v>
      </c>
      <c r="AY546">
        <v>5</v>
      </c>
      <c r="AZ546" s="7" t="s">
        <v>526</v>
      </c>
      <c r="BA546">
        <v>5</v>
      </c>
      <c r="BB546" s="7" t="s">
        <v>526</v>
      </c>
      <c r="BC546">
        <v>5</v>
      </c>
      <c r="BD546" s="7" t="s">
        <v>526</v>
      </c>
      <c r="BE546">
        <v>5</v>
      </c>
      <c r="BF546" s="7" t="s">
        <v>526</v>
      </c>
      <c r="BG546">
        <v>5</v>
      </c>
      <c r="BH546" s="7" t="s">
        <v>526</v>
      </c>
      <c r="BI546">
        <v>5</v>
      </c>
      <c r="BJ546" s="7" t="s">
        <v>526</v>
      </c>
      <c r="BK546">
        <v>5</v>
      </c>
      <c r="BL546" s="7" t="s">
        <v>526</v>
      </c>
      <c r="BM546">
        <v>5</v>
      </c>
      <c r="BN546" s="7" t="s">
        <v>526</v>
      </c>
      <c r="BO546">
        <v>5</v>
      </c>
      <c r="BQ546" s="5">
        <f t="shared" si="32"/>
        <v>28</v>
      </c>
      <c r="BR546" s="5">
        <f t="shared" si="33"/>
        <v>0</v>
      </c>
      <c r="BS546" s="5">
        <f t="shared" si="34"/>
        <v>28</v>
      </c>
      <c r="BT546" s="6">
        <f t="shared" si="35"/>
        <v>0</v>
      </c>
    </row>
    <row r="547" spans="1:72" ht="12.75">
      <c r="A547" t="s">
        <v>2221</v>
      </c>
      <c r="B547" s="1" t="s">
        <v>943</v>
      </c>
      <c r="C547" s="1" t="s">
        <v>943</v>
      </c>
      <c r="D547" s="7">
        <v>1994</v>
      </c>
      <c r="E547" t="s">
        <v>944</v>
      </c>
      <c r="F547" t="s">
        <v>1610</v>
      </c>
      <c r="G547" t="s">
        <v>945</v>
      </c>
      <c r="H547" s="7" t="s">
        <v>523</v>
      </c>
      <c r="I547" t="s">
        <v>938</v>
      </c>
      <c r="J547" s="7" t="s">
        <v>525</v>
      </c>
      <c r="K547">
        <v>6</v>
      </c>
      <c r="L547" s="7" t="s">
        <v>526</v>
      </c>
      <c r="M547">
        <v>5</v>
      </c>
      <c r="N547" s="32" t="s">
        <v>526</v>
      </c>
      <c r="O547" s="33">
        <v>50</v>
      </c>
      <c r="P547" s="7" t="s">
        <v>526</v>
      </c>
      <c r="Q547">
        <v>200</v>
      </c>
      <c r="R547" s="7" t="s">
        <v>526</v>
      </c>
      <c r="S547">
        <v>5</v>
      </c>
      <c r="T547" s="7" t="s">
        <v>526</v>
      </c>
      <c r="U547">
        <v>5</v>
      </c>
      <c r="V547" s="7" t="s">
        <v>526</v>
      </c>
      <c r="W547">
        <v>5</v>
      </c>
      <c r="X547" s="7" t="s">
        <v>526</v>
      </c>
      <c r="Y547">
        <v>5</v>
      </c>
      <c r="Z547" s="7" t="s">
        <v>526</v>
      </c>
      <c r="AA547">
        <v>5</v>
      </c>
      <c r="AB547" s="7" t="s">
        <v>526</v>
      </c>
      <c r="AC547">
        <v>5</v>
      </c>
      <c r="AD547" s="7" t="s">
        <v>526</v>
      </c>
      <c r="AE547">
        <v>5</v>
      </c>
      <c r="AF547" s="7" t="s">
        <v>526</v>
      </c>
      <c r="AG547">
        <v>5</v>
      </c>
      <c r="AH547" s="7" t="s">
        <v>526</v>
      </c>
      <c r="AI547">
        <v>5</v>
      </c>
      <c r="AJ547" s="7" t="s">
        <v>526</v>
      </c>
      <c r="AK547">
        <v>5</v>
      </c>
      <c r="AL547" s="7" t="s">
        <v>526</v>
      </c>
      <c r="AM547">
        <v>5</v>
      </c>
      <c r="AN547" s="7" t="s">
        <v>526</v>
      </c>
      <c r="AO547">
        <v>5</v>
      </c>
      <c r="AP547" s="7" t="s">
        <v>526</v>
      </c>
      <c r="AQ547">
        <v>5</v>
      </c>
      <c r="AR547" s="7" t="s">
        <v>526</v>
      </c>
      <c r="AS547">
        <v>5</v>
      </c>
      <c r="AT547" s="7" t="s">
        <v>526</v>
      </c>
      <c r="AU547">
        <v>7</v>
      </c>
      <c r="AV547" s="7" t="s">
        <v>526</v>
      </c>
      <c r="AW547">
        <v>5</v>
      </c>
      <c r="AX547" s="7" t="s">
        <v>526</v>
      </c>
      <c r="AY547">
        <v>5</v>
      </c>
      <c r="AZ547" s="7" t="s">
        <v>526</v>
      </c>
      <c r="BA547">
        <v>5</v>
      </c>
      <c r="BB547" s="7" t="s">
        <v>526</v>
      </c>
      <c r="BC547">
        <v>5</v>
      </c>
      <c r="BD547" s="7" t="s">
        <v>526</v>
      </c>
      <c r="BE547">
        <v>5</v>
      </c>
      <c r="BF547" s="7" t="s">
        <v>526</v>
      </c>
      <c r="BG547">
        <v>5</v>
      </c>
      <c r="BH547" s="7" t="s">
        <v>526</v>
      </c>
      <c r="BI547">
        <v>5</v>
      </c>
      <c r="BJ547" s="7" t="s">
        <v>526</v>
      </c>
      <c r="BK547">
        <v>5</v>
      </c>
      <c r="BL547" s="7" t="s">
        <v>526</v>
      </c>
      <c r="BM547">
        <v>5</v>
      </c>
      <c r="BN547" s="7" t="s">
        <v>526</v>
      </c>
      <c r="BO547">
        <v>5</v>
      </c>
      <c r="BQ547" s="5">
        <f t="shared" si="32"/>
        <v>28</v>
      </c>
      <c r="BR547" s="5">
        <f t="shared" si="33"/>
        <v>0</v>
      </c>
      <c r="BS547" s="5">
        <f t="shared" si="34"/>
        <v>28</v>
      </c>
      <c r="BT547" s="6">
        <f t="shared" si="35"/>
        <v>0</v>
      </c>
    </row>
    <row r="548" spans="1:72" ht="12.75">
      <c r="A548" t="s">
        <v>2221</v>
      </c>
      <c r="B548" s="1" t="s">
        <v>946</v>
      </c>
      <c r="C548" s="1" t="s">
        <v>946</v>
      </c>
      <c r="D548" s="7">
        <v>1994</v>
      </c>
      <c r="E548" t="s">
        <v>947</v>
      </c>
      <c r="F548" t="s">
        <v>1610</v>
      </c>
      <c r="G548" t="s">
        <v>948</v>
      </c>
      <c r="H548" s="7" t="s">
        <v>523</v>
      </c>
      <c r="I548" t="s">
        <v>942</v>
      </c>
      <c r="J548" s="7" t="s">
        <v>525</v>
      </c>
      <c r="K548">
        <v>2</v>
      </c>
      <c r="L548" s="7" t="s">
        <v>526</v>
      </c>
      <c r="M548">
        <v>5</v>
      </c>
      <c r="N548" s="32" t="s">
        <v>526</v>
      </c>
      <c r="O548" s="33">
        <v>50</v>
      </c>
      <c r="P548" s="7" t="s">
        <v>526</v>
      </c>
      <c r="Q548">
        <v>200</v>
      </c>
      <c r="R548" s="7" t="s">
        <v>526</v>
      </c>
      <c r="S548">
        <v>5</v>
      </c>
      <c r="T548" s="7" t="s">
        <v>526</v>
      </c>
      <c r="U548">
        <v>5</v>
      </c>
      <c r="V548" s="7" t="s">
        <v>526</v>
      </c>
      <c r="W548">
        <v>5</v>
      </c>
      <c r="X548" s="7" t="s">
        <v>526</v>
      </c>
      <c r="Y548">
        <v>5</v>
      </c>
      <c r="Z548" s="7" t="s">
        <v>526</v>
      </c>
      <c r="AA548">
        <v>5</v>
      </c>
      <c r="AB548" s="7" t="s">
        <v>526</v>
      </c>
      <c r="AC548">
        <v>10</v>
      </c>
      <c r="AD548" s="7" t="s">
        <v>526</v>
      </c>
      <c r="AE548">
        <v>10</v>
      </c>
      <c r="AF548" s="7" t="s">
        <v>526</v>
      </c>
      <c r="AG548">
        <v>5</v>
      </c>
      <c r="AH548" s="7" t="s">
        <v>526</v>
      </c>
      <c r="AI548">
        <v>5</v>
      </c>
      <c r="AJ548" s="7" t="s">
        <v>526</v>
      </c>
      <c r="AK548">
        <v>5</v>
      </c>
      <c r="AL548" s="7" t="s">
        <v>526</v>
      </c>
      <c r="AM548">
        <v>5</v>
      </c>
      <c r="AN548" s="7" t="s">
        <v>526</v>
      </c>
      <c r="AO548">
        <v>5</v>
      </c>
      <c r="AP548" s="7" t="s">
        <v>526</v>
      </c>
      <c r="AQ548">
        <v>5</v>
      </c>
      <c r="AR548" s="7" t="s">
        <v>526</v>
      </c>
      <c r="AS548">
        <v>5</v>
      </c>
      <c r="AT548" s="7" t="s">
        <v>526</v>
      </c>
      <c r="AU548">
        <v>5</v>
      </c>
      <c r="AV548" s="7" t="s">
        <v>526</v>
      </c>
      <c r="AW548">
        <v>5</v>
      </c>
      <c r="AX548" s="7" t="s">
        <v>526</v>
      </c>
      <c r="AY548">
        <v>5</v>
      </c>
      <c r="AZ548" s="7" t="s">
        <v>526</v>
      </c>
      <c r="BA548">
        <v>5</v>
      </c>
      <c r="BB548" s="7" t="s">
        <v>526</v>
      </c>
      <c r="BC548">
        <v>5</v>
      </c>
      <c r="BD548" s="7" t="s">
        <v>526</v>
      </c>
      <c r="BE548">
        <v>5</v>
      </c>
      <c r="BF548" s="7" t="s">
        <v>526</v>
      </c>
      <c r="BG548">
        <v>10</v>
      </c>
      <c r="BH548" s="7" t="s">
        <v>526</v>
      </c>
      <c r="BI548">
        <v>10</v>
      </c>
      <c r="BJ548" s="7" t="s">
        <v>526</v>
      </c>
      <c r="BK548">
        <v>5</v>
      </c>
      <c r="BL548" s="7" t="s">
        <v>526</v>
      </c>
      <c r="BM548">
        <v>5</v>
      </c>
      <c r="BN548" s="7" t="s">
        <v>526</v>
      </c>
      <c r="BO548">
        <v>5</v>
      </c>
      <c r="BQ548" s="5">
        <f t="shared" si="32"/>
        <v>28</v>
      </c>
      <c r="BR548" s="5">
        <f t="shared" si="33"/>
        <v>0</v>
      </c>
      <c r="BS548" s="5">
        <f t="shared" si="34"/>
        <v>28</v>
      </c>
      <c r="BT548" s="6">
        <f t="shared" si="35"/>
        <v>0</v>
      </c>
    </row>
    <row r="549" spans="1:72" ht="12.75">
      <c r="A549" t="s">
        <v>2221</v>
      </c>
      <c r="B549" s="1" t="s">
        <v>949</v>
      </c>
      <c r="C549" s="1" t="s">
        <v>949</v>
      </c>
      <c r="D549" s="7">
        <v>1994</v>
      </c>
      <c r="E549" t="s">
        <v>950</v>
      </c>
      <c r="F549" t="s">
        <v>1610</v>
      </c>
      <c r="G549" t="s">
        <v>951</v>
      </c>
      <c r="H549" s="7" t="s">
        <v>523</v>
      </c>
      <c r="I549" t="s">
        <v>938</v>
      </c>
      <c r="J549" s="7" t="s">
        <v>525</v>
      </c>
      <c r="K549">
        <v>8.1</v>
      </c>
      <c r="L549" s="7" t="s">
        <v>526</v>
      </c>
      <c r="M549">
        <v>5</v>
      </c>
      <c r="N549" s="32" t="s">
        <v>526</v>
      </c>
      <c r="O549" s="33">
        <v>50</v>
      </c>
      <c r="P549" s="7" t="s">
        <v>526</v>
      </c>
      <c r="Q549">
        <v>200</v>
      </c>
      <c r="R549" s="7" t="s">
        <v>526</v>
      </c>
      <c r="S549">
        <v>5</v>
      </c>
      <c r="T549" s="7" t="s">
        <v>526</v>
      </c>
      <c r="U549">
        <v>5</v>
      </c>
      <c r="V549" s="7" t="s">
        <v>526</v>
      </c>
      <c r="W549">
        <v>5</v>
      </c>
      <c r="X549" s="7" t="s">
        <v>526</v>
      </c>
      <c r="Y549">
        <v>5</v>
      </c>
      <c r="Z549" s="7" t="s">
        <v>526</v>
      </c>
      <c r="AA549">
        <v>5</v>
      </c>
      <c r="AB549" s="7" t="s">
        <v>526</v>
      </c>
      <c r="AC549">
        <v>5</v>
      </c>
      <c r="AD549" s="7" t="s">
        <v>526</v>
      </c>
      <c r="AE549">
        <v>5.3</v>
      </c>
      <c r="AF549" s="7" t="s">
        <v>526</v>
      </c>
      <c r="AG549">
        <v>5</v>
      </c>
      <c r="AH549" s="7" t="s">
        <v>526</v>
      </c>
      <c r="AI549">
        <v>5</v>
      </c>
      <c r="AJ549" s="7" t="s">
        <v>526</v>
      </c>
      <c r="AK549">
        <v>5</v>
      </c>
      <c r="AL549" s="7" t="s">
        <v>526</v>
      </c>
      <c r="AM549">
        <v>5</v>
      </c>
      <c r="AN549" s="7" t="s">
        <v>526</v>
      </c>
      <c r="AO549">
        <v>5</v>
      </c>
      <c r="AP549" s="7" t="s">
        <v>526</v>
      </c>
      <c r="AQ549">
        <v>5</v>
      </c>
      <c r="AR549" s="7" t="s">
        <v>526</v>
      </c>
      <c r="AS549">
        <v>5</v>
      </c>
      <c r="AT549" s="7" t="s">
        <v>526</v>
      </c>
      <c r="AU549">
        <v>5</v>
      </c>
      <c r="AV549" s="7" t="s">
        <v>526</v>
      </c>
      <c r="AW549">
        <v>5</v>
      </c>
      <c r="AX549" s="7" t="s">
        <v>525</v>
      </c>
      <c r="AY549">
        <v>5.9</v>
      </c>
      <c r="AZ549" s="7" t="s">
        <v>526</v>
      </c>
      <c r="BA549">
        <v>5</v>
      </c>
      <c r="BB549" s="7" t="s">
        <v>526</v>
      </c>
      <c r="BC549">
        <v>5</v>
      </c>
      <c r="BD549" s="7" t="s">
        <v>526</v>
      </c>
      <c r="BE549">
        <v>5</v>
      </c>
      <c r="BF549" s="7" t="s">
        <v>526</v>
      </c>
      <c r="BG549">
        <v>5</v>
      </c>
      <c r="BH549" s="7" t="s">
        <v>526</v>
      </c>
      <c r="BI549">
        <v>5</v>
      </c>
      <c r="BJ549" s="7" t="s">
        <v>526</v>
      </c>
      <c r="BK549">
        <v>5</v>
      </c>
      <c r="BL549" s="7" t="s">
        <v>526</v>
      </c>
      <c r="BM549">
        <v>5</v>
      </c>
      <c r="BN549" s="7" t="s">
        <v>526</v>
      </c>
      <c r="BO549">
        <v>5</v>
      </c>
      <c r="BQ549" s="5">
        <f t="shared" si="32"/>
        <v>27</v>
      </c>
      <c r="BR549" s="5">
        <f t="shared" si="33"/>
        <v>0</v>
      </c>
      <c r="BS549" s="5">
        <f t="shared" si="34"/>
        <v>28</v>
      </c>
      <c r="BT549" s="6">
        <f t="shared" si="35"/>
        <v>1</v>
      </c>
    </row>
    <row r="550" spans="1:72" ht="12.75">
      <c r="A550" t="s">
        <v>2221</v>
      </c>
      <c r="B550" s="1" t="s">
        <v>952</v>
      </c>
      <c r="C550" s="1" t="s">
        <v>953</v>
      </c>
      <c r="D550" s="7">
        <v>1994</v>
      </c>
      <c r="E550" t="s">
        <v>954</v>
      </c>
      <c r="F550" t="s">
        <v>1610</v>
      </c>
      <c r="G550" t="s">
        <v>955</v>
      </c>
      <c r="H550" s="7" t="s">
        <v>523</v>
      </c>
      <c r="I550" t="s">
        <v>942</v>
      </c>
      <c r="J550" s="7" t="s">
        <v>525</v>
      </c>
      <c r="K550">
        <v>25</v>
      </c>
      <c r="L550" s="7" t="s">
        <v>526</v>
      </c>
      <c r="M550">
        <v>5</v>
      </c>
      <c r="N550" s="32" t="s">
        <v>526</v>
      </c>
      <c r="O550" s="33">
        <v>50</v>
      </c>
      <c r="P550" s="7" t="s">
        <v>526</v>
      </c>
      <c r="Q550">
        <v>200</v>
      </c>
      <c r="R550" s="7" t="s">
        <v>526</v>
      </c>
      <c r="S550">
        <v>5</v>
      </c>
      <c r="T550" s="7" t="s">
        <v>526</v>
      </c>
      <c r="U550">
        <v>5</v>
      </c>
      <c r="V550" s="7" t="s">
        <v>526</v>
      </c>
      <c r="W550">
        <v>5</v>
      </c>
      <c r="X550" s="7" t="s">
        <v>526</v>
      </c>
      <c r="Y550">
        <v>5</v>
      </c>
      <c r="Z550" s="7" t="s">
        <v>526</v>
      </c>
      <c r="AA550">
        <v>5</v>
      </c>
      <c r="AB550" s="7" t="s">
        <v>526</v>
      </c>
      <c r="AC550">
        <v>5</v>
      </c>
      <c r="AD550" s="7" t="s">
        <v>526</v>
      </c>
      <c r="AE550">
        <v>5</v>
      </c>
      <c r="AF550" s="7" t="s">
        <v>526</v>
      </c>
      <c r="AG550">
        <v>5</v>
      </c>
      <c r="AH550" s="7" t="s">
        <v>526</v>
      </c>
      <c r="AI550">
        <v>5</v>
      </c>
      <c r="AJ550" s="7" t="s">
        <v>526</v>
      </c>
      <c r="AK550">
        <v>5</v>
      </c>
      <c r="AL550" s="7" t="s">
        <v>526</v>
      </c>
      <c r="AM550">
        <v>5</v>
      </c>
      <c r="AN550" s="7" t="s">
        <v>526</v>
      </c>
      <c r="AO550">
        <v>5</v>
      </c>
      <c r="AP550" s="7" t="s">
        <v>526</v>
      </c>
      <c r="AQ550">
        <v>5</v>
      </c>
      <c r="AR550" s="7" t="s">
        <v>526</v>
      </c>
      <c r="AS550">
        <v>5</v>
      </c>
      <c r="AT550" s="7" t="s">
        <v>526</v>
      </c>
      <c r="AU550">
        <v>5</v>
      </c>
      <c r="AV550" s="7" t="s">
        <v>526</v>
      </c>
      <c r="AW550">
        <v>5</v>
      </c>
      <c r="AX550" s="7" t="s">
        <v>526</v>
      </c>
      <c r="AY550">
        <v>5</v>
      </c>
      <c r="AZ550" s="7" t="s">
        <v>526</v>
      </c>
      <c r="BA550">
        <v>5</v>
      </c>
      <c r="BB550" s="7" t="s">
        <v>526</v>
      </c>
      <c r="BC550">
        <v>5</v>
      </c>
      <c r="BD550" s="7" t="s">
        <v>526</v>
      </c>
      <c r="BE550">
        <v>5</v>
      </c>
      <c r="BF550" s="7" t="s">
        <v>526</v>
      </c>
      <c r="BG550">
        <v>5</v>
      </c>
      <c r="BH550" s="7" t="s">
        <v>526</v>
      </c>
      <c r="BI550">
        <v>5</v>
      </c>
      <c r="BJ550" s="7" t="s">
        <v>526</v>
      </c>
      <c r="BK550">
        <v>5</v>
      </c>
      <c r="BL550" s="7" t="s">
        <v>526</v>
      </c>
      <c r="BM550">
        <v>5</v>
      </c>
      <c r="BN550" s="7" t="s">
        <v>526</v>
      </c>
      <c r="BO550">
        <v>5</v>
      </c>
      <c r="BQ550" s="5">
        <f t="shared" si="32"/>
        <v>28</v>
      </c>
      <c r="BR550" s="5">
        <f t="shared" si="33"/>
        <v>0</v>
      </c>
      <c r="BS550" s="5">
        <f t="shared" si="34"/>
        <v>28</v>
      </c>
      <c r="BT550" s="6">
        <f t="shared" si="35"/>
        <v>0</v>
      </c>
    </row>
    <row r="551" spans="1:72" ht="12.75">
      <c r="A551" t="s">
        <v>2225</v>
      </c>
      <c r="B551" s="1" t="s">
        <v>956</v>
      </c>
      <c r="C551" s="1" t="s">
        <v>956</v>
      </c>
      <c r="D551" s="7">
        <v>1994</v>
      </c>
      <c r="E551" t="s">
        <v>957</v>
      </c>
      <c r="F551" t="s">
        <v>1610</v>
      </c>
      <c r="G551" t="s">
        <v>958</v>
      </c>
      <c r="H551" s="7" t="s">
        <v>523</v>
      </c>
      <c r="I551" t="s">
        <v>2229</v>
      </c>
      <c r="J551" s="7" t="s">
        <v>525</v>
      </c>
      <c r="K551">
        <v>4.1</v>
      </c>
      <c r="L551" s="7" t="s">
        <v>526</v>
      </c>
      <c r="M551">
        <v>5</v>
      </c>
      <c r="N551" s="32" t="s">
        <v>526</v>
      </c>
      <c r="O551" s="33">
        <v>50</v>
      </c>
      <c r="P551" s="7" t="s">
        <v>526</v>
      </c>
      <c r="Q551">
        <v>200</v>
      </c>
      <c r="R551" s="7" t="s">
        <v>526</v>
      </c>
      <c r="S551">
        <v>5</v>
      </c>
      <c r="T551" s="7" t="s">
        <v>526</v>
      </c>
      <c r="U551">
        <v>5</v>
      </c>
      <c r="V551" s="7" t="s">
        <v>526</v>
      </c>
      <c r="W551">
        <v>5</v>
      </c>
      <c r="X551" s="7" t="s">
        <v>526</v>
      </c>
      <c r="Y551">
        <v>5</v>
      </c>
      <c r="Z551" s="7" t="s">
        <v>526</v>
      </c>
      <c r="AA551">
        <v>5</v>
      </c>
      <c r="AB551" s="7" t="s">
        <v>526</v>
      </c>
      <c r="AC551">
        <v>5</v>
      </c>
      <c r="AD551" s="7" t="s">
        <v>526</v>
      </c>
      <c r="AE551">
        <v>5</v>
      </c>
      <c r="AF551" s="7" t="s">
        <v>526</v>
      </c>
      <c r="AG551">
        <v>5</v>
      </c>
      <c r="AH551" s="7" t="s">
        <v>526</v>
      </c>
      <c r="AI551">
        <v>5</v>
      </c>
      <c r="AJ551" s="7" t="s">
        <v>526</v>
      </c>
      <c r="AK551">
        <v>5</v>
      </c>
      <c r="AL551" s="7" t="s">
        <v>526</v>
      </c>
      <c r="AM551">
        <v>5</v>
      </c>
      <c r="AN551" s="7" t="s">
        <v>526</v>
      </c>
      <c r="AO551">
        <v>5</v>
      </c>
      <c r="AP551" s="7" t="s">
        <v>526</v>
      </c>
      <c r="AQ551">
        <v>5</v>
      </c>
      <c r="AR551" s="7" t="s">
        <v>526</v>
      </c>
      <c r="AS551">
        <v>5</v>
      </c>
      <c r="AT551" s="7" t="s">
        <v>526</v>
      </c>
      <c r="AU551">
        <v>5</v>
      </c>
      <c r="AV551" s="7" t="s">
        <v>526</v>
      </c>
      <c r="AW551">
        <v>5</v>
      </c>
      <c r="AX551" s="7" t="s">
        <v>526</v>
      </c>
      <c r="AY551">
        <v>5</v>
      </c>
      <c r="AZ551" s="7" t="s">
        <v>526</v>
      </c>
      <c r="BA551">
        <v>5</v>
      </c>
      <c r="BB551" s="7" t="s">
        <v>526</v>
      </c>
      <c r="BC551">
        <v>5</v>
      </c>
      <c r="BD551" s="7" t="s">
        <v>526</v>
      </c>
      <c r="BE551">
        <v>5</v>
      </c>
      <c r="BF551" s="7" t="s">
        <v>526</v>
      </c>
      <c r="BG551">
        <v>5</v>
      </c>
      <c r="BH551" s="7" t="s">
        <v>526</v>
      </c>
      <c r="BI551">
        <v>5</v>
      </c>
      <c r="BJ551" s="7" t="s">
        <v>526</v>
      </c>
      <c r="BK551">
        <v>5</v>
      </c>
      <c r="BL551" s="7" t="s">
        <v>526</v>
      </c>
      <c r="BM551">
        <v>5</v>
      </c>
      <c r="BN551" s="7" t="s">
        <v>526</v>
      </c>
      <c r="BO551">
        <v>5</v>
      </c>
      <c r="BQ551" s="5">
        <f t="shared" si="32"/>
        <v>28</v>
      </c>
      <c r="BR551" s="5">
        <f t="shared" si="33"/>
        <v>0</v>
      </c>
      <c r="BS551" s="5">
        <f t="shared" si="34"/>
        <v>28</v>
      </c>
      <c r="BT551" s="6">
        <f t="shared" si="35"/>
        <v>0</v>
      </c>
    </row>
    <row r="552" spans="1:72" ht="12.75">
      <c r="A552" t="s">
        <v>2225</v>
      </c>
      <c r="B552" s="1" t="s">
        <v>959</v>
      </c>
      <c r="C552" s="1" t="s">
        <v>959</v>
      </c>
      <c r="D552" s="7">
        <v>1994</v>
      </c>
      <c r="E552" t="s">
        <v>960</v>
      </c>
      <c r="F552" t="s">
        <v>1610</v>
      </c>
      <c r="G552" t="s">
        <v>961</v>
      </c>
      <c r="H552" s="7" t="s">
        <v>523</v>
      </c>
      <c r="I552" t="s">
        <v>2229</v>
      </c>
      <c r="J552" s="7" t="s">
        <v>525</v>
      </c>
      <c r="K552">
        <v>4.3</v>
      </c>
      <c r="L552" s="7" t="s">
        <v>526</v>
      </c>
      <c r="M552">
        <v>5</v>
      </c>
      <c r="N552" s="32" t="s">
        <v>526</v>
      </c>
      <c r="O552" s="33">
        <v>50</v>
      </c>
      <c r="P552" s="7" t="s">
        <v>526</v>
      </c>
      <c r="Q552">
        <v>200</v>
      </c>
      <c r="R552" s="7" t="s">
        <v>525</v>
      </c>
      <c r="S552">
        <v>5.1</v>
      </c>
      <c r="T552" s="7" t="s">
        <v>526</v>
      </c>
      <c r="U552">
        <v>5</v>
      </c>
      <c r="V552" s="7" t="s">
        <v>526</v>
      </c>
      <c r="W552">
        <v>5</v>
      </c>
      <c r="X552" s="7" t="s">
        <v>526</v>
      </c>
      <c r="Y552">
        <v>5</v>
      </c>
      <c r="Z552" s="7" t="s">
        <v>526</v>
      </c>
      <c r="AA552">
        <v>5</v>
      </c>
      <c r="AB552" s="7" t="s">
        <v>526</v>
      </c>
      <c r="AC552">
        <v>5</v>
      </c>
      <c r="AD552" s="7" t="s">
        <v>526</v>
      </c>
      <c r="AE552">
        <v>5</v>
      </c>
      <c r="AF552" s="7" t="s">
        <v>526</v>
      </c>
      <c r="AG552">
        <v>5</v>
      </c>
      <c r="AH552" s="7" t="s">
        <v>526</v>
      </c>
      <c r="AI552">
        <v>5</v>
      </c>
      <c r="AJ552" s="7" t="s">
        <v>526</v>
      </c>
      <c r="AK552">
        <v>5</v>
      </c>
      <c r="AL552" s="7" t="s">
        <v>526</v>
      </c>
      <c r="AM552">
        <v>5</v>
      </c>
      <c r="AN552" s="7" t="s">
        <v>526</v>
      </c>
      <c r="AO552">
        <v>5</v>
      </c>
      <c r="AP552" s="7" t="s">
        <v>526</v>
      </c>
      <c r="AQ552">
        <v>5</v>
      </c>
      <c r="AR552" s="7" t="s">
        <v>526</v>
      </c>
      <c r="AS552">
        <v>5</v>
      </c>
      <c r="AT552" s="7" t="s">
        <v>526</v>
      </c>
      <c r="AU552">
        <v>5</v>
      </c>
      <c r="AV552" s="7" t="s">
        <v>526</v>
      </c>
      <c r="AW552">
        <v>5</v>
      </c>
      <c r="AX552" s="7" t="s">
        <v>526</v>
      </c>
      <c r="AY552">
        <v>5</v>
      </c>
      <c r="AZ552" s="7" t="s">
        <v>526</v>
      </c>
      <c r="BA552">
        <v>5</v>
      </c>
      <c r="BB552" s="7" t="s">
        <v>526</v>
      </c>
      <c r="BC552">
        <v>5</v>
      </c>
      <c r="BD552" s="7" t="s">
        <v>526</v>
      </c>
      <c r="BE552">
        <v>5</v>
      </c>
      <c r="BF552" s="7" t="s">
        <v>526</v>
      </c>
      <c r="BG552">
        <v>5</v>
      </c>
      <c r="BH552" s="7" t="s">
        <v>526</v>
      </c>
      <c r="BI552">
        <v>5</v>
      </c>
      <c r="BJ552" s="7" t="s">
        <v>526</v>
      </c>
      <c r="BK552">
        <v>5</v>
      </c>
      <c r="BL552" s="7" t="s">
        <v>526</v>
      </c>
      <c r="BM552">
        <v>5</v>
      </c>
      <c r="BN552" s="7" t="s">
        <v>526</v>
      </c>
      <c r="BO552">
        <v>5</v>
      </c>
      <c r="BQ552" s="5">
        <f t="shared" si="32"/>
        <v>27</v>
      </c>
      <c r="BR552" s="5">
        <f t="shared" si="33"/>
        <v>0</v>
      </c>
      <c r="BS552" s="5">
        <f t="shared" si="34"/>
        <v>28</v>
      </c>
      <c r="BT552" s="6">
        <f t="shared" si="35"/>
        <v>1</v>
      </c>
    </row>
    <row r="553" spans="1:72" ht="12.75">
      <c r="A553" t="s">
        <v>2225</v>
      </c>
      <c r="B553" s="1" t="s">
        <v>962</v>
      </c>
      <c r="C553" s="1" t="s">
        <v>962</v>
      </c>
      <c r="D553" s="7">
        <v>1994</v>
      </c>
      <c r="E553" t="s">
        <v>963</v>
      </c>
      <c r="F553" t="s">
        <v>1610</v>
      </c>
      <c r="G553" t="s">
        <v>1888</v>
      </c>
      <c r="H553" s="7" t="s">
        <v>523</v>
      </c>
      <c r="I553" t="s">
        <v>2229</v>
      </c>
      <c r="J553" s="7" t="s">
        <v>525</v>
      </c>
      <c r="K553">
        <v>3.1</v>
      </c>
      <c r="L553" s="7" t="s">
        <v>526</v>
      </c>
      <c r="M553">
        <v>5</v>
      </c>
      <c r="N553" s="32" t="s">
        <v>526</v>
      </c>
      <c r="O553" s="33">
        <v>50</v>
      </c>
      <c r="P553" s="7" t="s">
        <v>526</v>
      </c>
      <c r="Q553">
        <v>200</v>
      </c>
      <c r="R553" s="7" t="s">
        <v>526</v>
      </c>
      <c r="S553">
        <v>5</v>
      </c>
      <c r="T553" s="7" t="s">
        <v>526</v>
      </c>
      <c r="U553">
        <v>5</v>
      </c>
      <c r="V553" s="7" t="s">
        <v>526</v>
      </c>
      <c r="W553">
        <v>5</v>
      </c>
      <c r="X553" s="7" t="s">
        <v>526</v>
      </c>
      <c r="Y553">
        <v>5</v>
      </c>
      <c r="Z553" s="7" t="s">
        <v>526</v>
      </c>
      <c r="AA553">
        <v>5</v>
      </c>
      <c r="AB553" s="7" t="s">
        <v>526</v>
      </c>
      <c r="AC553">
        <v>5</v>
      </c>
      <c r="AD553" s="7" t="s">
        <v>526</v>
      </c>
      <c r="AE553">
        <v>5</v>
      </c>
      <c r="AF553" s="7" t="s">
        <v>526</v>
      </c>
      <c r="AG553">
        <v>5</v>
      </c>
      <c r="AH553" s="7" t="s">
        <v>526</v>
      </c>
      <c r="AI553">
        <v>5</v>
      </c>
      <c r="AJ553" s="7" t="s">
        <v>526</v>
      </c>
      <c r="AK553">
        <v>5</v>
      </c>
      <c r="AL553" s="7" t="s">
        <v>526</v>
      </c>
      <c r="AM553">
        <v>5</v>
      </c>
      <c r="AN553" s="7" t="s">
        <v>526</v>
      </c>
      <c r="AO553">
        <v>5</v>
      </c>
      <c r="AP553" s="7" t="s">
        <v>526</v>
      </c>
      <c r="AQ553">
        <v>5</v>
      </c>
      <c r="AR553" s="7" t="s">
        <v>526</v>
      </c>
      <c r="AS553">
        <v>5</v>
      </c>
      <c r="AT553" s="7" t="s">
        <v>526</v>
      </c>
      <c r="AU553">
        <v>5</v>
      </c>
      <c r="AV553" s="7" t="s">
        <v>526</v>
      </c>
      <c r="AW553">
        <v>5</v>
      </c>
      <c r="AX553" s="7" t="s">
        <v>526</v>
      </c>
      <c r="AY553">
        <v>5</v>
      </c>
      <c r="AZ553" s="7" t="s">
        <v>526</v>
      </c>
      <c r="BA553">
        <v>5</v>
      </c>
      <c r="BB553" s="7" t="s">
        <v>526</v>
      </c>
      <c r="BC553">
        <v>5</v>
      </c>
      <c r="BD553" s="7" t="s">
        <v>526</v>
      </c>
      <c r="BE553">
        <v>5</v>
      </c>
      <c r="BF553" s="7" t="s">
        <v>526</v>
      </c>
      <c r="BG553">
        <v>5</v>
      </c>
      <c r="BH553" s="7" t="s">
        <v>526</v>
      </c>
      <c r="BI553">
        <v>5</v>
      </c>
      <c r="BJ553" s="7" t="s">
        <v>526</v>
      </c>
      <c r="BK553">
        <v>5</v>
      </c>
      <c r="BL553" s="7" t="s">
        <v>526</v>
      </c>
      <c r="BM553">
        <v>5</v>
      </c>
      <c r="BN553" s="7" t="s">
        <v>526</v>
      </c>
      <c r="BO553">
        <v>5</v>
      </c>
      <c r="BQ553" s="5">
        <f t="shared" si="32"/>
        <v>28</v>
      </c>
      <c r="BR553" s="5">
        <f t="shared" si="33"/>
        <v>0</v>
      </c>
      <c r="BS553" s="5">
        <f t="shared" si="34"/>
        <v>28</v>
      </c>
      <c r="BT553" s="6">
        <f t="shared" si="35"/>
        <v>0</v>
      </c>
    </row>
    <row r="554" spans="1:72" ht="12.75">
      <c r="A554" t="s">
        <v>2225</v>
      </c>
      <c r="B554" s="1" t="s">
        <v>1889</v>
      </c>
      <c r="C554" s="1" t="s">
        <v>1889</v>
      </c>
      <c r="D554" s="7">
        <v>1994</v>
      </c>
      <c r="E554" t="s">
        <v>873</v>
      </c>
      <c r="F554" t="s">
        <v>1610</v>
      </c>
      <c r="G554" t="s">
        <v>1893</v>
      </c>
      <c r="H554" s="7" t="s">
        <v>523</v>
      </c>
      <c r="I554" t="s">
        <v>2229</v>
      </c>
      <c r="J554" s="7" t="s">
        <v>525</v>
      </c>
      <c r="K554">
        <v>2.4</v>
      </c>
      <c r="L554" s="7" t="s">
        <v>526</v>
      </c>
      <c r="M554">
        <v>5</v>
      </c>
      <c r="N554" s="32" t="s">
        <v>526</v>
      </c>
      <c r="O554" s="33">
        <v>50</v>
      </c>
      <c r="P554" s="7" t="s">
        <v>526</v>
      </c>
      <c r="Q554">
        <v>200</v>
      </c>
      <c r="R554" s="7" t="s">
        <v>526</v>
      </c>
      <c r="S554">
        <v>5</v>
      </c>
      <c r="T554" s="7" t="s">
        <v>526</v>
      </c>
      <c r="U554">
        <v>5</v>
      </c>
      <c r="V554" s="7" t="s">
        <v>526</v>
      </c>
      <c r="W554">
        <v>5</v>
      </c>
      <c r="X554" s="7" t="s">
        <v>526</v>
      </c>
      <c r="Y554">
        <v>5</v>
      </c>
      <c r="Z554" s="7" t="s">
        <v>526</v>
      </c>
      <c r="AA554">
        <v>5</v>
      </c>
      <c r="AB554" s="7" t="s">
        <v>526</v>
      </c>
      <c r="AC554">
        <v>5</v>
      </c>
      <c r="AD554" s="7" t="s">
        <v>526</v>
      </c>
      <c r="AE554">
        <v>5</v>
      </c>
      <c r="AF554" s="7" t="s">
        <v>526</v>
      </c>
      <c r="AG554">
        <v>5</v>
      </c>
      <c r="AH554" s="7" t="s">
        <v>526</v>
      </c>
      <c r="AI554">
        <v>5</v>
      </c>
      <c r="AJ554" s="7" t="s">
        <v>526</v>
      </c>
      <c r="AK554">
        <v>5</v>
      </c>
      <c r="AL554" s="7" t="s">
        <v>526</v>
      </c>
      <c r="AM554">
        <v>5</v>
      </c>
      <c r="AN554" s="7" t="s">
        <v>526</v>
      </c>
      <c r="AO554">
        <v>5</v>
      </c>
      <c r="AP554" s="7" t="s">
        <v>526</v>
      </c>
      <c r="AQ554">
        <v>5</v>
      </c>
      <c r="AR554" s="7" t="s">
        <v>526</v>
      </c>
      <c r="AS554">
        <v>5</v>
      </c>
      <c r="AT554" s="7" t="s">
        <v>526</v>
      </c>
      <c r="AU554">
        <v>5</v>
      </c>
      <c r="AV554" s="7" t="s">
        <v>526</v>
      </c>
      <c r="AW554">
        <v>5</v>
      </c>
      <c r="AX554" s="7" t="s">
        <v>526</v>
      </c>
      <c r="AY554">
        <v>5</v>
      </c>
      <c r="AZ554" s="7" t="s">
        <v>526</v>
      </c>
      <c r="BA554">
        <v>5</v>
      </c>
      <c r="BB554" s="7" t="s">
        <v>526</v>
      </c>
      <c r="BC554">
        <v>5</v>
      </c>
      <c r="BD554" s="7" t="s">
        <v>526</v>
      </c>
      <c r="BE554">
        <v>5</v>
      </c>
      <c r="BF554" s="7" t="s">
        <v>526</v>
      </c>
      <c r="BG554">
        <v>5</v>
      </c>
      <c r="BH554" s="7" t="s">
        <v>526</v>
      </c>
      <c r="BI554">
        <v>5</v>
      </c>
      <c r="BJ554" s="7" t="s">
        <v>526</v>
      </c>
      <c r="BK554">
        <v>5</v>
      </c>
      <c r="BL554" s="7" t="s">
        <v>526</v>
      </c>
      <c r="BM554">
        <v>5</v>
      </c>
      <c r="BN554" s="7" t="s">
        <v>526</v>
      </c>
      <c r="BO554">
        <v>5</v>
      </c>
      <c r="BQ554" s="5">
        <f t="shared" si="32"/>
        <v>28</v>
      </c>
      <c r="BR554" s="5">
        <f t="shared" si="33"/>
        <v>0</v>
      </c>
      <c r="BS554" s="5">
        <f t="shared" si="34"/>
        <v>28</v>
      </c>
      <c r="BT554" s="6">
        <f t="shared" si="35"/>
        <v>0</v>
      </c>
    </row>
    <row r="555" spans="1:72" ht="12.75">
      <c r="A555" t="s">
        <v>2225</v>
      </c>
      <c r="B555" s="1" t="s">
        <v>1015</v>
      </c>
      <c r="C555" s="1" t="s">
        <v>1015</v>
      </c>
      <c r="D555" s="7">
        <v>1994</v>
      </c>
      <c r="E555" t="s">
        <v>1016</v>
      </c>
      <c r="F555" t="s">
        <v>1610</v>
      </c>
      <c r="G555" t="s">
        <v>1017</v>
      </c>
      <c r="H555" s="7" t="s">
        <v>523</v>
      </c>
      <c r="I555" t="s">
        <v>2229</v>
      </c>
      <c r="J555" s="7" t="s">
        <v>525</v>
      </c>
      <c r="K555">
        <v>7.6</v>
      </c>
      <c r="L555" s="7" t="s">
        <v>526</v>
      </c>
      <c r="M555">
        <v>5</v>
      </c>
      <c r="N555" s="32" t="s">
        <v>526</v>
      </c>
      <c r="O555" s="33">
        <v>50</v>
      </c>
      <c r="P555" s="7" t="s">
        <v>526</v>
      </c>
      <c r="Q555">
        <v>200</v>
      </c>
      <c r="R555" s="7" t="s">
        <v>526</v>
      </c>
      <c r="S555">
        <v>5</v>
      </c>
      <c r="T555" s="7" t="s">
        <v>526</v>
      </c>
      <c r="U555">
        <v>5</v>
      </c>
      <c r="V555" s="7" t="s">
        <v>526</v>
      </c>
      <c r="W555">
        <v>5</v>
      </c>
      <c r="X555" s="7" t="s">
        <v>526</v>
      </c>
      <c r="Y555">
        <v>5</v>
      </c>
      <c r="Z555" s="7" t="s">
        <v>526</v>
      </c>
      <c r="AA555">
        <v>5</v>
      </c>
      <c r="AB555" s="7" t="s">
        <v>526</v>
      </c>
      <c r="AC555">
        <v>5</v>
      </c>
      <c r="AD555" s="7" t="s">
        <v>526</v>
      </c>
      <c r="AE555">
        <v>5</v>
      </c>
      <c r="AF555" s="7" t="s">
        <v>526</v>
      </c>
      <c r="AG555">
        <v>5</v>
      </c>
      <c r="AH555" s="7" t="s">
        <v>526</v>
      </c>
      <c r="AI555">
        <v>5</v>
      </c>
      <c r="AJ555" s="7" t="s">
        <v>526</v>
      </c>
      <c r="AK555">
        <v>5</v>
      </c>
      <c r="AL555" s="7" t="s">
        <v>526</v>
      </c>
      <c r="AM555">
        <v>5</v>
      </c>
      <c r="AN555" s="7" t="s">
        <v>526</v>
      </c>
      <c r="AO555">
        <v>5</v>
      </c>
      <c r="AP555" s="7" t="s">
        <v>526</v>
      </c>
      <c r="AQ555">
        <v>5</v>
      </c>
      <c r="AR555" s="7" t="s">
        <v>526</v>
      </c>
      <c r="AS555">
        <v>5</v>
      </c>
      <c r="AT555" s="7" t="s">
        <v>526</v>
      </c>
      <c r="AU555">
        <v>5</v>
      </c>
      <c r="AV555" s="7" t="s">
        <v>526</v>
      </c>
      <c r="AW555">
        <v>5</v>
      </c>
      <c r="AX555" s="7" t="s">
        <v>526</v>
      </c>
      <c r="AY555">
        <v>5</v>
      </c>
      <c r="AZ555" s="7" t="s">
        <v>526</v>
      </c>
      <c r="BA555">
        <v>5</v>
      </c>
      <c r="BB555" s="7" t="s">
        <v>526</v>
      </c>
      <c r="BC555">
        <v>5</v>
      </c>
      <c r="BD555" s="7" t="s">
        <v>526</v>
      </c>
      <c r="BE555">
        <v>5</v>
      </c>
      <c r="BF555" s="7" t="s">
        <v>526</v>
      </c>
      <c r="BG555">
        <v>5</v>
      </c>
      <c r="BH555" s="7" t="s">
        <v>526</v>
      </c>
      <c r="BI555">
        <v>5</v>
      </c>
      <c r="BJ555" s="7" t="s">
        <v>526</v>
      </c>
      <c r="BK555">
        <v>5</v>
      </c>
      <c r="BL555" s="7" t="s">
        <v>526</v>
      </c>
      <c r="BM555">
        <v>5</v>
      </c>
      <c r="BN555" s="7" t="s">
        <v>526</v>
      </c>
      <c r="BO555">
        <v>5</v>
      </c>
      <c r="BQ555" s="5">
        <f t="shared" si="32"/>
        <v>28</v>
      </c>
      <c r="BR555" s="5">
        <f t="shared" si="33"/>
        <v>0</v>
      </c>
      <c r="BS555" s="5">
        <f t="shared" si="34"/>
        <v>28</v>
      </c>
      <c r="BT555" s="6">
        <f t="shared" si="35"/>
        <v>0</v>
      </c>
    </row>
    <row r="556" spans="1:72" ht="12.75">
      <c r="A556" t="s">
        <v>2225</v>
      </c>
      <c r="B556" s="1" t="s">
        <v>1018</v>
      </c>
      <c r="C556" s="1" t="s">
        <v>1018</v>
      </c>
      <c r="D556" s="7">
        <v>1994</v>
      </c>
      <c r="E556" t="s">
        <v>1019</v>
      </c>
      <c r="F556" t="s">
        <v>1610</v>
      </c>
      <c r="G556" t="s">
        <v>1020</v>
      </c>
      <c r="H556" s="7" t="s">
        <v>523</v>
      </c>
      <c r="I556" t="s">
        <v>2229</v>
      </c>
      <c r="J556" s="7" t="s">
        <v>525</v>
      </c>
      <c r="K556">
        <v>2</v>
      </c>
      <c r="L556" s="7" t="s">
        <v>526</v>
      </c>
      <c r="M556">
        <v>5</v>
      </c>
      <c r="N556" s="32" t="s">
        <v>526</v>
      </c>
      <c r="O556" s="33">
        <v>50</v>
      </c>
      <c r="P556" s="7" t="s">
        <v>526</v>
      </c>
      <c r="Q556">
        <v>200</v>
      </c>
      <c r="R556" s="7" t="s">
        <v>526</v>
      </c>
      <c r="S556">
        <v>5</v>
      </c>
      <c r="T556" s="7" t="s">
        <v>526</v>
      </c>
      <c r="U556">
        <v>5</v>
      </c>
      <c r="V556" s="7" t="s">
        <v>526</v>
      </c>
      <c r="W556">
        <v>5</v>
      </c>
      <c r="X556" s="7" t="s">
        <v>526</v>
      </c>
      <c r="Y556">
        <v>5</v>
      </c>
      <c r="Z556" s="7" t="s">
        <v>526</v>
      </c>
      <c r="AA556">
        <v>5</v>
      </c>
      <c r="AB556" s="7" t="s">
        <v>526</v>
      </c>
      <c r="AC556">
        <v>5</v>
      </c>
      <c r="AD556" s="7" t="s">
        <v>526</v>
      </c>
      <c r="AE556">
        <v>5</v>
      </c>
      <c r="AF556" s="7" t="s">
        <v>526</v>
      </c>
      <c r="AG556">
        <v>5</v>
      </c>
      <c r="AH556" s="7" t="s">
        <v>526</v>
      </c>
      <c r="AI556">
        <v>5</v>
      </c>
      <c r="AJ556" s="7" t="s">
        <v>526</v>
      </c>
      <c r="AK556">
        <v>5</v>
      </c>
      <c r="AL556" s="7" t="s">
        <v>526</v>
      </c>
      <c r="AM556">
        <v>5</v>
      </c>
      <c r="AN556" s="7" t="s">
        <v>526</v>
      </c>
      <c r="AO556">
        <v>5</v>
      </c>
      <c r="AP556" s="7" t="s">
        <v>526</v>
      </c>
      <c r="AQ556">
        <v>5</v>
      </c>
      <c r="AR556" s="7" t="s">
        <v>526</v>
      </c>
      <c r="AS556">
        <v>5</v>
      </c>
      <c r="AT556" s="7" t="s">
        <v>526</v>
      </c>
      <c r="AU556">
        <v>5</v>
      </c>
      <c r="AV556" s="7" t="s">
        <v>526</v>
      </c>
      <c r="AW556">
        <v>5</v>
      </c>
      <c r="AX556" s="7" t="s">
        <v>526</v>
      </c>
      <c r="AY556">
        <v>5</v>
      </c>
      <c r="AZ556" s="7" t="s">
        <v>526</v>
      </c>
      <c r="BA556">
        <v>5</v>
      </c>
      <c r="BB556" s="7" t="s">
        <v>526</v>
      </c>
      <c r="BC556">
        <v>5</v>
      </c>
      <c r="BD556" s="7" t="s">
        <v>526</v>
      </c>
      <c r="BE556">
        <v>5</v>
      </c>
      <c r="BF556" s="7" t="s">
        <v>526</v>
      </c>
      <c r="BG556">
        <v>5</v>
      </c>
      <c r="BH556" s="7" t="s">
        <v>526</v>
      </c>
      <c r="BI556">
        <v>5</v>
      </c>
      <c r="BJ556" s="7" t="s">
        <v>526</v>
      </c>
      <c r="BK556">
        <v>5</v>
      </c>
      <c r="BL556" s="7" t="s">
        <v>526</v>
      </c>
      <c r="BM556">
        <v>5</v>
      </c>
      <c r="BN556" s="7" t="s">
        <v>526</v>
      </c>
      <c r="BO556">
        <v>5</v>
      </c>
      <c r="BQ556" s="5">
        <f t="shared" si="32"/>
        <v>28</v>
      </c>
      <c r="BR556" s="5">
        <f t="shared" si="33"/>
        <v>0</v>
      </c>
      <c r="BS556" s="5">
        <f t="shared" si="34"/>
        <v>28</v>
      </c>
      <c r="BT556" s="6">
        <f t="shared" si="35"/>
        <v>0</v>
      </c>
    </row>
    <row r="557" spans="1:72" ht="12.75">
      <c r="A557" t="s">
        <v>2540</v>
      </c>
      <c r="B557" s="1" t="s">
        <v>1021</v>
      </c>
      <c r="C557" s="1" t="s">
        <v>1021</v>
      </c>
      <c r="D557" s="7">
        <v>1997</v>
      </c>
      <c r="E557" t="s">
        <v>1022</v>
      </c>
      <c r="F557" t="s">
        <v>1610</v>
      </c>
      <c r="G557" t="s">
        <v>1023</v>
      </c>
      <c r="H557" s="7" t="s">
        <v>523</v>
      </c>
      <c r="I557" t="s">
        <v>924</v>
      </c>
      <c r="J557" s="7" t="s">
        <v>525</v>
      </c>
      <c r="K557">
        <v>9.1</v>
      </c>
      <c r="L557" s="7" t="s">
        <v>526</v>
      </c>
      <c r="M557">
        <v>5</v>
      </c>
      <c r="N557" s="32" t="s">
        <v>526</v>
      </c>
      <c r="O557" s="33">
        <v>50</v>
      </c>
      <c r="P557" s="7" t="s">
        <v>526</v>
      </c>
      <c r="Q557">
        <v>200</v>
      </c>
      <c r="R557" s="7" t="s">
        <v>526</v>
      </c>
      <c r="S557">
        <v>5</v>
      </c>
      <c r="T557" s="7" t="s">
        <v>526</v>
      </c>
      <c r="U557">
        <v>5</v>
      </c>
      <c r="V557" s="7" t="s">
        <v>526</v>
      </c>
      <c r="W557">
        <v>5</v>
      </c>
      <c r="X557" s="7" t="s">
        <v>526</v>
      </c>
      <c r="Y557">
        <v>5</v>
      </c>
      <c r="Z557" s="7" t="s">
        <v>526</v>
      </c>
      <c r="AA557">
        <v>5</v>
      </c>
      <c r="AB557" s="7" t="s">
        <v>526</v>
      </c>
      <c r="AC557">
        <v>5</v>
      </c>
      <c r="AD557" s="7" t="s">
        <v>526</v>
      </c>
      <c r="AE557">
        <v>5</v>
      </c>
      <c r="AF557" s="7" t="s">
        <v>526</v>
      </c>
      <c r="AG557">
        <v>5</v>
      </c>
      <c r="AH557" s="7" t="s">
        <v>526</v>
      </c>
      <c r="AI557">
        <v>5</v>
      </c>
      <c r="AJ557" s="7" t="s">
        <v>526</v>
      </c>
      <c r="AK557">
        <v>5</v>
      </c>
      <c r="AL557" s="7" t="s">
        <v>526</v>
      </c>
      <c r="AM557">
        <v>5</v>
      </c>
      <c r="AN557" s="7" t="s">
        <v>526</v>
      </c>
      <c r="AO557">
        <v>5</v>
      </c>
      <c r="AP557" s="7" t="s">
        <v>526</v>
      </c>
      <c r="AQ557">
        <v>5</v>
      </c>
      <c r="AR557" s="7" t="s">
        <v>526</v>
      </c>
      <c r="AS557">
        <v>5</v>
      </c>
      <c r="AT557" s="7" t="s">
        <v>526</v>
      </c>
      <c r="AU557">
        <v>5</v>
      </c>
      <c r="AV557" s="7" t="s">
        <v>526</v>
      </c>
      <c r="AW557">
        <v>5</v>
      </c>
      <c r="AX557" s="7" t="s">
        <v>526</v>
      </c>
      <c r="AY557">
        <v>5</v>
      </c>
      <c r="AZ557" s="7" t="s">
        <v>526</v>
      </c>
      <c r="BA557">
        <v>5</v>
      </c>
      <c r="BB557" s="7" t="s">
        <v>526</v>
      </c>
      <c r="BC557">
        <v>5</v>
      </c>
      <c r="BD557" s="7" t="s">
        <v>526</v>
      </c>
      <c r="BE557">
        <v>5</v>
      </c>
      <c r="BF557" s="7" t="s">
        <v>526</v>
      </c>
      <c r="BG557">
        <v>5</v>
      </c>
      <c r="BH557" s="7" t="s">
        <v>526</v>
      </c>
      <c r="BI557">
        <v>5</v>
      </c>
      <c r="BJ557" s="7" t="s">
        <v>526</v>
      </c>
      <c r="BK557">
        <v>5</v>
      </c>
      <c r="BL557" s="7" t="s">
        <v>526</v>
      </c>
      <c r="BM557">
        <v>5</v>
      </c>
      <c r="BN557" s="7" t="s">
        <v>526</v>
      </c>
      <c r="BO557">
        <v>5</v>
      </c>
      <c r="BQ557" s="5">
        <f t="shared" si="32"/>
        <v>28</v>
      </c>
      <c r="BR557" s="5">
        <f t="shared" si="33"/>
        <v>0</v>
      </c>
      <c r="BS557" s="5">
        <f t="shared" si="34"/>
        <v>28</v>
      </c>
      <c r="BT557" s="6">
        <f t="shared" si="35"/>
        <v>0</v>
      </c>
    </row>
    <row r="558" spans="1:72" ht="12.75">
      <c r="A558" t="s">
        <v>2540</v>
      </c>
      <c r="B558" s="1" t="s">
        <v>1024</v>
      </c>
      <c r="C558" s="1" t="s">
        <v>1024</v>
      </c>
      <c r="D558" s="7">
        <v>1997</v>
      </c>
      <c r="E558" t="s">
        <v>1025</v>
      </c>
      <c r="F558" t="s">
        <v>1610</v>
      </c>
      <c r="G558" t="s">
        <v>1026</v>
      </c>
      <c r="H558" s="7" t="s">
        <v>523</v>
      </c>
      <c r="I558" t="s">
        <v>2255</v>
      </c>
      <c r="J558" s="7" t="s">
        <v>525</v>
      </c>
      <c r="K558">
        <v>6.2</v>
      </c>
      <c r="L558" s="7" t="s">
        <v>526</v>
      </c>
      <c r="M558">
        <v>5</v>
      </c>
      <c r="N558" s="32" t="s">
        <v>526</v>
      </c>
      <c r="O558" s="33">
        <v>50</v>
      </c>
      <c r="P558" s="7" t="s">
        <v>526</v>
      </c>
      <c r="Q558">
        <v>200</v>
      </c>
      <c r="R558" s="7" t="s">
        <v>526</v>
      </c>
      <c r="S558">
        <v>5</v>
      </c>
      <c r="T558" s="7" t="s">
        <v>526</v>
      </c>
      <c r="U558">
        <v>5</v>
      </c>
      <c r="V558" s="7" t="s">
        <v>526</v>
      </c>
      <c r="W558">
        <v>5</v>
      </c>
      <c r="X558" s="7" t="s">
        <v>526</v>
      </c>
      <c r="Y558">
        <v>5</v>
      </c>
      <c r="Z558" s="7" t="s">
        <v>526</v>
      </c>
      <c r="AA558">
        <v>5</v>
      </c>
      <c r="AB558" s="7" t="s">
        <v>526</v>
      </c>
      <c r="AC558">
        <v>5</v>
      </c>
      <c r="AD558" s="7" t="s">
        <v>526</v>
      </c>
      <c r="AE558">
        <v>5</v>
      </c>
      <c r="AF558" s="7" t="s">
        <v>526</v>
      </c>
      <c r="AG558">
        <v>5</v>
      </c>
      <c r="AH558" s="7" t="s">
        <v>526</v>
      </c>
      <c r="AI558">
        <v>5</v>
      </c>
      <c r="AJ558" s="7" t="s">
        <v>526</v>
      </c>
      <c r="AK558">
        <v>5</v>
      </c>
      <c r="AL558" s="7" t="s">
        <v>526</v>
      </c>
      <c r="AM558">
        <v>5</v>
      </c>
      <c r="AN558" s="7" t="s">
        <v>526</v>
      </c>
      <c r="AO558">
        <v>5</v>
      </c>
      <c r="AP558" s="7" t="s">
        <v>526</v>
      </c>
      <c r="AQ558">
        <v>5</v>
      </c>
      <c r="AR558" s="7" t="s">
        <v>526</v>
      </c>
      <c r="AS558">
        <v>5</v>
      </c>
      <c r="AT558" s="7" t="s">
        <v>526</v>
      </c>
      <c r="AU558">
        <v>5</v>
      </c>
      <c r="AV558" s="7" t="s">
        <v>526</v>
      </c>
      <c r="AW558">
        <v>5</v>
      </c>
      <c r="AX558" s="7" t="s">
        <v>526</v>
      </c>
      <c r="AY558">
        <v>5</v>
      </c>
      <c r="AZ558" s="7" t="s">
        <v>526</v>
      </c>
      <c r="BA558">
        <v>5</v>
      </c>
      <c r="BB558" s="7" t="s">
        <v>526</v>
      </c>
      <c r="BC558">
        <v>5</v>
      </c>
      <c r="BD558" s="7" t="s">
        <v>526</v>
      </c>
      <c r="BE558">
        <v>5</v>
      </c>
      <c r="BF558" s="7" t="s">
        <v>526</v>
      </c>
      <c r="BG558">
        <v>5</v>
      </c>
      <c r="BH558" s="7" t="s">
        <v>526</v>
      </c>
      <c r="BI558">
        <v>5</v>
      </c>
      <c r="BJ558" s="7" t="s">
        <v>526</v>
      </c>
      <c r="BK558">
        <v>5</v>
      </c>
      <c r="BL558" s="7" t="s">
        <v>526</v>
      </c>
      <c r="BM558">
        <v>5</v>
      </c>
      <c r="BN558" s="7" t="s">
        <v>526</v>
      </c>
      <c r="BO558">
        <v>5</v>
      </c>
      <c r="BQ558" s="5">
        <f t="shared" si="32"/>
        <v>28</v>
      </c>
      <c r="BR558" s="5">
        <f t="shared" si="33"/>
        <v>0</v>
      </c>
      <c r="BS558" s="5">
        <f t="shared" si="34"/>
        <v>28</v>
      </c>
      <c r="BT558" s="6">
        <f t="shared" si="35"/>
        <v>0</v>
      </c>
    </row>
    <row r="559" spans="1:72" ht="12.75">
      <c r="A559" t="s">
        <v>2540</v>
      </c>
      <c r="B559" s="1" t="s">
        <v>1027</v>
      </c>
      <c r="C559" s="1" t="s">
        <v>1027</v>
      </c>
      <c r="D559" s="7">
        <v>1997</v>
      </c>
      <c r="E559" t="s">
        <v>1028</v>
      </c>
      <c r="F559" t="s">
        <v>1610</v>
      </c>
      <c r="G559" t="s">
        <v>1029</v>
      </c>
      <c r="H559" s="7" t="s">
        <v>523</v>
      </c>
      <c r="I559" t="s">
        <v>2255</v>
      </c>
      <c r="J559" s="7" t="s">
        <v>525</v>
      </c>
      <c r="K559">
        <v>5.4</v>
      </c>
      <c r="L559" s="7" t="s">
        <v>526</v>
      </c>
      <c r="M559">
        <v>5</v>
      </c>
      <c r="N559" s="32" t="s">
        <v>525</v>
      </c>
      <c r="O559" s="33">
        <v>160</v>
      </c>
      <c r="P559" s="7" t="s">
        <v>526</v>
      </c>
      <c r="Q559">
        <v>200</v>
      </c>
      <c r="R559" s="7" t="s">
        <v>526</v>
      </c>
      <c r="S559">
        <v>5</v>
      </c>
      <c r="T559" s="7" t="s">
        <v>526</v>
      </c>
      <c r="U559">
        <v>5</v>
      </c>
      <c r="V559" s="7" t="s">
        <v>526</v>
      </c>
      <c r="W559">
        <v>5</v>
      </c>
      <c r="X559" s="7" t="s">
        <v>526</v>
      </c>
      <c r="Y559">
        <v>5</v>
      </c>
      <c r="Z559" s="7" t="s">
        <v>526</v>
      </c>
      <c r="AA559">
        <v>5</v>
      </c>
      <c r="AB559" s="7" t="s">
        <v>526</v>
      </c>
      <c r="AC559">
        <v>5</v>
      </c>
      <c r="AD559" s="7" t="s">
        <v>526</v>
      </c>
      <c r="AE559">
        <v>5</v>
      </c>
      <c r="AF559" s="7" t="s">
        <v>526</v>
      </c>
      <c r="AG559">
        <v>5</v>
      </c>
      <c r="AH559" s="7" t="s">
        <v>526</v>
      </c>
      <c r="AI559">
        <v>5</v>
      </c>
      <c r="AJ559" s="7" t="s">
        <v>526</v>
      </c>
      <c r="AK559">
        <v>5</v>
      </c>
      <c r="AL559" s="7" t="s">
        <v>526</v>
      </c>
      <c r="AM559">
        <v>5</v>
      </c>
      <c r="AN559" s="7" t="s">
        <v>526</v>
      </c>
      <c r="AO559">
        <v>5</v>
      </c>
      <c r="AP559" s="7" t="s">
        <v>526</v>
      </c>
      <c r="AQ559">
        <v>5</v>
      </c>
      <c r="AR559" s="7" t="s">
        <v>526</v>
      </c>
      <c r="AS559">
        <v>5</v>
      </c>
      <c r="AT559" s="7" t="s">
        <v>526</v>
      </c>
      <c r="AU559">
        <v>5</v>
      </c>
      <c r="AV559" s="7" t="s">
        <v>526</v>
      </c>
      <c r="AW559">
        <v>5</v>
      </c>
      <c r="AX559" s="7" t="s">
        <v>526</v>
      </c>
      <c r="AY559">
        <v>5</v>
      </c>
      <c r="AZ559" s="7" t="s">
        <v>526</v>
      </c>
      <c r="BA559">
        <v>5</v>
      </c>
      <c r="BB559" s="7" t="s">
        <v>526</v>
      </c>
      <c r="BC559">
        <v>5</v>
      </c>
      <c r="BD559" s="7" t="s">
        <v>526</v>
      </c>
      <c r="BE559">
        <v>5</v>
      </c>
      <c r="BF559" s="7" t="s">
        <v>526</v>
      </c>
      <c r="BG559">
        <v>5</v>
      </c>
      <c r="BH559" s="7" t="s">
        <v>526</v>
      </c>
      <c r="BI559">
        <v>5</v>
      </c>
      <c r="BJ559" s="7" t="s">
        <v>526</v>
      </c>
      <c r="BK559">
        <v>5</v>
      </c>
      <c r="BL559" s="7" t="s">
        <v>526</v>
      </c>
      <c r="BM559">
        <v>5</v>
      </c>
      <c r="BN559" s="7" t="s">
        <v>526</v>
      </c>
      <c r="BO559">
        <v>5</v>
      </c>
      <c r="BQ559" s="5">
        <f t="shared" si="32"/>
        <v>27</v>
      </c>
      <c r="BR559" s="5">
        <f t="shared" si="33"/>
        <v>0</v>
      </c>
      <c r="BS559" s="5">
        <f t="shared" si="34"/>
        <v>28</v>
      </c>
      <c r="BT559" s="6">
        <f t="shared" si="35"/>
        <v>1</v>
      </c>
    </row>
    <row r="560" spans="1:72" ht="12.75">
      <c r="A560" t="s">
        <v>2540</v>
      </c>
      <c r="B560" s="1" t="s">
        <v>1030</v>
      </c>
      <c r="C560" s="1" t="s">
        <v>1030</v>
      </c>
      <c r="D560" s="7">
        <v>1997</v>
      </c>
      <c r="E560" t="s">
        <v>1031</v>
      </c>
      <c r="F560" t="s">
        <v>1610</v>
      </c>
      <c r="G560" t="s">
        <v>1032</v>
      </c>
      <c r="H560" s="7" t="s">
        <v>523</v>
      </c>
      <c r="I560" t="s">
        <v>2255</v>
      </c>
      <c r="J560" s="7" t="s">
        <v>525</v>
      </c>
      <c r="K560">
        <v>4.9</v>
      </c>
      <c r="L560" s="7" t="s">
        <v>526</v>
      </c>
      <c r="M560">
        <v>5</v>
      </c>
      <c r="N560" s="32" t="s">
        <v>525</v>
      </c>
      <c r="O560" s="33">
        <v>220</v>
      </c>
      <c r="P560" s="7" t="s">
        <v>526</v>
      </c>
      <c r="Q560">
        <v>200</v>
      </c>
      <c r="R560" s="7" t="s">
        <v>526</v>
      </c>
      <c r="S560">
        <v>5</v>
      </c>
      <c r="T560" s="7" t="s">
        <v>526</v>
      </c>
      <c r="U560">
        <v>5</v>
      </c>
      <c r="V560" s="7" t="s">
        <v>526</v>
      </c>
      <c r="W560">
        <v>5</v>
      </c>
      <c r="X560" s="7" t="s">
        <v>526</v>
      </c>
      <c r="Y560">
        <v>5</v>
      </c>
      <c r="Z560" s="7" t="s">
        <v>526</v>
      </c>
      <c r="AA560">
        <v>5</v>
      </c>
      <c r="AB560" s="7" t="s">
        <v>526</v>
      </c>
      <c r="AC560">
        <v>5</v>
      </c>
      <c r="AD560" s="7" t="s">
        <v>526</v>
      </c>
      <c r="AE560">
        <v>5</v>
      </c>
      <c r="AF560" s="7" t="s">
        <v>526</v>
      </c>
      <c r="AG560">
        <v>5</v>
      </c>
      <c r="AH560" s="7" t="s">
        <v>526</v>
      </c>
      <c r="AI560">
        <v>5</v>
      </c>
      <c r="AJ560" s="7" t="s">
        <v>526</v>
      </c>
      <c r="AK560">
        <v>5</v>
      </c>
      <c r="AL560" s="7" t="s">
        <v>526</v>
      </c>
      <c r="AM560">
        <v>5</v>
      </c>
      <c r="AN560" s="7" t="s">
        <v>526</v>
      </c>
      <c r="AO560">
        <v>5</v>
      </c>
      <c r="AP560" s="7" t="s">
        <v>526</v>
      </c>
      <c r="AQ560">
        <v>5</v>
      </c>
      <c r="AR560" s="7" t="s">
        <v>526</v>
      </c>
      <c r="AS560">
        <v>5</v>
      </c>
      <c r="AT560" s="7" t="s">
        <v>526</v>
      </c>
      <c r="AU560">
        <v>5</v>
      </c>
      <c r="AV560" s="7" t="s">
        <v>526</v>
      </c>
      <c r="AW560">
        <v>5</v>
      </c>
      <c r="AX560" s="7" t="s">
        <v>526</v>
      </c>
      <c r="AY560">
        <v>5</v>
      </c>
      <c r="AZ560" s="7" t="s">
        <v>526</v>
      </c>
      <c r="BA560">
        <v>5</v>
      </c>
      <c r="BB560" s="7" t="s">
        <v>526</v>
      </c>
      <c r="BC560">
        <v>5</v>
      </c>
      <c r="BD560" s="7" t="s">
        <v>526</v>
      </c>
      <c r="BE560">
        <v>5</v>
      </c>
      <c r="BF560" s="7" t="s">
        <v>526</v>
      </c>
      <c r="BG560">
        <v>5</v>
      </c>
      <c r="BH560" s="7" t="s">
        <v>526</v>
      </c>
      <c r="BI560">
        <v>5</v>
      </c>
      <c r="BJ560" s="7" t="s">
        <v>526</v>
      </c>
      <c r="BK560">
        <v>5</v>
      </c>
      <c r="BL560" s="7" t="s">
        <v>526</v>
      </c>
      <c r="BM560">
        <v>5</v>
      </c>
      <c r="BN560" s="7" t="s">
        <v>526</v>
      </c>
      <c r="BO560">
        <v>5</v>
      </c>
      <c r="BQ560" s="5">
        <f t="shared" si="32"/>
        <v>27</v>
      </c>
      <c r="BR560" s="5">
        <f t="shared" si="33"/>
        <v>0</v>
      </c>
      <c r="BS560" s="5">
        <f t="shared" si="34"/>
        <v>28</v>
      </c>
      <c r="BT560" s="6">
        <f t="shared" si="35"/>
        <v>1</v>
      </c>
    </row>
    <row r="561" spans="1:72" ht="12.75">
      <c r="A561" t="s">
        <v>2540</v>
      </c>
      <c r="B561" s="1" t="s">
        <v>1033</v>
      </c>
      <c r="C561" s="1" t="s">
        <v>1033</v>
      </c>
      <c r="D561" s="7">
        <v>1997</v>
      </c>
      <c r="E561" t="s">
        <v>1034</v>
      </c>
      <c r="F561" t="s">
        <v>1610</v>
      </c>
      <c r="G561" t="s">
        <v>1035</v>
      </c>
      <c r="H561" s="7" t="s">
        <v>523</v>
      </c>
      <c r="I561" t="s">
        <v>924</v>
      </c>
      <c r="J561" s="7" t="s">
        <v>525</v>
      </c>
      <c r="K561">
        <v>7.2</v>
      </c>
      <c r="L561" s="7" t="s">
        <v>526</v>
      </c>
      <c r="M561">
        <v>5</v>
      </c>
      <c r="N561" s="32" t="s">
        <v>526</v>
      </c>
      <c r="O561" s="33">
        <v>5</v>
      </c>
      <c r="P561" s="7" t="s">
        <v>526</v>
      </c>
      <c r="Q561">
        <v>5</v>
      </c>
      <c r="R561" s="7" t="s">
        <v>526</v>
      </c>
      <c r="S561">
        <v>5</v>
      </c>
      <c r="T561" s="7" t="s">
        <v>526</v>
      </c>
      <c r="U561">
        <v>5</v>
      </c>
      <c r="V561" s="7" t="s">
        <v>526</v>
      </c>
      <c r="W561">
        <v>5</v>
      </c>
      <c r="X561" s="7" t="s">
        <v>526</v>
      </c>
      <c r="Y561">
        <v>5</v>
      </c>
      <c r="Z561" s="7" t="s">
        <v>526</v>
      </c>
      <c r="AA561">
        <v>5</v>
      </c>
      <c r="AB561" s="7" t="s">
        <v>526</v>
      </c>
      <c r="AC561">
        <v>5</v>
      </c>
      <c r="AD561" s="7" t="s">
        <v>526</v>
      </c>
      <c r="AE561">
        <v>5</v>
      </c>
      <c r="AF561" s="7" t="s">
        <v>526</v>
      </c>
      <c r="AG561">
        <v>5</v>
      </c>
      <c r="AH561" s="7" t="s">
        <v>526</v>
      </c>
      <c r="AI561">
        <v>5</v>
      </c>
      <c r="AJ561" s="7" t="s">
        <v>526</v>
      </c>
      <c r="AK561">
        <v>5</v>
      </c>
      <c r="AL561" s="7" t="s">
        <v>526</v>
      </c>
      <c r="AM561">
        <v>5</v>
      </c>
      <c r="AN561" s="7" t="s">
        <v>526</v>
      </c>
      <c r="AO561">
        <v>5</v>
      </c>
      <c r="AP561" s="7" t="s">
        <v>526</v>
      </c>
      <c r="AQ561">
        <v>5</v>
      </c>
      <c r="AR561" s="7" t="s">
        <v>526</v>
      </c>
      <c r="AS561">
        <v>5</v>
      </c>
      <c r="AT561" s="7" t="s">
        <v>526</v>
      </c>
      <c r="AU561">
        <v>5</v>
      </c>
      <c r="AV561" s="7" t="s">
        <v>526</v>
      </c>
      <c r="AW561">
        <v>5</v>
      </c>
      <c r="AX561" s="7" t="s">
        <v>526</v>
      </c>
      <c r="AY561">
        <v>5</v>
      </c>
      <c r="AZ561" s="7" t="s">
        <v>526</v>
      </c>
      <c r="BA561">
        <v>5</v>
      </c>
      <c r="BB561" s="7" t="s">
        <v>526</v>
      </c>
      <c r="BC561">
        <v>5</v>
      </c>
      <c r="BD561" s="7" t="s">
        <v>526</v>
      </c>
      <c r="BE561">
        <v>5</v>
      </c>
      <c r="BF561" s="7" t="s">
        <v>526</v>
      </c>
      <c r="BG561">
        <v>5</v>
      </c>
      <c r="BH561" s="7" t="s">
        <v>526</v>
      </c>
      <c r="BI561">
        <v>5</v>
      </c>
      <c r="BJ561" s="7" t="s">
        <v>526</v>
      </c>
      <c r="BK561">
        <v>5</v>
      </c>
      <c r="BL561" s="7" t="s">
        <v>526</v>
      </c>
      <c r="BM561">
        <v>5</v>
      </c>
      <c r="BN561" s="7" t="s">
        <v>526</v>
      </c>
      <c r="BO561">
        <v>5</v>
      </c>
      <c r="BQ561" s="5">
        <f t="shared" si="32"/>
        <v>28</v>
      </c>
      <c r="BR561" s="5">
        <f t="shared" si="33"/>
        <v>0</v>
      </c>
      <c r="BS561" s="5">
        <f t="shared" si="34"/>
        <v>28</v>
      </c>
      <c r="BT561" s="6">
        <f t="shared" si="35"/>
        <v>0</v>
      </c>
    </row>
    <row r="562" spans="1:72" ht="12.75">
      <c r="A562" t="s">
        <v>2540</v>
      </c>
      <c r="B562" s="1" t="s">
        <v>1036</v>
      </c>
      <c r="C562" s="1" t="s">
        <v>1036</v>
      </c>
      <c r="D562" s="7">
        <v>1997</v>
      </c>
      <c r="E562" t="s">
        <v>1037</v>
      </c>
      <c r="F562" t="s">
        <v>1610</v>
      </c>
      <c r="G562" t="s">
        <v>1038</v>
      </c>
      <c r="H562" s="7" t="s">
        <v>523</v>
      </c>
      <c r="I562" t="s">
        <v>2255</v>
      </c>
      <c r="J562" s="7" t="s">
        <v>525</v>
      </c>
      <c r="K562">
        <v>6.8</v>
      </c>
      <c r="L562" s="7" t="s">
        <v>526</v>
      </c>
      <c r="M562">
        <v>5</v>
      </c>
      <c r="N562" s="32" t="s">
        <v>526</v>
      </c>
      <c r="O562" s="33">
        <v>50</v>
      </c>
      <c r="P562" s="7" t="s">
        <v>526</v>
      </c>
      <c r="Q562">
        <v>200</v>
      </c>
      <c r="R562" s="7" t="s">
        <v>526</v>
      </c>
      <c r="S562">
        <v>5</v>
      </c>
      <c r="T562" s="7" t="s">
        <v>526</v>
      </c>
      <c r="U562">
        <v>5</v>
      </c>
      <c r="V562" s="7" t="s">
        <v>526</v>
      </c>
      <c r="W562">
        <v>5</v>
      </c>
      <c r="X562" s="7" t="s">
        <v>526</v>
      </c>
      <c r="Y562">
        <v>5</v>
      </c>
      <c r="Z562" s="7" t="s">
        <v>526</v>
      </c>
      <c r="AA562">
        <v>5</v>
      </c>
      <c r="AB562" s="7" t="s">
        <v>526</v>
      </c>
      <c r="AC562">
        <v>5</v>
      </c>
      <c r="AD562" s="7" t="s">
        <v>526</v>
      </c>
      <c r="AE562">
        <v>5</v>
      </c>
      <c r="AF562" s="7" t="s">
        <v>526</v>
      </c>
      <c r="AG562">
        <v>5</v>
      </c>
      <c r="AH562" s="7" t="s">
        <v>526</v>
      </c>
      <c r="AI562">
        <v>5</v>
      </c>
      <c r="AJ562" s="7" t="s">
        <v>526</v>
      </c>
      <c r="AK562">
        <v>5</v>
      </c>
      <c r="AL562" s="7" t="s">
        <v>526</v>
      </c>
      <c r="AM562">
        <v>5</v>
      </c>
      <c r="AN562" s="7" t="s">
        <v>526</v>
      </c>
      <c r="AO562">
        <v>5</v>
      </c>
      <c r="AP562" s="7" t="s">
        <v>526</v>
      </c>
      <c r="AQ562">
        <v>5</v>
      </c>
      <c r="AR562" s="7" t="s">
        <v>526</v>
      </c>
      <c r="AS562">
        <v>5</v>
      </c>
      <c r="AT562" s="7" t="s">
        <v>526</v>
      </c>
      <c r="AU562">
        <v>5</v>
      </c>
      <c r="AV562" s="7" t="s">
        <v>526</v>
      </c>
      <c r="AW562">
        <v>5</v>
      </c>
      <c r="AX562" s="7" t="s">
        <v>525</v>
      </c>
      <c r="AY562">
        <v>6.6</v>
      </c>
      <c r="AZ562" s="7" t="s">
        <v>526</v>
      </c>
      <c r="BA562">
        <v>5</v>
      </c>
      <c r="BB562" s="7" t="s">
        <v>526</v>
      </c>
      <c r="BC562">
        <v>5</v>
      </c>
      <c r="BD562" s="7" t="s">
        <v>526</v>
      </c>
      <c r="BE562">
        <v>5</v>
      </c>
      <c r="BF562" s="7" t="s">
        <v>526</v>
      </c>
      <c r="BG562">
        <v>5</v>
      </c>
      <c r="BH562" s="7" t="s">
        <v>526</v>
      </c>
      <c r="BI562">
        <v>5</v>
      </c>
      <c r="BJ562" s="7" t="s">
        <v>526</v>
      </c>
      <c r="BK562">
        <v>5</v>
      </c>
      <c r="BL562" s="7" t="s">
        <v>526</v>
      </c>
      <c r="BM562">
        <v>5</v>
      </c>
      <c r="BN562" s="7" t="s">
        <v>526</v>
      </c>
      <c r="BO562">
        <v>5</v>
      </c>
      <c r="BQ562" s="5">
        <f t="shared" si="32"/>
        <v>27</v>
      </c>
      <c r="BR562" s="5">
        <f t="shared" si="33"/>
        <v>0</v>
      </c>
      <c r="BS562" s="5">
        <f t="shared" si="34"/>
        <v>28</v>
      </c>
      <c r="BT562" s="6">
        <f t="shared" si="35"/>
        <v>1</v>
      </c>
    </row>
    <row r="563" spans="1:72" ht="12.75">
      <c r="A563" t="s">
        <v>2540</v>
      </c>
      <c r="B563" s="1" t="s">
        <v>1039</v>
      </c>
      <c r="C563" s="1" t="s">
        <v>1039</v>
      </c>
      <c r="D563" s="7">
        <v>1997</v>
      </c>
      <c r="E563" t="s">
        <v>1040</v>
      </c>
      <c r="F563" t="s">
        <v>1610</v>
      </c>
      <c r="G563" t="s">
        <v>1041</v>
      </c>
      <c r="H563" s="7" t="s">
        <v>523</v>
      </c>
      <c r="I563" t="s">
        <v>2255</v>
      </c>
      <c r="J563" s="7" t="s">
        <v>525</v>
      </c>
      <c r="K563">
        <v>3.4</v>
      </c>
      <c r="L563" s="7" t="s">
        <v>526</v>
      </c>
      <c r="M563">
        <v>5</v>
      </c>
      <c r="N563" s="32" t="s">
        <v>525</v>
      </c>
      <c r="O563" s="33">
        <v>62</v>
      </c>
      <c r="P563" s="7" t="s">
        <v>526</v>
      </c>
      <c r="Q563">
        <v>200</v>
      </c>
      <c r="R563" s="7" t="s">
        <v>526</v>
      </c>
      <c r="S563">
        <v>5</v>
      </c>
      <c r="T563" s="7" t="s">
        <v>526</v>
      </c>
      <c r="U563">
        <v>5</v>
      </c>
      <c r="V563" s="7" t="s">
        <v>526</v>
      </c>
      <c r="W563">
        <v>5</v>
      </c>
      <c r="X563" s="7" t="s">
        <v>526</v>
      </c>
      <c r="Y563">
        <v>5</v>
      </c>
      <c r="Z563" s="7" t="s">
        <v>526</v>
      </c>
      <c r="AA563">
        <v>5</v>
      </c>
      <c r="AB563" s="7" t="s">
        <v>526</v>
      </c>
      <c r="AC563">
        <v>5</v>
      </c>
      <c r="AD563" s="7" t="s">
        <v>526</v>
      </c>
      <c r="AE563">
        <v>5</v>
      </c>
      <c r="AF563" s="7" t="s">
        <v>526</v>
      </c>
      <c r="AG563">
        <v>5</v>
      </c>
      <c r="AH563" s="7" t="s">
        <v>526</v>
      </c>
      <c r="AI563">
        <v>5</v>
      </c>
      <c r="AJ563" s="7" t="s">
        <v>526</v>
      </c>
      <c r="AK563">
        <v>5</v>
      </c>
      <c r="AL563" s="7" t="s">
        <v>526</v>
      </c>
      <c r="AM563">
        <v>5</v>
      </c>
      <c r="AN563" s="7" t="s">
        <v>526</v>
      </c>
      <c r="AO563">
        <v>5</v>
      </c>
      <c r="AP563" s="7" t="s">
        <v>526</v>
      </c>
      <c r="AQ563">
        <v>5</v>
      </c>
      <c r="AR563" s="7" t="s">
        <v>526</v>
      </c>
      <c r="AS563">
        <v>5</v>
      </c>
      <c r="AT563" s="7" t="s">
        <v>526</v>
      </c>
      <c r="AU563">
        <v>5</v>
      </c>
      <c r="AV563" s="7" t="s">
        <v>526</v>
      </c>
      <c r="AW563">
        <v>5</v>
      </c>
      <c r="AX563" s="7" t="s">
        <v>525</v>
      </c>
      <c r="AY563">
        <v>11</v>
      </c>
      <c r="AZ563" s="7" t="s">
        <v>526</v>
      </c>
      <c r="BA563">
        <v>5</v>
      </c>
      <c r="BB563" s="7" t="s">
        <v>526</v>
      </c>
      <c r="BC563">
        <v>5</v>
      </c>
      <c r="BD563" s="7" t="s">
        <v>526</v>
      </c>
      <c r="BE563">
        <v>5</v>
      </c>
      <c r="BF563" s="7" t="s">
        <v>526</v>
      </c>
      <c r="BG563">
        <v>5</v>
      </c>
      <c r="BH563" s="7" t="s">
        <v>526</v>
      </c>
      <c r="BI563">
        <v>5.4</v>
      </c>
      <c r="BJ563" s="7" t="s">
        <v>526</v>
      </c>
      <c r="BK563">
        <v>5</v>
      </c>
      <c r="BL563" s="7" t="s">
        <v>526</v>
      </c>
      <c r="BM563">
        <v>5</v>
      </c>
      <c r="BN563" s="7" t="s">
        <v>526</v>
      </c>
      <c r="BO563">
        <v>5</v>
      </c>
      <c r="BQ563" s="5">
        <f t="shared" si="32"/>
        <v>26</v>
      </c>
      <c r="BR563" s="5">
        <f t="shared" si="33"/>
        <v>0</v>
      </c>
      <c r="BS563" s="5">
        <f t="shared" si="34"/>
        <v>28</v>
      </c>
      <c r="BT563" s="6">
        <f t="shared" si="35"/>
        <v>2</v>
      </c>
    </row>
    <row r="564" spans="1:72" ht="12.75">
      <c r="A564" t="s">
        <v>2540</v>
      </c>
      <c r="B564" s="1" t="s">
        <v>1042</v>
      </c>
      <c r="C564" s="1" t="s">
        <v>1042</v>
      </c>
      <c r="D564" s="7">
        <v>1997</v>
      </c>
      <c r="E564" t="s">
        <v>1043</v>
      </c>
      <c r="F564" t="s">
        <v>1610</v>
      </c>
      <c r="G564" t="s">
        <v>1044</v>
      </c>
      <c r="H564" s="7" t="s">
        <v>523</v>
      </c>
      <c r="I564" t="s">
        <v>924</v>
      </c>
      <c r="J564" s="7" t="s">
        <v>525</v>
      </c>
      <c r="K564">
        <v>9.4</v>
      </c>
      <c r="L564" s="7" t="s">
        <v>526</v>
      </c>
      <c r="M564">
        <v>5</v>
      </c>
      <c r="N564" s="32" t="s">
        <v>525</v>
      </c>
      <c r="O564" s="33">
        <v>150</v>
      </c>
      <c r="P564" s="7" t="s">
        <v>526</v>
      </c>
      <c r="Q564">
        <v>200</v>
      </c>
      <c r="R564" s="7" t="s">
        <v>526</v>
      </c>
      <c r="S564">
        <v>5</v>
      </c>
      <c r="T564" s="7" t="s">
        <v>526</v>
      </c>
      <c r="U564">
        <v>5</v>
      </c>
      <c r="V564" s="7" t="s">
        <v>526</v>
      </c>
      <c r="W564">
        <v>5</v>
      </c>
      <c r="X564" s="7" t="s">
        <v>526</v>
      </c>
      <c r="Y564">
        <v>5</v>
      </c>
      <c r="Z564" s="7" t="s">
        <v>526</v>
      </c>
      <c r="AA564">
        <v>5</v>
      </c>
      <c r="AB564" s="7" t="s">
        <v>526</v>
      </c>
      <c r="AC564">
        <v>5</v>
      </c>
      <c r="AD564" s="7" t="s">
        <v>526</v>
      </c>
      <c r="AE564">
        <v>5</v>
      </c>
      <c r="AF564" s="7" t="s">
        <v>526</v>
      </c>
      <c r="AG564">
        <v>5</v>
      </c>
      <c r="AH564" s="7" t="s">
        <v>526</v>
      </c>
      <c r="AI564">
        <v>5</v>
      </c>
      <c r="AJ564" s="7" t="s">
        <v>526</v>
      </c>
      <c r="AK564">
        <v>5</v>
      </c>
      <c r="AL564" s="7" t="s">
        <v>526</v>
      </c>
      <c r="AM564">
        <v>5</v>
      </c>
      <c r="AN564" s="7" t="s">
        <v>526</v>
      </c>
      <c r="AO564">
        <v>5</v>
      </c>
      <c r="AP564" s="7" t="s">
        <v>526</v>
      </c>
      <c r="AQ564">
        <v>5</v>
      </c>
      <c r="AR564" s="7" t="s">
        <v>526</v>
      </c>
      <c r="AS564">
        <v>5</v>
      </c>
      <c r="AT564" s="7" t="s">
        <v>526</v>
      </c>
      <c r="AU564">
        <v>5</v>
      </c>
      <c r="AV564" s="7" t="s">
        <v>526</v>
      </c>
      <c r="AW564">
        <v>5</v>
      </c>
      <c r="AX564" s="7" t="s">
        <v>526</v>
      </c>
      <c r="AY564">
        <v>5</v>
      </c>
      <c r="AZ564" s="7" t="s">
        <v>526</v>
      </c>
      <c r="BA564">
        <v>5</v>
      </c>
      <c r="BB564" s="7" t="s">
        <v>526</v>
      </c>
      <c r="BC564">
        <v>5</v>
      </c>
      <c r="BD564" s="7" t="s">
        <v>526</v>
      </c>
      <c r="BE564">
        <v>5</v>
      </c>
      <c r="BF564" s="7" t="s">
        <v>526</v>
      </c>
      <c r="BG564">
        <v>5</v>
      </c>
      <c r="BH564" s="7" t="s">
        <v>526</v>
      </c>
      <c r="BI564">
        <v>5</v>
      </c>
      <c r="BJ564" s="7" t="s">
        <v>526</v>
      </c>
      <c r="BK564">
        <v>5</v>
      </c>
      <c r="BL564" s="7" t="s">
        <v>526</v>
      </c>
      <c r="BM564">
        <v>5</v>
      </c>
      <c r="BN564" s="7" t="s">
        <v>526</v>
      </c>
      <c r="BO564">
        <v>5</v>
      </c>
      <c r="BQ564" s="5">
        <f t="shared" si="32"/>
        <v>27</v>
      </c>
      <c r="BR564" s="5">
        <f t="shared" si="33"/>
        <v>0</v>
      </c>
      <c r="BS564" s="5">
        <f t="shared" si="34"/>
        <v>28</v>
      </c>
      <c r="BT564" s="6">
        <f t="shared" si="35"/>
        <v>1</v>
      </c>
    </row>
    <row r="565" spans="1:72" ht="12.75">
      <c r="A565" t="s">
        <v>2540</v>
      </c>
      <c r="B565" s="1" t="s">
        <v>1045</v>
      </c>
      <c r="C565" s="1" t="s">
        <v>1045</v>
      </c>
      <c r="D565" s="7">
        <v>1997</v>
      </c>
      <c r="E565" t="s">
        <v>1046</v>
      </c>
      <c r="F565" t="s">
        <v>1610</v>
      </c>
      <c r="G565" t="s">
        <v>1047</v>
      </c>
      <c r="H565" s="7" t="s">
        <v>523</v>
      </c>
      <c r="I565" t="s">
        <v>2237</v>
      </c>
      <c r="J565" s="7" t="s">
        <v>525</v>
      </c>
      <c r="K565">
        <v>7.1</v>
      </c>
      <c r="L565" s="7" t="s">
        <v>526</v>
      </c>
      <c r="M565">
        <v>5</v>
      </c>
      <c r="N565" s="32" t="s">
        <v>525</v>
      </c>
      <c r="O565" s="33">
        <v>310</v>
      </c>
      <c r="P565" s="7" t="s">
        <v>526</v>
      </c>
      <c r="Q565">
        <v>200</v>
      </c>
      <c r="R565" s="7" t="s">
        <v>526</v>
      </c>
      <c r="S565">
        <v>5</v>
      </c>
      <c r="T565" s="7" t="s">
        <v>526</v>
      </c>
      <c r="U565">
        <v>5</v>
      </c>
      <c r="V565" s="7" t="s">
        <v>526</v>
      </c>
      <c r="W565">
        <v>5</v>
      </c>
      <c r="X565" s="7" t="s">
        <v>526</v>
      </c>
      <c r="Y565">
        <v>5</v>
      </c>
      <c r="Z565" s="7" t="s">
        <v>526</v>
      </c>
      <c r="AA565">
        <v>5</v>
      </c>
      <c r="AB565" s="7" t="s">
        <v>526</v>
      </c>
      <c r="AC565">
        <v>5</v>
      </c>
      <c r="AD565" s="7" t="s">
        <v>526</v>
      </c>
      <c r="AE565">
        <v>5</v>
      </c>
      <c r="AF565" s="7" t="s">
        <v>526</v>
      </c>
      <c r="AG565">
        <v>5</v>
      </c>
      <c r="AH565" s="7" t="s">
        <v>526</v>
      </c>
      <c r="AI565">
        <v>5</v>
      </c>
      <c r="AJ565" s="7" t="s">
        <v>526</v>
      </c>
      <c r="AK565">
        <v>5</v>
      </c>
      <c r="AL565" s="7" t="s">
        <v>526</v>
      </c>
      <c r="AM565">
        <v>5</v>
      </c>
      <c r="AN565" s="7" t="s">
        <v>526</v>
      </c>
      <c r="AO565">
        <v>5</v>
      </c>
      <c r="AP565" s="7" t="s">
        <v>526</v>
      </c>
      <c r="AQ565">
        <v>5</v>
      </c>
      <c r="AR565" s="7" t="s">
        <v>526</v>
      </c>
      <c r="AS565">
        <v>5</v>
      </c>
      <c r="AT565" s="7" t="s">
        <v>526</v>
      </c>
      <c r="AU565">
        <v>5</v>
      </c>
      <c r="AV565" s="7" t="s">
        <v>526</v>
      </c>
      <c r="AW565">
        <v>5</v>
      </c>
      <c r="AX565" s="7" t="s">
        <v>525</v>
      </c>
      <c r="AY565">
        <v>14</v>
      </c>
      <c r="AZ565" s="7" t="s">
        <v>526</v>
      </c>
      <c r="BA565">
        <v>5</v>
      </c>
      <c r="BB565" s="7" t="s">
        <v>526</v>
      </c>
      <c r="BC565">
        <v>5</v>
      </c>
      <c r="BD565" s="7" t="s">
        <v>526</v>
      </c>
      <c r="BE565">
        <v>5</v>
      </c>
      <c r="BF565" s="7" t="s">
        <v>526</v>
      </c>
      <c r="BG565">
        <v>5</v>
      </c>
      <c r="BH565" s="7" t="s">
        <v>526</v>
      </c>
      <c r="BI565">
        <v>5</v>
      </c>
      <c r="BJ565" s="7" t="s">
        <v>526</v>
      </c>
      <c r="BK565">
        <v>5</v>
      </c>
      <c r="BL565" s="7" t="s">
        <v>526</v>
      </c>
      <c r="BM565">
        <v>5</v>
      </c>
      <c r="BN565" s="7" t="s">
        <v>526</v>
      </c>
      <c r="BO565">
        <v>5</v>
      </c>
      <c r="BQ565" s="5">
        <f t="shared" si="32"/>
        <v>26</v>
      </c>
      <c r="BR565" s="5">
        <f t="shared" si="33"/>
        <v>0</v>
      </c>
      <c r="BS565" s="5">
        <f t="shared" si="34"/>
        <v>28</v>
      </c>
      <c r="BT565" s="6">
        <f t="shared" si="35"/>
        <v>2</v>
      </c>
    </row>
    <row r="566" spans="1:72" ht="12.75">
      <c r="A566" t="s">
        <v>2540</v>
      </c>
      <c r="B566" s="1" t="s">
        <v>1048</v>
      </c>
      <c r="C566" s="1" t="s">
        <v>1048</v>
      </c>
      <c r="D566" s="7">
        <v>1997</v>
      </c>
      <c r="E566" t="s">
        <v>1049</v>
      </c>
      <c r="F566" t="s">
        <v>1610</v>
      </c>
      <c r="G566" t="s">
        <v>1050</v>
      </c>
      <c r="H566" s="7" t="s">
        <v>523</v>
      </c>
      <c r="I566" t="s">
        <v>725</v>
      </c>
      <c r="J566" s="7" t="s">
        <v>525</v>
      </c>
      <c r="K566">
        <v>8.9</v>
      </c>
      <c r="L566" s="7" t="s">
        <v>526</v>
      </c>
      <c r="M566">
        <v>5</v>
      </c>
      <c r="N566" s="32" t="s">
        <v>526</v>
      </c>
      <c r="O566" s="33">
        <v>50</v>
      </c>
      <c r="P566" s="7" t="s">
        <v>526</v>
      </c>
      <c r="Q566">
        <v>200</v>
      </c>
      <c r="R566" s="7" t="s">
        <v>526</v>
      </c>
      <c r="S566">
        <v>5</v>
      </c>
      <c r="T566" s="7" t="s">
        <v>526</v>
      </c>
      <c r="U566">
        <v>5</v>
      </c>
      <c r="V566" s="7" t="s">
        <v>526</v>
      </c>
      <c r="W566">
        <v>5</v>
      </c>
      <c r="X566" s="7" t="s">
        <v>526</v>
      </c>
      <c r="Y566">
        <v>5</v>
      </c>
      <c r="Z566" s="7" t="s">
        <v>526</v>
      </c>
      <c r="AA566">
        <v>5</v>
      </c>
      <c r="AB566" s="7" t="s">
        <v>526</v>
      </c>
      <c r="AC566">
        <v>5</v>
      </c>
      <c r="AD566" s="7" t="s">
        <v>526</v>
      </c>
      <c r="AE566">
        <v>5</v>
      </c>
      <c r="AF566" s="7" t="s">
        <v>526</v>
      </c>
      <c r="AG566">
        <v>5</v>
      </c>
      <c r="AH566" s="7" t="s">
        <v>526</v>
      </c>
      <c r="AI566">
        <v>5</v>
      </c>
      <c r="AJ566" s="7" t="s">
        <v>526</v>
      </c>
      <c r="AK566">
        <v>5</v>
      </c>
      <c r="AL566" s="7" t="s">
        <v>526</v>
      </c>
      <c r="AM566">
        <v>5</v>
      </c>
      <c r="AN566" s="7" t="s">
        <v>526</v>
      </c>
      <c r="AO566">
        <v>5</v>
      </c>
      <c r="AP566" s="7" t="s">
        <v>526</v>
      </c>
      <c r="AQ566">
        <v>5</v>
      </c>
      <c r="AR566" s="7" t="s">
        <v>526</v>
      </c>
      <c r="AS566">
        <v>5</v>
      </c>
      <c r="AT566" s="7" t="s">
        <v>526</v>
      </c>
      <c r="AU566">
        <v>5</v>
      </c>
      <c r="AV566" s="7" t="s">
        <v>526</v>
      </c>
      <c r="AW566">
        <v>5</v>
      </c>
      <c r="AX566" s="7" t="s">
        <v>526</v>
      </c>
      <c r="AY566">
        <v>5</v>
      </c>
      <c r="AZ566" s="7" t="s">
        <v>526</v>
      </c>
      <c r="BA566">
        <v>5</v>
      </c>
      <c r="BB566" s="7" t="s">
        <v>526</v>
      </c>
      <c r="BC566">
        <v>5</v>
      </c>
      <c r="BD566" s="7" t="s">
        <v>526</v>
      </c>
      <c r="BE566">
        <v>5</v>
      </c>
      <c r="BF566" s="7" t="s">
        <v>526</v>
      </c>
      <c r="BG566">
        <v>5</v>
      </c>
      <c r="BH566" s="7" t="s">
        <v>526</v>
      </c>
      <c r="BI566">
        <v>5</v>
      </c>
      <c r="BJ566" s="7" t="s">
        <v>526</v>
      </c>
      <c r="BK566">
        <v>5</v>
      </c>
      <c r="BL566" s="7" t="s">
        <v>526</v>
      </c>
      <c r="BM566">
        <v>5</v>
      </c>
      <c r="BN566" s="7" t="s">
        <v>526</v>
      </c>
      <c r="BO566">
        <v>5</v>
      </c>
      <c r="BQ566" s="5">
        <f t="shared" si="32"/>
        <v>28</v>
      </c>
      <c r="BR566" s="5">
        <f t="shared" si="33"/>
        <v>0</v>
      </c>
      <c r="BS566" s="5">
        <f t="shared" si="34"/>
        <v>28</v>
      </c>
      <c r="BT566" s="6">
        <f t="shared" si="35"/>
        <v>0</v>
      </c>
    </row>
    <row r="567" spans="1:72" ht="12.75">
      <c r="A567" t="s">
        <v>2540</v>
      </c>
      <c r="B567" s="1" t="s">
        <v>1051</v>
      </c>
      <c r="C567" s="1" t="s">
        <v>1051</v>
      </c>
      <c r="D567" s="7">
        <v>1997</v>
      </c>
      <c r="E567" t="s">
        <v>1052</v>
      </c>
      <c r="F567" t="s">
        <v>1610</v>
      </c>
      <c r="G567" t="s">
        <v>1053</v>
      </c>
      <c r="H567" s="7" t="s">
        <v>523</v>
      </c>
      <c r="I567" t="s">
        <v>2255</v>
      </c>
      <c r="J567" s="7" t="s">
        <v>525</v>
      </c>
      <c r="K567">
        <v>3.9</v>
      </c>
      <c r="L567" s="7" t="s">
        <v>526</v>
      </c>
      <c r="M567">
        <v>5</v>
      </c>
      <c r="N567" s="32" t="s">
        <v>526</v>
      </c>
      <c r="O567" s="33">
        <v>50</v>
      </c>
      <c r="P567" s="7" t="s">
        <v>526</v>
      </c>
      <c r="Q567">
        <v>200</v>
      </c>
      <c r="R567" s="7" t="s">
        <v>526</v>
      </c>
      <c r="S567">
        <v>5</v>
      </c>
      <c r="T567" s="7" t="s">
        <v>526</v>
      </c>
      <c r="U567">
        <v>5</v>
      </c>
      <c r="V567" s="7" t="s">
        <v>526</v>
      </c>
      <c r="W567">
        <v>5</v>
      </c>
      <c r="X567" s="7" t="s">
        <v>526</v>
      </c>
      <c r="Y567">
        <v>5</v>
      </c>
      <c r="Z567" s="7" t="s">
        <v>526</v>
      </c>
      <c r="AA567">
        <v>5</v>
      </c>
      <c r="AB567" s="7" t="s">
        <v>526</v>
      </c>
      <c r="AC567">
        <v>5</v>
      </c>
      <c r="AD567" s="7" t="s">
        <v>526</v>
      </c>
      <c r="AE567">
        <v>5</v>
      </c>
      <c r="AF567" s="7" t="s">
        <v>526</v>
      </c>
      <c r="AG567">
        <v>5</v>
      </c>
      <c r="AH567" s="7" t="s">
        <v>526</v>
      </c>
      <c r="AI567">
        <v>5</v>
      </c>
      <c r="AJ567" s="7" t="s">
        <v>526</v>
      </c>
      <c r="AK567">
        <v>5</v>
      </c>
      <c r="AL567" s="7" t="s">
        <v>526</v>
      </c>
      <c r="AM567">
        <v>5</v>
      </c>
      <c r="AN567" s="7" t="s">
        <v>526</v>
      </c>
      <c r="AO567">
        <v>5</v>
      </c>
      <c r="AP567" s="7" t="s">
        <v>526</v>
      </c>
      <c r="AQ567">
        <v>5</v>
      </c>
      <c r="AR567" s="7" t="s">
        <v>526</v>
      </c>
      <c r="AS567">
        <v>5</v>
      </c>
      <c r="AT567" s="7" t="s">
        <v>526</v>
      </c>
      <c r="AU567">
        <v>5</v>
      </c>
      <c r="AV567" s="7" t="s">
        <v>526</v>
      </c>
      <c r="AW567">
        <v>5</v>
      </c>
      <c r="AX567" s="7" t="s">
        <v>525</v>
      </c>
      <c r="AY567">
        <v>10</v>
      </c>
      <c r="AZ567" s="7" t="s">
        <v>526</v>
      </c>
      <c r="BA567">
        <v>5</v>
      </c>
      <c r="BB567" s="7" t="s">
        <v>526</v>
      </c>
      <c r="BC567">
        <v>5</v>
      </c>
      <c r="BD567" s="7" t="s">
        <v>526</v>
      </c>
      <c r="BE567">
        <v>5</v>
      </c>
      <c r="BF567" s="7" t="s">
        <v>526</v>
      </c>
      <c r="BG567">
        <v>5</v>
      </c>
      <c r="BH567" s="7" t="s">
        <v>526</v>
      </c>
      <c r="BI567">
        <v>5</v>
      </c>
      <c r="BJ567" s="7" t="s">
        <v>526</v>
      </c>
      <c r="BK567">
        <v>5</v>
      </c>
      <c r="BL567" s="7" t="s">
        <v>526</v>
      </c>
      <c r="BM567">
        <v>5</v>
      </c>
      <c r="BN567" s="7" t="s">
        <v>526</v>
      </c>
      <c r="BO567">
        <v>5</v>
      </c>
      <c r="BQ567" s="5">
        <f t="shared" si="32"/>
        <v>27</v>
      </c>
      <c r="BR567" s="5">
        <f t="shared" si="33"/>
        <v>0</v>
      </c>
      <c r="BS567" s="5">
        <f t="shared" si="34"/>
        <v>28</v>
      </c>
      <c r="BT567" s="6">
        <f t="shared" si="35"/>
        <v>1</v>
      </c>
    </row>
    <row r="568" spans="1:72" ht="12.75">
      <c r="A568" t="s">
        <v>2540</v>
      </c>
      <c r="B568" s="1" t="s">
        <v>1054</v>
      </c>
      <c r="C568" s="1" t="s">
        <v>1054</v>
      </c>
      <c r="D568" s="7">
        <v>1997</v>
      </c>
      <c r="E568" t="s">
        <v>1055</v>
      </c>
      <c r="F568" t="s">
        <v>1610</v>
      </c>
      <c r="G568" t="s">
        <v>1056</v>
      </c>
      <c r="H568" s="7" t="s">
        <v>523</v>
      </c>
      <c r="I568" t="s">
        <v>2255</v>
      </c>
      <c r="J568" s="7" t="s">
        <v>525</v>
      </c>
      <c r="K568">
        <v>2.95</v>
      </c>
      <c r="L568" s="7" t="s">
        <v>526</v>
      </c>
      <c r="M568">
        <v>5</v>
      </c>
      <c r="N568" s="32" t="s">
        <v>525</v>
      </c>
      <c r="O568" s="33">
        <v>270</v>
      </c>
      <c r="P568" s="7" t="s">
        <v>526</v>
      </c>
      <c r="Q568">
        <v>200</v>
      </c>
      <c r="R568" s="7" t="s">
        <v>526</v>
      </c>
      <c r="S568">
        <v>5</v>
      </c>
      <c r="T568" s="7" t="s">
        <v>526</v>
      </c>
      <c r="U568">
        <v>5</v>
      </c>
      <c r="V568" s="7" t="s">
        <v>526</v>
      </c>
      <c r="W568">
        <v>5</v>
      </c>
      <c r="X568" s="7" t="s">
        <v>526</v>
      </c>
      <c r="Y568">
        <v>5</v>
      </c>
      <c r="Z568" s="7" t="s">
        <v>526</v>
      </c>
      <c r="AA568">
        <v>5</v>
      </c>
      <c r="AB568" s="7" t="s">
        <v>526</v>
      </c>
      <c r="AC568">
        <v>5</v>
      </c>
      <c r="AD568" s="7" t="s">
        <v>526</v>
      </c>
      <c r="AE568">
        <v>5</v>
      </c>
      <c r="AF568" s="7" t="s">
        <v>526</v>
      </c>
      <c r="AG568">
        <v>5</v>
      </c>
      <c r="AH568" s="7" t="s">
        <v>526</v>
      </c>
      <c r="AI568">
        <v>5</v>
      </c>
      <c r="AJ568" s="7" t="s">
        <v>526</v>
      </c>
      <c r="AK568">
        <v>5</v>
      </c>
      <c r="AL568" s="7" t="s">
        <v>526</v>
      </c>
      <c r="AM568">
        <v>5</v>
      </c>
      <c r="AN568" s="7" t="s">
        <v>526</v>
      </c>
      <c r="AO568">
        <v>5</v>
      </c>
      <c r="AP568" s="7" t="s">
        <v>526</v>
      </c>
      <c r="AQ568">
        <v>5</v>
      </c>
      <c r="AR568" s="7" t="s">
        <v>526</v>
      </c>
      <c r="AS568">
        <v>5</v>
      </c>
      <c r="AT568" s="7" t="s">
        <v>526</v>
      </c>
      <c r="AU568">
        <v>5</v>
      </c>
      <c r="AV568" s="7" t="s">
        <v>526</v>
      </c>
      <c r="AW568">
        <v>5</v>
      </c>
      <c r="AX568" s="7" t="s">
        <v>525</v>
      </c>
      <c r="AY568">
        <v>11</v>
      </c>
      <c r="AZ568" s="7" t="s">
        <v>526</v>
      </c>
      <c r="BA568">
        <v>5</v>
      </c>
      <c r="BB568" s="7" t="s">
        <v>526</v>
      </c>
      <c r="BC568">
        <v>5</v>
      </c>
      <c r="BD568" s="7" t="s">
        <v>526</v>
      </c>
      <c r="BE568">
        <v>5</v>
      </c>
      <c r="BF568" s="7" t="s">
        <v>526</v>
      </c>
      <c r="BG568">
        <v>5</v>
      </c>
      <c r="BH568" s="7" t="s">
        <v>526</v>
      </c>
      <c r="BI568">
        <v>5</v>
      </c>
      <c r="BJ568" s="7" t="s">
        <v>526</v>
      </c>
      <c r="BK568">
        <v>5</v>
      </c>
      <c r="BL568" s="7" t="s">
        <v>526</v>
      </c>
      <c r="BM568">
        <v>5</v>
      </c>
      <c r="BN568" s="7" t="s">
        <v>526</v>
      </c>
      <c r="BO568">
        <v>5</v>
      </c>
      <c r="BQ568" s="5">
        <f t="shared" si="32"/>
        <v>26</v>
      </c>
      <c r="BR568" s="5">
        <f t="shared" si="33"/>
        <v>0</v>
      </c>
      <c r="BS568" s="5">
        <f t="shared" si="34"/>
        <v>28</v>
      </c>
      <c r="BT568" s="6">
        <f t="shared" si="35"/>
        <v>2</v>
      </c>
    </row>
    <row r="569" spans="1:72" ht="12.75">
      <c r="A569" t="s">
        <v>2540</v>
      </c>
      <c r="B569" s="1" t="s">
        <v>1057</v>
      </c>
      <c r="C569" s="1" t="s">
        <v>1057</v>
      </c>
      <c r="D569" s="7">
        <v>1997</v>
      </c>
      <c r="E569" t="s">
        <v>1058</v>
      </c>
      <c r="F569" t="s">
        <v>1610</v>
      </c>
      <c r="G569" t="s">
        <v>1059</v>
      </c>
      <c r="H569" s="7" t="s">
        <v>523</v>
      </c>
      <c r="I569" t="s">
        <v>2255</v>
      </c>
      <c r="J569" s="7" t="s">
        <v>525</v>
      </c>
      <c r="K569">
        <v>5.69</v>
      </c>
      <c r="L569" s="7" t="s">
        <v>526</v>
      </c>
      <c r="M569">
        <v>5</v>
      </c>
      <c r="N569" s="32" t="s">
        <v>525</v>
      </c>
      <c r="O569" s="33">
        <v>500</v>
      </c>
      <c r="P569" s="7" t="s">
        <v>526</v>
      </c>
      <c r="Q569">
        <v>200</v>
      </c>
      <c r="R569" s="7" t="s">
        <v>526</v>
      </c>
      <c r="S569">
        <v>5</v>
      </c>
      <c r="T569" s="7" t="s">
        <v>526</v>
      </c>
      <c r="U569">
        <v>5</v>
      </c>
      <c r="V569" s="7" t="s">
        <v>526</v>
      </c>
      <c r="W569">
        <v>5</v>
      </c>
      <c r="X569" s="7" t="s">
        <v>526</v>
      </c>
      <c r="Y569">
        <v>5</v>
      </c>
      <c r="Z569" s="7" t="s">
        <v>526</v>
      </c>
      <c r="AA569">
        <v>5</v>
      </c>
      <c r="AB569" s="7" t="s">
        <v>526</v>
      </c>
      <c r="AC569">
        <v>5</v>
      </c>
      <c r="AD569" s="7" t="s">
        <v>526</v>
      </c>
      <c r="AE569">
        <v>5</v>
      </c>
      <c r="AF569" s="7" t="s">
        <v>526</v>
      </c>
      <c r="AG569">
        <v>5</v>
      </c>
      <c r="AH569" s="7" t="s">
        <v>526</v>
      </c>
      <c r="AI569">
        <v>5</v>
      </c>
      <c r="AJ569" s="7" t="s">
        <v>526</v>
      </c>
      <c r="AK569">
        <v>5</v>
      </c>
      <c r="AL569" s="7" t="s">
        <v>526</v>
      </c>
      <c r="AM569">
        <v>5</v>
      </c>
      <c r="AN569" s="7" t="s">
        <v>526</v>
      </c>
      <c r="AO569">
        <v>5</v>
      </c>
      <c r="AP569" s="7" t="s">
        <v>526</v>
      </c>
      <c r="AQ569">
        <v>5</v>
      </c>
      <c r="AR569" s="7" t="s">
        <v>526</v>
      </c>
      <c r="AS569">
        <v>5</v>
      </c>
      <c r="AT569" s="7" t="s">
        <v>526</v>
      </c>
      <c r="AU569">
        <v>5</v>
      </c>
      <c r="AV569" s="7" t="s">
        <v>526</v>
      </c>
      <c r="AW569">
        <v>5</v>
      </c>
      <c r="AX569" s="7" t="s">
        <v>525</v>
      </c>
      <c r="AY569">
        <v>16</v>
      </c>
      <c r="AZ569" s="7" t="s">
        <v>526</v>
      </c>
      <c r="BA569">
        <v>5</v>
      </c>
      <c r="BB569" s="7" t="s">
        <v>526</v>
      </c>
      <c r="BC569">
        <v>5</v>
      </c>
      <c r="BD569" s="7" t="s">
        <v>526</v>
      </c>
      <c r="BE569">
        <v>5</v>
      </c>
      <c r="BF569" s="7" t="s">
        <v>526</v>
      </c>
      <c r="BG569">
        <v>5</v>
      </c>
      <c r="BH569" s="7" t="s">
        <v>526</v>
      </c>
      <c r="BI569">
        <v>5</v>
      </c>
      <c r="BJ569" s="7" t="s">
        <v>526</v>
      </c>
      <c r="BK569">
        <v>5</v>
      </c>
      <c r="BL569" s="7" t="s">
        <v>526</v>
      </c>
      <c r="BM569">
        <v>5</v>
      </c>
      <c r="BN569" s="7" t="s">
        <v>526</v>
      </c>
      <c r="BO569">
        <v>5</v>
      </c>
      <c r="BQ569" s="5">
        <f t="shared" si="32"/>
        <v>26</v>
      </c>
      <c r="BR569" s="5">
        <f t="shared" si="33"/>
        <v>0</v>
      </c>
      <c r="BS569" s="5">
        <f t="shared" si="34"/>
        <v>28</v>
      </c>
      <c r="BT569" s="6">
        <f t="shared" si="35"/>
        <v>2</v>
      </c>
    </row>
    <row r="570" spans="1:72" ht="12.75">
      <c r="A570" t="s">
        <v>2540</v>
      </c>
      <c r="B570" s="1" t="s">
        <v>1060</v>
      </c>
      <c r="C570" s="1" t="s">
        <v>1060</v>
      </c>
      <c r="D570" s="7">
        <v>1997</v>
      </c>
      <c r="E570" t="s">
        <v>1061</v>
      </c>
      <c r="F570" t="s">
        <v>1610</v>
      </c>
      <c r="G570" t="s">
        <v>1062</v>
      </c>
      <c r="H570" s="7" t="s">
        <v>523</v>
      </c>
      <c r="I570" t="s">
        <v>2255</v>
      </c>
      <c r="J570" s="7" t="s">
        <v>525</v>
      </c>
      <c r="K570">
        <v>2.2</v>
      </c>
      <c r="L570" s="7" t="s">
        <v>526</v>
      </c>
      <c r="M570">
        <v>5</v>
      </c>
      <c r="N570" s="32" t="s">
        <v>525</v>
      </c>
      <c r="O570" s="33">
        <v>310</v>
      </c>
      <c r="P570" s="7" t="s">
        <v>526</v>
      </c>
      <c r="Q570">
        <v>200</v>
      </c>
      <c r="R570" s="7" t="s">
        <v>526</v>
      </c>
      <c r="S570">
        <v>5</v>
      </c>
      <c r="T570" s="7" t="s">
        <v>526</v>
      </c>
      <c r="U570">
        <v>5</v>
      </c>
      <c r="V570" s="7" t="s">
        <v>526</v>
      </c>
      <c r="W570">
        <v>5</v>
      </c>
      <c r="X570" s="7" t="s">
        <v>526</v>
      </c>
      <c r="Y570">
        <v>5</v>
      </c>
      <c r="Z570" s="7" t="s">
        <v>526</v>
      </c>
      <c r="AA570">
        <v>5</v>
      </c>
      <c r="AB570" s="7" t="s">
        <v>526</v>
      </c>
      <c r="AC570">
        <v>5</v>
      </c>
      <c r="AD570" s="7" t="s">
        <v>526</v>
      </c>
      <c r="AE570">
        <v>5</v>
      </c>
      <c r="AF570" s="7" t="s">
        <v>526</v>
      </c>
      <c r="AG570">
        <v>5</v>
      </c>
      <c r="AH570" s="7" t="s">
        <v>526</v>
      </c>
      <c r="AI570">
        <v>5</v>
      </c>
      <c r="AJ570" s="7" t="s">
        <v>526</v>
      </c>
      <c r="AK570">
        <v>5</v>
      </c>
      <c r="AL570" s="7" t="s">
        <v>526</v>
      </c>
      <c r="AM570">
        <v>5</v>
      </c>
      <c r="AN570" s="7" t="s">
        <v>526</v>
      </c>
      <c r="AO570">
        <v>5</v>
      </c>
      <c r="AP570" s="7" t="s">
        <v>526</v>
      </c>
      <c r="AQ570">
        <v>5</v>
      </c>
      <c r="AR570" s="7" t="s">
        <v>526</v>
      </c>
      <c r="AS570">
        <v>5</v>
      </c>
      <c r="AT570" s="7" t="s">
        <v>526</v>
      </c>
      <c r="AU570">
        <v>5</v>
      </c>
      <c r="AV570" s="7" t="s">
        <v>526</v>
      </c>
      <c r="AW570">
        <v>5</v>
      </c>
      <c r="AX570" s="7" t="s">
        <v>525</v>
      </c>
      <c r="AY570">
        <v>12</v>
      </c>
      <c r="AZ570" s="7" t="s">
        <v>526</v>
      </c>
      <c r="BA570">
        <v>5</v>
      </c>
      <c r="BB570" s="7" t="s">
        <v>526</v>
      </c>
      <c r="BC570">
        <v>5</v>
      </c>
      <c r="BD570" s="7" t="s">
        <v>526</v>
      </c>
      <c r="BE570">
        <v>5</v>
      </c>
      <c r="BF570" s="7" t="s">
        <v>526</v>
      </c>
      <c r="BG570">
        <v>5</v>
      </c>
      <c r="BH570" s="7" t="s">
        <v>526</v>
      </c>
      <c r="BI570">
        <v>5</v>
      </c>
      <c r="BJ570" s="7" t="s">
        <v>526</v>
      </c>
      <c r="BK570">
        <v>5</v>
      </c>
      <c r="BL570" s="7" t="s">
        <v>526</v>
      </c>
      <c r="BM570">
        <v>5</v>
      </c>
      <c r="BN570" s="7" t="s">
        <v>526</v>
      </c>
      <c r="BO570">
        <v>5</v>
      </c>
      <c r="BQ570" s="5">
        <f t="shared" si="32"/>
        <v>26</v>
      </c>
      <c r="BR570" s="5">
        <f t="shared" si="33"/>
        <v>0</v>
      </c>
      <c r="BS570" s="5">
        <f t="shared" si="34"/>
        <v>28</v>
      </c>
      <c r="BT570" s="6">
        <f t="shared" si="35"/>
        <v>2</v>
      </c>
    </row>
    <row r="571" spans="1:72" ht="12.75">
      <c r="A571" t="s">
        <v>2233</v>
      </c>
      <c r="B571" s="1" t="s">
        <v>1063</v>
      </c>
      <c r="C571" s="1" t="s">
        <v>1063</v>
      </c>
      <c r="D571" s="7">
        <v>1991</v>
      </c>
      <c r="E571" t="s">
        <v>1064</v>
      </c>
      <c r="F571" t="s">
        <v>1610</v>
      </c>
      <c r="G571" t="s">
        <v>1065</v>
      </c>
      <c r="H571" s="7" t="s">
        <v>523</v>
      </c>
      <c r="I571" t="s">
        <v>531</v>
      </c>
      <c r="J571" s="7" t="s">
        <v>525</v>
      </c>
      <c r="K571">
        <v>3.5</v>
      </c>
      <c r="L571" s="7" t="s">
        <v>526</v>
      </c>
      <c r="M571">
        <v>5</v>
      </c>
      <c r="N571" s="32" t="s">
        <v>526</v>
      </c>
      <c r="O571" s="33">
        <v>50</v>
      </c>
      <c r="P571" s="7" t="s">
        <v>526</v>
      </c>
      <c r="Q571">
        <v>200</v>
      </c>
      <c r="R571" s="7" t="s">
        <v>526</v>
      </c>
      <c r="S571">
        <v>5</v>
      </c>
      <c r="T571" s="7" t="s">
        <v>526</v>
      </c>
      <c r="U571">
        <v>5</v>
      </c>
      <c r="V571" s="7" t="s">
        <v>526</v>
      </c>
      <c r="W571">
        <v>5</v>
      </c>
      <c r="X571" s="7" t="s">
        <v>526</v>
      </c>
      <c r="Y571">
        <v>5</v>
      </c>
      <c r="Z571" s="7" t="s">
        <v>526</v>
      </c>
      <c r="AA571">
        <v>5</v>
      </c>
      <c r="AB571" s="7" t="s">
        <v>526</v>
      </c>
      <c r="AC571">
        <v>5</v>
      </c>
      <c r="AD571" s="7" t="s">
        <v>526</v>
      </c>
      <c r="AE571">
        <v>5</v>
      </c>
      <c r="AF571" s="7" t="s">
        <v>526</v>
      </c>
      <c r="AG571">
        <v>5</v>
      </c>
      <c r="AH571" s="7" t="s">
        <v>526</v>
      </c>
      <c r="AI571">
        <v>5</v>
      </c>
      <c r="AJ571" s="7" t="s">
        <v>526</v>
      </c>
      <c r="AK571">
        <v>5</v>
      </c>
      <c r="AL571" s="7" t="s">
        <v>526</v>
      </c>
      <c r="AM571">
        <v>5</v>
      </c>
      <c r="AN571" s="7" t="s">
        <v>526</v>
      </c>
      <c r="AO571">
        <v>5</v>
      </c>
      <c r="AP571" s="7" t="s">
        <v>526</v>
      </c>
      <c r="AQ571">
        <v>5</v>
      </c>
      <c r="AR571" s="7" t="s">
        <v>526</v>
      </c>
      <c r="AS571">
        <v>5</v>
      </c>
      <c r="AT571" s="7" t="s">
        <v>526</v>
      </c>
      <c r="AU571">
        <v>5</v>
      </c>
      <c r="AV571" s="7" t="s">
        <v>526</v>
      </c>
      <c r="AW571">
        <v>5</v>
      </c>
      <c r="AX571" s="7" t="s">
        <v>525</v>
      </c>
      <c r="AY571">
        <v>12</v>
      </c>
      <c r="AZ571" s="7" t="s">
        <v>526</v>
      </c>
      <c r="BA571">
        <v>5</v>
      </c>
      <c r="BB571" s="7" t="s">
        <v>526</v>
      </c>
      <c r="BC571">
        <v>5</v>
      </c>
      <c r="BD571" s="7" t="s">
        <v>526</v>
      </c>
      <c r="BE571">
        <v>5</v>
      </c>
      <c r="BF571" s="7" t="s">
        <v>526</v>
      </c>
      <c r="BG571">
        <v>5</v>
      </c>
      <c r="BH571" s="7" t="s">
        <v>526</v>
      </c>
      <c r="BI571">
        <v>5</v>
      </c>
      <c r="BJ571" s="7" t="s">
        <v>526</v>
      </c>
      <c r="BK571">
        <v>5</v>
      </c>
      <c r="BL571" s="7" t="s">
        <v>526</v>
      </c>
      <c r="BM571">
        <v>5</v>
      </c>
      <c r="BN571" s="7" t="s">
        <v>526</v>
      </c>
      <c r="BO571">
        <v>5</v>
      </c>
      <c r="BQ571" s="5">
        <f t="shared" si="32"/>
        <v>27</v>
      </c>
      <c r="BR571" s="5">
        <f t="shared" si="33"/>
        <v>0</v>
      </c>
      <c r="BS571" s="5">
        <f t="shared" si="34"/>
        <v>28</v>
      </c>
      <c r="BT571" s="6">
        <f t="shared" si="35"/>
        <v>1</v>
      </c>
    </row>
    <row r="572" spans="1:72" ht="12.75">
      <c r="A572" t="s">
        <v>2248</v>
      </c>
      <c r="B572" s="1" t="s">
        <v>1066</v>
      </c>
      <c r="C572" s="1" t="s">
        <v>1066</v>
      </c>
      <c r="D572" s="7">
        <v>1991</v>
      </c>
      <c r="E572" t="s">
        <v>1067</v>
      </c>
      <c r="F572" t="s">
        <v>1610</v>
      </c>
      <c r="G572" t="s">
        <v>1068</v>
      </c>
      <c r="H572" s="7" t="s">
        <v>523</v>
      </c>
      <c r="I572" t="s">
        <v>920</v>
      </c>
      <c r="J572" s="7" t="s">
        <v>525</v>
      </c>
      <c r="K572">
        <v>5.7</v>
      </c>
      <c r="L572" s="7" t="s">
        <v>526</v>
      </c>
      <c r="M572">
        <v>5</v>
      </c>
      <c r="N572" s="32" t="s">
        <v>526</v>
      </c>
      <c r="O572" s="33">
        <v>50</v>
      </c>
      <c r="P572" s="7" t="s">
        <v>526</v>
      </c>
      <c r="Q572">
        <v>200</v>
      </c>
      <c r="R572" s="7" t="s">
        <v>526</v>
      </c>
      <c r="S572">
        <v>5</v>
      </c>
      <c r="T572" s="7" t="s">
        <v>526</v>
      </c>
      <c r="U572">
        <v>5</v>
      </c>
      <c r="V572" s="7" t="s">
        <v>525</v>
      </c>
      <c r="W572">
        <v>5.9</v>
      </c>
      <c r="X572" s="7" t="s">
        <v>526</v>
      </c>
      <c r="Y572">
        <v>5</v>
      </c>
      <c r="Z572" s="7" t="s">
        <v>526</v>
      </c>
      <c r="AA572">
        <v>5</v>
      </c>
      <c r="AB572" s="7" t="s">
        <v>526</v>
      </c>
      <c r="AC572">
        <v>5</v>
      </c>
      <c r="AD572" s="7" t="s">
        <v>526</v>
      </c>
      <c r="AE572">
        <v>5</v>
      </c>
      <c r="AF572" s="7" t="s">
        <v>526</v>
      </c>
      <c r="AG572">
        <v>5</v>
      </c>
      <c r="AH572" s="7" t="s">
        <v>526</v>
      </c>
      <c r="AI572">
        <v>5</v>
      </c>
      <c r="AJ572" s="7" t="s">
        <v>526</v>
      </c>
      <c r="AK572">
        <v>5</v>
      </c>
      <c r="AL572" s="7" t="s">
        <v>526</v>
      </c>
      <c r="AM572">
        <v>5</v>
      </c>
      <c r="AN572" s="7" t="s">
        <v>526</v>
      </c>
      <c r="AO572">
        <v>5</v>
      </c>
      <c r="AP572" s="7" t="s">
        <v>526</v>
      </c>
      <c r="AQ572">
        <v>5</v>
      </c>
      <c r="AR572" s="7" t="s">
        <v>526</v>
      </c>
      <c r="AS572">
        <v>5</v>
      </c>
      <c r="AT572" s="7" t="s">
        <v>526</v>
      </c>
      <c r="AU572">
        <v>5</v>
      </c>
      <c r="AV572" s="7" t="s">
        <v>526</v>
      </c>
      <c r="AW572">
        <v>5</v>
      </c>
      <c r="AX572" s="7" t="s">
        <v>525</v>
      </c>
      <c r="AY572">
        <v>130</v>
      </c>
      <c r="AZ572" s="7" t="s">
        <v>526</v>
      </c>
      <c r="BA572">
        <v>5</v>
      </c>
      <c r="BB572" s="7" t="s">
        <v>525</v>
      </c>
      <c r="BC572">
        <v>5</v>
      </c>
      <c r="BD572" s="7" t="s">
        <v>526</v>
      </c>
      <c r="BE572">
        <v>5</v>
      </c>
      <c r="BF572" s="7" t="s">
        <v>526</v>
      </c>
      <c r="BG572">
        <v>5</v>
      </c>
      <c r="BH572" s="7" t="s">
        <v>526</v>
      </c>
      <c r="BI572">
        <v>5</v>
      </c>
      <c r="BJ572" s="7" t="s">
        <v>526</v>
      </c>
      <c r="BK572">
        <v>5</v>
      </c>
      <c r="BL572" s="7" t="s">
        <v>526</v>
      </c>
      <c r="BM572">
        <v>5</v>
      </c>
      <c r="BN572" s="7" t="s">
        <v>526</v>
      </c>
      <c r="BO572">
        <v>5</v>
      </c>
      <c r="BQ572" s="5">
        <f t="shared" si="32"/>
        <v>25</v>
      </c>
      <c r="BR572" s="5">
        <f t="shared" si="33"/>
        <v>0</v>
      </c>
      <c r="BS572" s="5">
        <f t="shared" si="34"/>
        <v>28</v>
      </c>
      <c r="BT572" s="6">
        <f t="shared" si="35"/>
        <v>3</v>
      </c>
    </row>
    <row r="573" spans="1:72" ht="12.75">
      <c r="A573" t="s">
        <v>2248</v>
      </c>
      <c r="B573" s="1" t="s">
        <v>1069</v>
      </c>
      <c r="C573" s="1" t="s">
        <v>1069</v>
      </c>
      <c r="D573" s="7">
        <v>1991</v>
      </c>
      <c r="E573" t="s">
        <v>1070</v>
      </c>
      <c r="F573" t="s">
        <v>1610</v>
      </c>
      <c r="G573" t="s">
        <v>1071</v>
      </c>
      <c r="H573" s="7" t="s">
        <v>523</v>
      </c>
      <c r="I573" t="s">
        <v>2547</v>
      </c>
      <c r="J573" s="7" t="s">
        <v>525</v>
      </c>
      <c r="K573">
        <v>2.9</v>
      </c>
      <c r="L573" s="7" t="s">
        <v>526</v>
      </c>
      <c r="M573">
        <v>5</v>
      </c>
      <c r="N573" s="32" t="s">
        <v>526</v>
      </c>
      <c r="O573" s="33">
        <v>50</v>
      </c>
      <c r="P573" s="7" t="s">
        <v>526</v>
      </c>
      <c r="Q573">
        <v>200</v>
      </c>
      <c r="R573" s="7" t="s">
        <v>526</v>
      </c>
      <c r="S573">
        <v>5</v>
      </c>
      <c r="T573" s="7" t="s">
        <v>526</v>
      </c>
      <c r="U573">
        <v>5</v>
      </c>
      <c r="V573" s="7" t="s">
        <v>526</v>
      </c>
      <c r="W573">
        <v>5</v>
      </c>
      <c r="X573" s="7" t="s">
        <v>526</v>
      </c>
      <c r="Y573">
        <v>5</v>
      </c>
      <c r="Z573" s="7" t="s">
        <v>526</v>
      </c>
      <c r="AA573">
        <v>5</v>
      </c>
      <c r="AB573" s="7" t="s">
        <v>526</v>
      </c>
      <c r="AC573">
        <v>5</v>
      </c>
      <c r="AD573" s="7" t="s">
        <v>526</v>
      </c>
      <c r="AE573">
        <v>5</v>
      </c>
      <c r="AF573" s="7" t="s">
        <v>526</v>
      </c>
      <c r="AG573">
        <v>5</v>
      </c>
      <c r="AH573" s="7" t="s">
        <v>526</v>
      </c>
      <c r="AI573">
        <v>5</v>
      </c>
      <c r="AJ573" s="7" t="s">
        <v>526</v>
      </c>
      <c r="AK573">
        <v>5</v>
      </c>
      <c r="AL573" s="7" t="s">
        <v>526</v>
      </c>
      <c r="AM573">
        <v>5</v>
      </c>
      <c r="AN573" s="7" t="s">
        <v>526</v>
      </c>
      <c r="AO573">
        <v>5</v>
      </c>
      <c r="AP573" s="7" t="s">
        <v>526</v>
      </c>
      <c r="AQ573">
        <v>5</v>
      </c>
      <c r="AR573" s="7" t="s">
        <v>526</v>
      </c>
      <c r="AS573">
        <v>5</v>
      </c>
      <c r="AT573" s="7" t="s">
        <v>526</v>
      </c>
      <c r="AU573">
        <v>5</v>
      </c>
      <c r="AV573" s="7" t="s">
        <v>526</v>
      </c>
      <c r="AW573">
        <v>5</v>
      </c>
      <c r="AX573" s="7" t="s">
        <v>526</v>
      </c>
      <c r="AY573">
        <v>5</v>
      </c>
      <c r="AZ573" s="7" t="s">
        <v>526</v>
      </c>
      <c r="BA573">
        <v>5</v>
      </c>
      <c r="BB573" s="7" t="s">
        <v>526</v>
      </c>
      <c r="BC573">
        <v>5</v>
      </c>
      <c r="BD573" s="7" t="s">
        <v>526</v>
      </c>
      <c r="BE573">
        <v>5</v>
      </c>
      <c r="BF573" s="7" t="s">
        <v>526</v>
      </c>
      <c r="BG573">
        <v>5</v>
      </c>
      <c r="BH573" s="7" t="s">
        <v>526</v>
      </c>
      <c r="BI573">
        <v>5</v>
      </c>
      <c r="BJ573" s="7" t="s">
        <v>526</v>
      </c>
      <c r="BK573">
        <v>5</v>
      </c>
      <c r="BL573" s="7" t="s">
        <v>526</v>
      </c>
      <c r="BM573">
        <v>5</v>
      </c>
      <c r="BN573" s="7" t="s">
        <v>526</v>
      </c>
      <c r="BO573">
        <v>5</v>
      </c>
      <c r="BQ573" s="5">
        <f t="shared" si="32"/>
        <v>28</v>
      </c>
      <c r="BR573" s="5">
        <f t="shared" si="33"/>
        <v>0</v>
      </c>
      <c r="BS573" s="5">
        <f t="shared" si="34"/>
        <v>28</v>
      </c>
      <c r="BT573" s="6">
        <f t="shared" si="35"/>
        <v>0</v>
      </c>
    </row>
    <row r="574" spans="1:72" ht="12.75">
      <c r="A574" t="s">
        <v>2248</v>
      </c>
      <c r="B574" s="1" t="s">
        <v>1072</v>
      </c>
      <c r="C574" s="1" t="s">
        <v>1072</v>
      </c>
      <c r="D574" s="7">
        <v>1991</v>
      </c>
      <c r="E574" t="s">
        <v>1073</v>
      </c>
      <c r="F574" t="s">
        <v>1610</v>
      </c>
      <c r="G574" t="s">
        <v>1074</v>
      </c>
      <c r="H574" s="7" t="s">
        <v>523</v>
      </c>
      <c r="I574" t="s">
        <v>920</v>
      </c>
      <c r="J574" s="7" t="s">
        <v>525</v>
      </c>
      <c r="K574">
        <v>3.6</v>
      </c>
      <c r="L574" s="7" t="s">
        <v>526</v>
      </c>
      <c r="M574">
        <v>5</v>
      </c>
      <c r="N574" s="32" t="s">
        <v>526</v>
      </c>
      <c r="O574" s="33">
        <v>50</v>
      </c>
      <c r="P574" s="7" t="s">
        <v>526</v>
      </c>
      <c r="Q574">
        <v>200</v>
      </c>
      <c r="R574" s="7" t="s">
        <v>526</v>
      </c>
      <c r="S574">
        <v>5</v>
      </c>
      <c r="T574" s="7" t="s">
        <v>526</v>
      </c>
      <c r="U574">
        <v>5</v>
      </c>
      <c r="V574" s="7" t="s">
        <v>526</v>
      </c>
      <c r="W574">
        <v>5</v>
      </c>
      <c r="X574" s="7" t="s">
        <v>526</v>
      </c>
      <c r="Y574">
        <v>5</v>
      </c>
      <c r="Z574" s="7" t="s">
        <v>526</v>
      </c>
      <c r="AA574">
        <v>5</v>
      </c>
      <c r="AB574" s="7" t="s">
        <v>526</v>
      </c>
      <c r="AC574">
        <v>5</v>
      </c>
      <c r="AD574" s="7" t="s">
        <v>526</v>
      </c>
      <c r="AE574">
        <v>5</v>
      </c>
      <c r="AF574" s="7" t="s">
        <v>526</v>
      </c>
      <c r="AG574">
        <v>5</v>
      </c>
      <c r="AH574" s="7" t="s">
        <v>526</v>
      </c>
      <c r="AI574">
        <v>5</v>
      </c>
      <c r="AJ574" s="7" t="s">
        <v>526</v>
      </c>
      <c r="AK574">
        <v>5</v>
      </c>
      <c r="AL574" s="7" t="s">
        <v>526</v>
      </c>
      <c r="AM574">
        <v>5</v>
      </c>
      <c r="AN574" s="7" t="s">
        <v>526</v>
      </c>
      <c r="AO574">
        <v>5</v>
      </c>
      <c r="AP574" s="7" t="s">
        <v>526</v>
      </c>
      <c r="AQ574">
        <v>5</v>
      </c>
      <c r="AR574" s="7" t="s">
        <v>526</v>
      </c>
      <c r="AS574">
        <v>5</v>
      </c>
      <c r="AT574" s="7" t="s">
        <v>526</v>
      </c>
      <c r="AU574">
        <v>5</v>
      </c>
      <c r="AV574" s="7" t="s">
        <v>526</v>
      </c>
      <c r="AW574">
        <v>5</v>
      </c>
      <c r="AX574" s="7" t="s">
        <v>525</v>
      </c>
      <c r="AY574">
        <v>7</v>
      </c>
      <c r="AZ574" s="7" t="s">
        <v>526</v>
      </c>
      <c r="BA574">
        <v>5</v>
      </c>
      <c r="BB574" s="7" t="s">
        <v>526</v>
      </c>
      <c r="BC574">
        <v>5</v>
      </c>
      <c r="BD574" s="7" t="s">
        <v>526</v>
      </c>
      <c r="BE574">
        <v>5</v>
      </c>
      <c r="BF574" s="7" t="s">
        <v>526</v>
      </c>
      <c r="BG574">
        <v>5</v>
      </c>
      <c r="BH574" s="7" t="s">
        <v>526</v>
      </c>
      <c r="BI574">
        <v>5</v>
      </c>
      <c r="BJ574" s="7" t="s">
        <v>526</v>
      </c>
      <c r="BK574">
        <v>5</v>
      </c>
      <c r="BL574" s="7" t="s">
        <v>526</v>
      </c>
      <c r="BM574">
        <v>5</v>
      </c>
      <c r="BN574" s="7" t="s">
        <v>526</v>
      </c>
      <c r="BO574">
        <v>5</v>
      </c>
      <c r="BQ574" s="5">
        <f t="shared" si="32"/>
        <v>27</v>
      </c>
      <c r="BR574" s="5">
        <f t="shared" si="33"/>
        <v>0</v>
      </c>
      <c r="BS574" s="5">
        <f t="shared" si="34"/>
        <v>28</v>
      </c>
      <c r="BT574" s="6">
        <f t="shared" si="35"/>
        <v>1</v>
      </c>
    </row>
    <row r="575" spans="1:72" ht="12.75">
      <c r="A575" t="s">
        <v>2248</v>
      </c>
      <c r="B575" s="1" t="s">
        <v>1075</v>
      </c>
      <c r="C575" s="1" t="s">
        <v>1075</v>
      </c>
      <c r="D575" s="7">
        <v>1991</v>
      </c>
      <c r="E575" t="s">
        <v>1076</v>
      </c>
      <c r="F575" t="s">
        <v>1610</v>
      </c>
      <c r="G575" t="s">
        <v>1077</v>
      </c>
      <c r="H575" s="7" t="s">
        <v>523</v>
      </c>
      <c r="I575" t="s">
        <v>924</v>
      </c>
      <c r="J575" s="7" t="s">
        <v>525</v>
      </c>
      <c r="K575">
        <v>7.9</v>
      </c>
      <c r="L575" s="7" t="s">
        <v>526</v>
      </c>
      <c r="M575">
        <v>5</v>
      </c>
      <c r="N575" s="32" t="s">
        <v>526</v>
      </c>
      <c r="O575" s="33">
        <v>50</v>
      </c>
      <c r="P575" s="7" t="s">
        <v>526</v>
      </c>
      <c r="Q575">
        <v>200</v>
      </c>
      <c r="R575" s="7" t="s">
        <v>526</v>
      </c>
      <c r="S575">
        <v>5</v>
      </c>
      <c r="T575" s="7" t="s">
        <v>526</v>
      </c>
      <c r="U575">
        <v>5</v>
      </c>
      <c r="V575" s="7" t="s">
        <v>526</v>
      </c>
      <c r="W575">
        <v>5</v>
      </c>
      <c r="X575" s="7" t="s">
        <v>526</v>
      </c>
      <c r="Y575">
        <v>5</v>
      </c>
      <c r="Z575" s="7" t="s">
        <v>526</v>
      </c>
      <c r="AA575">
        <v>5</v>
      </c>
      <c r="AB575" s="7" t="s">
        <v>526</v>
      </c>
      <c r="AC575">
        <v>5</v>
      </c>
      <c r="AD575" s="7" t="s">
        <v>526</v>
      </c>
      <c r="AE575">
        <v>5</v>
      </c>
      <c r="AF575" s="7" t="s">
        <v>526</v>
      </c>
      <c r="AG575">
        <v>5</v>
      </c>
      <c r="AH575" s="7" t="s">
        <v>526</v>
      </c>
      <c r="AI575">
        <v>5</v>
      </c>
      <c r="AJ575" s="7" t="s">
        <v>526</v>
      </c>
      <c r="AK575">
        <v>5</v>
      </c>
      <c r="AL575" s="7" t="s">
        <v>526</v>
      </c>
      <c r="AM575">
        <v>5</v>
      </c>
      <c r="AN575" s="7" t="s">
        <v>526</v>
      </c>
      <c r="AO575">
        <v>5</v>
      </c>
      <c r="AP575" s="7" t="s">
        <v>526</v>
      </c>
      <c r="AQ575">
        <v>5</v>
      </c>
      <c r="AR575" s="7" t="s">
        <v>526</v>
      </c>
      <c r="AS575">
        <v>5</v>
      </c>
      <c r="AT575" s="7" t="s">
        <v>526</v>
      </c>
      <c r="AU575">
        <v>5</v>
      </c>
      <c r="AV575" s="7" t="s">
        <v>526</v>
      </c>
      <c r="AW575">
        <v>5</v>
      </c>
      <c r="AX575" s="7" t="s">
        <v>525</v>
      </c>
      <c r="AY575">
        <v>10</v>
      </c>
      <c r="AZ575" s="7" t="s">
        <v>526</v>
      </c>
      <c r="BA575">
        <v>5</v>
      </c>
      <c r="BB575" s="7" t="s">
        <v>526</v>
      </c>
      <c r="BC575">
        <v>5</v>
      </c>
      <c r="BD575" s="7" t="s">
        <v>526</v>
      </c>
      <c r="BE575">
        <v>5</v>
      </c>
      <c r="BF575" s="7" t="s">
        <v>526</v>
      </c>
      <c r="BG575">
        <v>5</v>
      </c>
      <c r="BH575" s="7" t="s">
        <v>526</v>
      </c>
      <c r="BI575">
        <v>5</v>
      </c>
      <c r="BJ575" s="7" t="s">
        <v>526</v>
      </c>
      <c r="BK575">
        <v>5</v>
      </c>
      <c r="BL575" s="7" t="s">
        <v>526</v>
      </c>
      <c r="BM575">
        <v>5</v>
      </c>
      <c r="BN575" s="7" t="s">
        <v>526</v>
      </c>
      <c r="BO575">
        <v>5</v>
      </c>
      <c r="BQ575" s="5">
        <f t="shared" si="32"/>
        <v>27</v>
      </c>
      <c r="BR575" s="5">
        <f t="shared" si="33"/>
        <v>0</v>
      </c>
      <c r="BS575" s="5">
        <f t="shared" si="34"/>
        <v>28</v>
      </c>
      <c r="BT575" s="6">
        <f t="shared" si="35"/>
        <v>1</v>
      </c>
    </row>
    <row r="576" spans="1:72" ht="12.75">
      <c r="A576" t="s">
        <v>2248</v>
      </c>
      <c r="B576" s="1" t="s">
        <v>1078</v>
      </c>
      <c r="C576" s="1" t="s">
        <v>1078</v>
      </c>
      <c r="D576" s="7">
        <v>1991</v>
      </c>
      <c r="E576" t="s">
        <v>1079</v>
      </c>
      <c r="F576" t="s">
        <v>1610</v>
      </c>
      <c r="G576" t="s">
        <v>1080</v>
      </c>
      <c r="H576" s="7" t="s">
        <v>523</v>
      </c>
      <c r="I576" t="s">
        <v>920</v>
      </c>
      <c r="J576" s="7" t="s">
        <v>525</v>
      </c>
      <c r="K576">
        <v>5.5</v>
      </c>
      <c r="L576" s="7" t="s">
        <v>526</v>
      </c>
      <c r="M576">
        <v>5</v>
      </c>
      <c r="N576" s="32" t="s">
        <v>525</v>
      </c>
      <c r="O576" s="33">
        <v>91</v>
      </c>
      <c r="P576" s="7" t="s">
        <v>526</v>
      </c>
      <c r="Q576">
        <v>200</v>
      </c>
      <c r="R576" s="7" t="s">
        <v>526</v>
      </c>
      <c r="S576">
        <v>5</v>
      </c>
      <c r="T576" s="7" t="s">
        <v>526</v>
      </c>
      <c r="U576">
        <v>5</v>
      </c>
      <c r="V576" s="7" t="s">
        <v>526</v>
      </c>
      <c r="W576">
        <v>5</v>
      </c>
      <c r="X576" s="7" t="s">
        <v>526</v>
      </c>
      <c r="Y576">
        <v>5</v>
      </c>
      <c r="Z576" s="7" t="s">
        <v>526</v>
      </c>
      <c r="AA576">
        <v>5</v>
      </c>
      <c r="AB576" s="7" t="s">
        <v>526</v>
      </c>
      <c r="AC576">
        <v>5</v>
      </c>
      <c r="AD576" s="7" t="s">
        <v>526</v>
      </c>
      <c r="AE576">
        <v>5</v>
      </c>
      <c r="AF576" s="7" t="s">
        <v>526</v>
      </c>
      <c r="AG576">
        <v>5</v>
      </c>
      <c r="AH576" s="7" t="s">
        <v>526</v>
      </c>
      <c r="AI576">
        <v>5</v>
      </c>
      <c r="AJ576" s="7" t="s">
        <v>526</v>
      </c>
      <c r="AK576">
        <v>5</v>
      </c>
      <c r="AL576" s="7" t="s">
        <v>526</v>
      </c>
      <c r="AM576">
        <v>5</v>
      </c>
      <c r="AN576" s="7" t="s">
        <v>526</v>
      </c>
      <c r="AO576">
        <v>5</v>
      </c>
      <c r="AP576" s="7" t="s">
        <v>526</v>
      </c>
      <c r="AQ576">
        <v>5</v>
      </c>
      <c r="AR576" s="7" t="s">
        <v>526</v>
      </c>
      <c r="AS576">
        <v>5</v>
      </c>
      <c r="AT576" s="7" t="s">
        <v>526</v>
      </c>
      <c r="AU576">
        <v>5</v>
      </c>
      <c r="AV576" s="7" t="s">
        <v>526</v>
      </c>
      <c r="AW576">
        <v>5</v>
      </c>
      <c r="AX576" s="7" t="s">
        <v>525</v>
      </c>
      <c r="AY576">
        <v>310</v>
      </c>
      <c r="AZ576" s="7" t="s">
        <v>526</v>
      </c>
      <c r="BA576">
        <v>5</v>
      </c>
      <c r="BB576" s="7" t="s">
        <v>526</v>
      </c>
      <c r="BC576">
        <v>5</v>
      </c>
      <c r="BD576" s="7" t="s">
        <v>525</v>
      </c>
      <c r="BE576">
        <v>18</v>
      </c>
      <c r="BF576" s="7" t="s">
        <v>525</v>
      </c>
      <c r="BG576">
        <v>17</v>
      </c>
      <c r="BH576" s="7" t="s">
        <v>526</v>
      </c>
      <c r="BI576">
        <v>5</v>
      </c>
      <c r="BJ576" s="7" t="s">
        <v>526</v>
      </c>
      <c r="BK576">
        <v>5</v>
      </c>
      <c r="BL576" s="7" t="s">
        <v>526</v>
      </c>
      <c r="BM576">
        <v>5</v>
      </c>
      <c r="BN576" s="7" t="s">
        <v>526</v>
      </c>
      <c r="BO576">
        <v>5</v>
      </c>
      <c r="BQ576" s="5">
        <f t="shared" si="32"/>
        <v>24</v>
      </c>
      <c r="BR576" s="5">
        <f t="shared" si="33"/>
        <v>0</v>
      </c>
      <c r="BS576" s="5">
        <f t="shared" si="34"/>
        <v>28</v>
      </c>
      <c r="BT576" s="6">
        <f t="shared" si="35"/>
        <v>4</v>
      </c>
    </row>
    <row r="577" spans="1:72" ht="12.75">
      <c r="A577" t="s">
        <v>2248</v>
      </c>
      <c r="B577" s="1" t="s">
        <v>1081</v>
      </c>
      <c r="C577" s="1" t="s">
        <v>1081</v>
      </c>
      <c r="D577" s="7">
        <v>1991</v>
      </c>
      <c r="E577" t="s">
        <v>1082</v>
      </c>
      <c r="F577" t="s">
        <v>1610</v>
      </c>
      <c r="G577" t="s">
        <v>1083</v>
      </c>
      <c r="H577" s="7" t="s">
        <v>523</v>
      </c>
      <c r="I577" t="s">
        <v>531</v>
      </c>
      <c r="J577" s="7" t="s">
        <v>525</v>
      </c>
      <c r="K577">
        <v>14</v>
      </c>
      <c r="L577" s="7" t="s">
        <v>526</v>
      </c>
      <c r="M577">
        <v>5</v>
      </c>
      <c r="N577" s="32" t="s">
        <v>526</v>
      </c>
      <c r="O577" s="33">
        <v>50</v>
      </c>
      <c r="P577" s="7" t="s">
        <v>526</v>
      </c>
      <c r="Q577">
        <v>200</v>
      </c>
      <c r="R577" s="7" t="s">
        <v>526</v>
      </c>
      <c r="S577">
        <v>5</v>
      </c>
      <c r="T577" s="7" t="s">
        <v>526</v>
      </c>
      <c r="U577">
        <v>5</v>
      </c>
      <c r="V577" s="7" t="s">
        <v>526</v>
      </c>
      <c r="W577">
        <v>5</v>
      </c>
      <c r="X577" s="7" t="s">
        <v>526</v>
      </c>
      <c r="Y577">
        <v>5</v>
      </c>
      <c r="Z577" s="7" t="s">
        <v>526</v>
      </c>
      <c r="AA577">
        <v>5</v>
      </c>
      <c r="AB577" s="7" t="s">
        <v>526</v>
      </c>
      <c r="AC577">
        <v>5</v>
      </c>
      <c r="AD577" s="7" t="s">
        <v>526</v>
      </c>
      <c r="AE577">
        <v>5</v>
      </c>
      <c r="AF577" s="7" t="s">
        <v>526</v>
      </c>
      <c r="AG577">
        <v>5</v>
      </c>
      <c r="AH577" s="7" t="s">
        <v>526</v>
      </c>
      <c r="AI577">
        <v>14</v>
      </c>
      <c r="AJ577" s="7" t="s">
        <v>526</v>
      </c>
      <c r="AK577">
        <v>5</v>
      </c>
      <c r="AL577" s="7" t="s">
        <v>526</v>
      </c>
      <c r="AM577">
        <v>5</v>
      </c>
      <c r="AN577" s="7" t="s">
        <v>526</v>
      </c>
      <c r="AO577">
        <v>5</v>
      </c>
      <c r="AP577" s="7" t="s">
        <v>526</v>
      </c>
      <c r="AQ577">
        <v>5</v>
      </c>
      <c r="AR577" s="7" t="s">
        <v>526</v>
      </c>
      <c r="AS577">
        <v>5</v>
      </c>
      <c r="AT577" s="7" t="s">
        <v>526</v>
      </c>
      <c r="AU577">
        <v>5</v>
      </c>
      <c r="AV577" s="7" t="s">
        <v>525</v>
      </c>
      <c r="AW577">
        <v>11</v>
      </c>
      <c r="AX577" s="7" t="s">
        <v>525</v>
      </c>
      <c r="AY577">
        <v>31</v>
      </c>
      <c r="AZ577" s="7" t="s">
        <v>526</v>
      </c>
      <c r="BA577">
        <v>5</v>
      </c>
      <c r="BB577" s="7" t="s">
        <v>526</v>
      </c>
      <c r="BC577">
        <v>5</v>
      </c>
      <c r="BD577" s="7" t="s">
        <v>525</v>
      </c>
      <c r="BE577">
        <v>22</v>
      </c>
      <c r="BF577" s="7" t="s">
        <v>526</v>
      </c>
      <c r="BG577">
        <v>5</v>
      </c>
      <c r="BH577" s="7" t="s">
        <v>526</v>
      </c>
      <c r="BI577">
        <v>5</v>
      </c>
      <c r="BJ577" s="7" t="s">
        <v>526</v>
      </c>
      <c r="BK577">
        <v>5</v>
      </c>
      <c r="BL577" s="7" t="s">
        <v>526</v>
      </c>
      <c r="BM577">
        <v>5</v>
      </c>
      <c r="BN577" s="7" t="s">
        <v>526</v>
      </c>
      <c r="BO577">
        <v>5</v>
      </c>
      <c r="BQ577" s="5">
        <f t="shared" si="32"/>
        <v>25</v>
      </c>
      <c r="BR577" s="5">
        <f t="shared" si="33"/>
        <v>0</v>
      </c>
      <c r="BS577" s="5">
        <f t="shared" si="34"/>
        <v>28</v>
      </c>
      <c r="BT577" s="6">
        <f t="shared" si="35"/>
        <v>3</v>
      </c>
    </row>
    <row r="578" spans="1:72" ht="12.75">
      <c r="A578" t="s">
        <v>2248</v>
      </c>
      <c r="B578" s="1" t="s">
        <v>1084</v>
      </c>
      <c r="C578" s="1" t="s">
        <v>1084</v>
      </c>
      <c r="D578" s="7">
        <v>1991</v>
      </c>
      <c r="E578" t="s">
        <v>1085</v>
      </c>
      <c r="F578" t="s">
        <v>1610</v>
      </c>
      <c r="G578" t="s">
        <v>1086</v>
      </c>
      <c r="H578" s="7" t="s">
        <v>523</v>
      </c>
      <c r="I578" t="s">
        <v>531</v>
      </c>
      <c r="J578" s="7" t="s">
        <v>525</v>
      </c>
      <c r="K578">
        <v>9.8</v>
      </c>
      <c r="L578" s="7" t="s">
        <v>526</v>
      </c>
      <c r="M578">
        <v>5</v>
      </c>
      <c r="N578" s="32" t="s">
        <v>525</v>
      </c>
      <c r="O578" s="33">
        <v>190</v>
      </c>
      <c r="P578" s="7" t="s">
        <v>526</v>
      </c>
      <c r="Q578">
        <v>200</v>
      </c>
      <c r="R578" s="7" t="s">
        <v>526</v>
      </c>
      <c r="S578">
        <v>5</v>
      </c>
      <c r="T578" s="7" t="s">
        <v>526</v>
      </c>
      <c r="U578">
        <v>5</v>
      </c>
      <c r="V578" s="7" t="s">
        <v>525</v>
      </c>
      <c r="W578">
        <v>8.5</v>
      </c>
      <c r="X578" s="7" t="s">
        <v>526</v>
      </c>
      <c r="Y578">
        <v>5</v>
      </c>
      <c r="Z578" s="7" t="s">
        <v>526</v>
      </c>
      <c r="AA578">
        <v>5</v>
      </c>
      <c r="AB578" s="7" t="s">
        <v>526</v>
      </c>
      <c r="AC578">
        <v>5</v>
      </c>
      <c r="AD578" s="7" t="s">
        <v>526</v>
      </c>
      <c r="AE578">
        <v>5</v>
      </c>
      <c r="AF578" s="7" t="s">
        <v>526</v>
      </c>
      <c r="AG578">
        <v>5</v>
      </c>
      <c r="AH578" s="7" t="s">
        <v>526</v>
      </c>
      <c r="AI578">
        <v>5</v>
      </c>
      <c r="AJ578" s="7" t="s">
        <v>526</v>
      </c>
      <c r="AK578">
        <v>5</v>
      </c>
      <c r="AL578" s="7" t="s">
        <v>526</v>
      </c>
      <c r="AM578">
        <v>5</v>
      </c>
      <c r="AN578" s="7" t="s">
        <v>526</v>
      </c>
      <c r="AO578">
        <v>5</v>
      </c>
      <c r="AP578" s="7" t="s">
        <v>526</v>
      </c>
      <c r="AQ578">
        <v>5</v>
      </c>
      <c r="AR578" s="7" t="s">
        <v>526</v>
      </c>
      <c r="AS578">
        <v>5</v>
      </c>
      <c r="AT578" s="7" t="s">
        <v>526</v>
      </c>
      <c r="AU578">
        <v>5</v>
      </c>
      <c r="AV578" s="7" t="s">
        <v>526</v>
      </c>
      <c r="AW578">
        <v>5</v>
      </c>
      <c r="AX578" s="7" t="s">
        <v>525</v>
      </c>
      <c r="AY578">
        <v>370</v>
      </c>
      <c r="AZ578" s="7" t="s">
        <v>526</v>
      </c>
      <c r="BA578">
        <v>5</v>
      </c>
      <c r="BB578" s="7" t="s">
        <v>526</v>
      </c>
      <c r="BC578">
        <v>5</v>
      </c>
      <c r="BD578" s="7" t="s">
        <v>558</v>
      </c>
      <c r="BE578" t="s">
        <v>558</v>
      </c>
      <c r="BF578" s="7" t="s">
        <v>526</v>
      </c>
      <c r="BG578">
        <v>5</v>
      </c>
      <c r="BH578" s="7" t="s">
        <v>526</v>
      </c>
      <c r="BI578">
        <v>5</v>
      </c>
      <c r="BJ578" s="7" t="s">
        <v>526</v>
      </c>
      <c r="BK578">
        <v>5</v>
      </c>
      <c r="BL578" s="7" t="s">
        <v>526</v>
      </c>
      <c r="BM578">
        <v>5</v>
      </c>
      <c r="BN578" s="7" t="s">
        <v>526</v>
      </c>
      <c r="BO578">
        <v>5</v>
      </c>
      <c r="BQ578" s="5">
        <f t="shared" si="32"/>
        <v>24</v>
      </c>
      <c r="BR578" s="5">
        <f t="shared" si="33"/>
        <v>2</v>
      </c>
      <c r="BS578" s="5">
        <f t="shared" si="34"/>
        <v>27</v>
      </c>
      <c r="BT578" s="6">
        <f t="shared" si="35"/>
        <v>3</v>
      </c>
    </row>
    <row r="579" spans="1:72" ht="12.75">
      <c r="A579" t="s">
        <v>2248</v>
      </c>
      <c r="B579" s="1" t="s">
        <v>1087</v>
      </c>
      <c r="C579" s="1" t="s">
        <v>1087</v>
      </c>
      <c r="D579" s="7">
        <v>1991</v>
      </c>
      <c r="E579" t="s">
        <v>1088</v>
      </c>
      <c r="F579" t="s">
        <v>1610</v>
      </c>
      <c r="G579" t="s">
        <v>1089</v>
      </c>
      <c r="H579" s="7" t="s">
        <v>523</v>
      </c>
      <c r="I579" t="s">
        <v>920</v>
      </c>
      <c r="J579" s="7" t="s">
        <v>525</v>
      </c>
      <c r="K579">
        <v>4.4</v>
      </c>
      <c r="L579" s="7" t="s">
        <v>526</v>
      </c>
      <c r="M579">
        <v>5</v>
      </c>
      <c r="N579" s="32" t="s">
        <v>525</v>
      </c>
      <c r="O579" s="33">
        <v>1900</v>
      </c>
      <c r="P579" s="7" t="s">
        <v>526</v>
      </c>
      <c r="Q579">
        <v>200</v>
      </c>
      <c r="R579" s="7" t="s">
        <v>526</v>
      </c>
      <c r="S579">
        <v>5</v>
      </c>
      <c r="T579" s="7" t="s">
        <v>526</v>
      </c>
      <c r="U579">
        <v>5</v>
      </c>
      <c r="V579" s="7" t="s">
        <v>525</v>
      </c>
      <c r="W579">
        <v>7.6</v>
      </c>
      <c r="X579" s="7" t="s">
        <v>526</v>
      </c>
      <c r="Y579">
        <v>5</v>
      </c>
      <c r="Z579" s="7" t="s">
        <v>526</v>
      </c>
      <c r="AA579">
        <v>5</v>
      </c>
      <c r="AB579" s="7" t="s">
        <v>526</v>
      </c>
      <c r="AC579">
        <v>5</v>
      </c>
      <c r="AD579" s="7" t="s">
        <v>526</v>
      </c>
      <c r="AE579">
        <v>5</v>
      </c>
      <c r="AF579" s="7" t="s">
        <v>526</v>
      </c>
      <c r="AG579">
        <v>5</v>
      </c>
      <c r="AH579" s="7" t="s">
        <v>526</v>
      </c>
      <c r="AI579">
        <v>5</v>
      </c>
      <c r="AJ579" s="7" t="s">
        <v>526</v>
      </c>
      <c r="AK579">
        <v>5</v>
      </c>
      <c r="AL579" s="7" t="s">
        <v>526</v>
      </c>
      <c r="AM579">
        <v>5</v>
      </c>
      <c r="AN579" s="7" t="s">
        <v>526</v>
      </c>
      <c r="AO579">
        <v>5</v>
      </c>
      <c r="AP579" s="7" t="s">
        <v>526</v>
      </c>
      <c r="AQ579">
        <v>5</v>
      </c>
      <c r="AR579" s="7" t="s">
        <v>526</v>
      </c>
      <c r="AS579">
        <v>5</v>
      </c>
      <c r="AT579" s="7" t="s">
        <v>526</v>
      </c>
      <c r="AU579">
        <v>5</v>
      </c>
      <c r="AV579" s="7" t="s">
        <v>526</v>
      </c>
      <c r="AW579">
        <v>5</v>
      </c>
      <c r="AX579" s="7" t="s">
        <v>525</v>
      </c>
      <c r="AY579">
        <v>120</v>
      </c>
      <c r="AZ579" s="7" t="s">
        <v>526</v>
      </c>
      <c r="BA579">
        <v>30</v>
      </c>
      <c r="BB579" s="7" t="s">
        <v>526</v>
      </c>
      <c r="BC579">
        <v>5</v>
      </c>
      <c r="BD579" s="7" t="s">
        <v>525</v>
      </c>
      <c r="BE579">
        <v>7.7</v>
      </c>
      <c r="BF579" s="7" t="s">
        <v>525</v>
      </c>
      <c r="BG579">
        <v>12</v>
      </c>
      <c r="BH579" s="7" t="s">
        <v>526</v>
      </c>
      <c r="BI579">
        <v>10</v>
      </c>
      <c r="BJ579" s="7" t="s">
        <v>526</v>
      </c>
      <c r="BK579">
        <v>5</v>
      </c>
      <c r="BL579" s="7" t="s">
        <v>526</v>
      </c>
      <c r="BM579">
        <v>5</v>
      </c>
      <c r="BN579" s="7" t="s">
        <v>525</v>
      </c>
      <c r="BO579">
        <v>5.4</v>
      </c>
      <c r="BQ579" s="5">
        <f t="shared" si="32"/>
        <v>22</v>
      </c>
      <c r="BR579" s="5">
        <f t="shared" si="33"/>
        <v>0</v>
      </c>
      <c r="BS579" s="5">
        <f t="shared" si="34"/>
        <v>28</v>
      </c>
      <c r="BT579" s="6">
        <f t="shared" si="35"/>
        <v>6</v>
      </c>
    </row>
    <row r="580" spans="1:72" ht="12.75">
      <c r="A580" t="s">
        <v>2248</v>
      </c>
      <c r="B580" s="1" t="s">
        <v>1090</v>
      </c>
      <c r="C580" s="1" t="s">
        <v>1090</v>
      </c>
      <c r="D580" s="7">
        <v>1991</v>
      </c>
      <c r="E580" t="s">
        <v>1091</v>
      </c>
      <c r="F580" t="s">
        <v>1610</v>
      </c>
      <c r="G580" t="s">
        <v>1092</v>
      </c>
      <c r="H580" s="7" t="s">
        <v>523</v>
      </c>
      <c r="I580" t="s">
        <v>920</v>
      </c>
      <c r="J580" s="7" t="s">
        <v>525</v>
      </c>
      <c r="K580">
        <v>6.2</v>
      </c>
      <c r="L580" s="7" t="s">
        <v>526</v>
      </c>
      <c r="M580">
        <v>5</v>
      </c>
      <c r="N580" s="32" t="s">
        <v>525</v>
      </c>
      <c r="O580" s="33">
        <v>120</v>
      </c>
      <c r="P580" s="7" t="s">
        <v>526</v>
      </c>
      <c r="Q580">
        <v>200</v>
      </c>
      <c r="R580" s="7" t="s">
        <v>526</v>
      </c>
      <c r="S580">
        <v>5</v>
      </c>
      <c r="T580" s="7" t="s">
        <v>526</v>
      </c>
      <c r="U580">
        <v>5</v>
      </c>
      <c r="V580" s="7" t="s">
        <v>526</v>
      </c>
      <c r="W580">
        <v>5</v>
      </c>
      <c r="X580" s="7" t="s">
        <v>526</v>
      </c>
      <c r="Y580">
        <v>5</v>
      </c>
      <c r="Z580" s="7" t="s">
        <v>526</v>
      </c>
      <c r="AA580">
        <v>5</v>
      </c>
      <c r="AB580" s="7" t="s">
        <v>526</v>
      </c>
      <c r="AC580">
        <v>5</v>
      </c>
      <c r="AD580" s="7" t="s">
        <v>526</v>
      </c>
      <c r="AE580">
        <v>5</v>
      </c>
      <c r="AF580" s="7" t="s">
        <v>526</v>
      </c>
      <c r="AG580">
        <v>5</v>
      </c>
      <c r="AH580" s="7" t="s">
        <v>526</v>
      </c>
      <c r="AI580">
        <v>5</v>
      </c>
      <c r="AJ580" s="7" t="s">
        <v>526</v>
      </c>
      <c r="AK580">
        <v>5</v>
      </c>
      <c r="AL580" s="7" t="s">
        <v>526</v>
      </c>
      <c r="AM580">
        <v>5</v>
      </c>
      <c r="AN580" s="7" t="s">
        <v>526</v>
      </c>
      <c r="AO580">
        <v>5</v>
      </c>
      <c r="AP580" s="7" t="s">
        <v>526</v>
      </c>
      <c r="AQ580">
        <v>5</v>
      </c>
      <c r="AR580" s="7" t="s">
        <v>526</v>
      </c>
      <c r="AS580">
        <v>5</v>
      </c>
      <c r="AT580" s="7" t="s">
        <v>526</v>
      </c>
      <c r="AU580">
        <v>5</v>
      </c>
      <c r="AV580" s="7" t="s">
        <v>526</v>
      </c>
      <c r="AW580">
        <v>5</v>
      </c>
      <c r="AX580" s="7" t="s">
        <v>525</v>
      </c>
      <c r="AY580">
        <v>27</v>
      </c>
      <c r="AZ580" s="7" t="s">
        <v>526</v>
      </c>
      <c r="BA580">
        <v>5</v>
      </c>
      <c r="BB580" s="7" t="s">
        <v>526</v>
      </c>
      <c r="BC580">
        <v>5</v>
      </c>
      <c r="BD580" s="7" t="s">
        <v>526</v>
      </c>
      <c r="BE580">
        <v>5</v>
      </c>
      <c r="BF580" s="7" t="s">
        <v>526</v>
      </c>
      <c r="BG580">
        <v>5</v>
      </c>
      <c r="BH580" s="7" t="s">
        <v>526</v>
      </c>
      <c r="BI580">
        <v>5</v>
      </c>
      <c r="BJ580" s="7" t="s">
        <v>526</v>
      </c>
      <c r="BK580">
        <v>5</v>
      </c>
      <c r="BL580" s="7" t="s">
        <v>526</v>
      </c>
      <c r="BM580">
        <v>5</v>
      </c>
      <c r="BN580" s="7" t="s">
        <v>526</v>
      </c>
      <c r="BO580">
        <v>5</v>
      </c>
      <c r="BQ580" s="5">
        <f t="shared" si="32"/>
        <v>26</v>
      </c>
      <c r="BR580" s="5">
        <f t="shared" si="33"/>
        <v>0</v>
      </c>
      <c r="BS580" s="5">
        <f t="shared" si="34"/>
        <v>28</v>
      </c>
      <c r="BT580" s="6">
        <f t="shared" si="35"/>
        <v>2</v>
      </c>
    </row>
    <row r="581" spans="1:72" ht="12.75">
      <c r="A581" t="s">
        <v>2248</v>
      </c>
      <c r="B581" s="1" t="s">
        <v>1093</v>
      </c>
      <c r="C581" s="1" t="s">
        <v>1093</v>
      </c>
      <c r="D581" s="7">
        <v>1991</v>
      </c>
      <c r="E581" t="s">
        <v>1094</v>
      </c>
      <c r="F581" t="s">
        <v>1610</v>
      </c>
      <c r="G581" t="s">
        <v>1095</v>
      </c>
      <c r="H581" s="7" t="s">
        <v>523</v>
      </c>
      <c r="I581" t="s">
        <v>920</v>
      </c>
      <c r="J581" s="7" t="s">
        <v>525</v>
      </c>
      <c r="K581">
        <v>6</v>
      </c>
      <c r="L581" s="7" t="s">
        <v>526</v>
      </c>
      <c r="M581">
        <v>5</v>
      </c>
      <c r="N581" s="32" t="s">
        <v>526</v>
      </c>
      <c r="O581" s="33">
        <v>50</v>
      </c>
      <c r="P581" s="7" t="s">
        <v>526</v>
      </c>
      <c r="Q581">
        <v>200</v>
      </c>
      <c r="R581" s="7" t="s">
        <v>526</v>
      </c>
      <c r="S581">
        <v>5</v>
      </c>
      <c r="T581" s="7" t="s">
        <v>526</v>
      </c>
      <c r="U581">
        <v>5</v>
      </c>
      <c r="V581" s="7" t="s">
        <v>526</v>
      </c>
      <c r="W581">
        <v>5</v>
      </c>
      <c r="X581" s="7" t="s">
        <v>526</v>
      </c>
      <c r="Y581">
        <v>5</v>
      </c>
      <c r="Z581" s="7" t="s">
        <v>526</v>
      </c>
      <c r="AA581">
        <v>5</v>
      </c>
      <c r="AB581" s="7" t="s">
        <v>526</v>
      </c>
      <c r="AC581">
        <v>5</v>
      </c>
      <c r="AD581" s="7" t="s">
        <v>526</v>
      </c>
      <c r="AE581">
        <v>5</v>
      </c>
      <c r="AF581" s="7" t="s">
        <v>526</v>
      </c>
      <c r="AG581">
        <v>5</v>
      </c>
      <c r="AH581" s="7" t="s">
        <v>526</v>
      </c>
      <c r="AI581">
        <v>5</v>
      </c>
      <c r="AJ581" s="7" t="s">
        <v>526</v>
      </c>
      <c r="AK581">
        <v>5</v>
      </c>
      <c r="AL581" s="7" t="s">
        <v>526</v>
      </c>
      <c r="AM581">
        <v>5</v>
      </c>
      <c r="AN581" s="7" t="s">
        <v>526</v>
      </c>
      <c r="AO581">
        <v>5</v>
      </c>
      <c r="AP581" s="7" t="s">
        <v>526</v>
      </c>
      <c r="AQ581">
        <v>5</v>
      </c>
      <c r="AR581" s="7" t="s">
        <v>526</v>
      </c>
      <c r="AS581">
        <v>5</v>
      </c>
      <c r="AT581" s="7" t="s">
        <v>526</v>
      </c>
      <c r="AU581">
        <v>5</v>
      </c>
      <c r="AV581" s="7" t="s">
        <v>526</v>
      </c>
      <c r="AW581">
        <v>5</v>
      </c>
      <c r="AX581" s="7" t="s">
        <v>525</v>
      </c>
      <c r="AY581">
        <v>20</v>
      </c>
      <c r="AZ581" s="7" t="s">
        <v>526</v>
      </c>
      <c r="BA581">
        <v>5</v>
      </c>
      <c r="BB581" s="7" t="s">
        <v>526</v>
      </c>
      <c r="BC581">
        <v>5</v>
      </c>
      <c r="BD581" s="7" t="s">
        <v>526</v>
      </c>
      <c r="BE581">
        <v>5</v>
      </c>
      <c r="BF581" s="7" t="s">
        <v>526</v>
      </c>
      <c r="BG581">
        <v>5</v>
      </c>
      <c r="BH581" s="7" t="s">
        <v>526</v>
      </c>
      <c r="BI581">
        <v>5</v>
      </c>
      <c r="BJ581" s="7" t="s">
        <v>526</v>
      </c>
      <c r="BK581">
        <v>5</v>
      </c>
      <c r="BL581" s="7" t="s">
        <v>526</v>
      </c>
      <c r="BM581">
        <v>5</v>
      </c>
      <c r="BN581" s="7" t="s">
        <v>526</v>
      </c>
      <c r="BO581">
        <v>5</v>
      </c>
      <c r="BQ581" s="5">
        <f aca="true" t="shared" si="36" ref="BQ581:BQ644">COUNTIF(L581:BN581,"=&lt;")</f>
        <v>27</v>
      </c>
      <c r="BR581" s="5">
        <f aca="true" t="shared" si="37" ref="BR581:BR644">COUNTIF(L581:BO581,".")</f>
        <v>0</v>
      </c>
      <c r="BS581" s="5">
        <f aca="true" t="shared" si="38" ref="BS581:BS644">28-(BR581/2)</f>
        <v>28</v>
      </c>
      <c r="BT581" s="6">
        <f aca="true" t="shared" si="39" ref="BT581:BT644">BS581-BQ581</f>
        <v>1</v>
      </c>
    </row>
    <row r="582" spans="1:72" ht="12.75">
      <c r="A582" t="s">
        <v>2248</v>
      </c>
      <c r="B582" s="1" t="s">
        <v>1096</v>
      </c>
      <c r="C582" s="1" t="s">
        <v>1096</v>
      </c>
      <c r="D582" s="7">
        <v>1991</v>
      </c>
      <c r="E582" t="s">
        <v>1097</v>
      </c>
      <c r="F582" t="s">
        <v>1610</v>
      </c>
      <c r="G582" t="s">
        <v>1098</v>
      </c>
      <c r="H582" s="7" t="s">
        <v>523</v>
      </c>
      <c r="I582" t="s">
        <v>920</v>
      </c>
      <c r="J582" s="7" t="s">
        <v>525</v>
      </c>
      <c r="K582">
        <v>11</v>
      </c>
      <c r="L582" s="7" t="s">
        <v>526</v>
      </c>
      <c r="M582">
        <v>5</v>
      </c>
      <c r="N582" s="32" t="s">
        <v>525</v>
      </c>
      <c r="O582" s="33">
        <v>53</v>
      </c>
      <c r="P582" s="7" t="s">
        <v>526</v>
      </c>
      <c r="Q582">
        <v>200</v>
      </c>
      <c r="R582" s="7" t="s">
        <v>1099</v>
      </c>
      <c r="S582">
        <v>6.2</v>
      </c>
      <c r="T582" s="7" t="s">
        <v>526</v>
      </c>
      <c r="U582">
        <v>5</v>
      </c>
      <c r="V582" s="7" t="s">
        <v>526</v>
      </c>
      <c r="W582">
        <v>5</v>
      </c>
      <c r="X582" s="7" t="s">
        <v>526</v>
      </c>
      <c r="Y582">
        <v>5</v>
      </c>
      <c r="Z582" s="7" t="s">
        <v>526</v>
      </c>
      <c r="AA582">
        <v>5</v>
      </c>
      <c r="AB582" s="7" t="s">
        <v>526</v>
      </c>
      <c r="AC582">
        <v>5</v>
      </c>
      <c r="AD582" s="7" t="s">
        <v>526</v>
      </c>
      <c r="AE582">
        <v>5</v>
      </c>
      <c r="AF582" s="7" t="s">
        <v>526</v>
      </c>
      <c r="AG582">
        <v>5</v>
      </c>
      <c r="AH582" s="7" t="s">
        <v>1099</v>
      </c>
      <c r="AI582">
        <v>5.5</v>
      </c>
      <c r="AJ582" s="7" t="s">
        <v>526</v>
      </c>
      <c r="AK582">
        <v>5</v>
      </c>
      <c r="AL582" s="7" t="s">
        <v>526</v>
      </c>
      <c r="AM582">
        <v>5</v>
      </c>
      <c r="AN582" s="7" t="s">
        <v>526</v>
      </c>
      <c r="AO582">
        <v>5</v>
      </c>
      <c r="AP582" s="7" t="s">
        <v>526</v>
      </c>
      <c r="AQ582">
        <v>5</v>
      </c>
      <c r="AR582" s="7" t="s">
        <v>526</v>
      </c>
      <c r="AS582">
        <v>5</v>
      </c>
      <c r="AT582" s="7" t="s">
        <v>526</v>
      </c>
      <c r="AU582">
        <v>5</v>
      </c>
      <c r="AV582" s="7" t="s">
        <v>526</v>
      </c>
      <c r="AW582">
        <v>5</v>
      </c>
      <c r="AX582" s="7" t="s">
        <v>525</v>
      </c>
      <c r="AY582">
        <v>69</v>
      </c>
      <c r="AZ582" s="7" t="s">
        <v>526</v>
      </c>
      <c r="BA582">
        <v>5</v>
      </c>
      <c r="BB582" s="7" t="s">
        <v>526</v>
      </c>
      <c r="BC582">
        <v>5</v>
      </c>
      <c r="BD582" s="7" t="s">
        <v>526</v>
      </c>
      <c r="BE582">
        <v>5</v>
      </c>
      <c r="BF582" s="7" t="s">
        <v>526</v>
      </c>
      <c r="BG582">
        <v>5</v>
      </c>
      <c r="BH582" s="7" t="s">
        <v>526</v>
      </c>
      <c r="BI582">
        <v>6.1</v>
      </c>
      <c r="BJ582" s="7" t="s">
        <v>526</v>
      </c>
      <c r="BK582">
        <v>5</v>
      </c>
      <c r="BL582" s="7" t="s">
        <v>526</v>
      </c>
      <c r="BM582">
        <v>5</v>
      </c>
      <c r="BN582" s="7" t="s">
        <v>526</v>
      </c>
      <c r="BO582">
        <v>5</v>
      </c>
      <c r="BQ582" s="5">
        <f t="shared" si="36"/>
        <v>24</v>
      </c>
      <c r="BR582" s="5">
        <f t="shared" si="37"/>
        <v>0</v>
      </c>
      <c r="BS582" s="5">
        <f t="shared" si="38"/>
        <v>28</v>
      </c>
      <c r="BT582" s="6">
        <f t="shared" si="39"/>
        <v>4</v>
      </c>
    </row>
    <row r="583" spans="1:72" ht="12.75">
      <c r="A583" t="s">
        <v>2248</v>
      </c>
      <c r="B583" s="1" t="s">
        <v>1100</v>
      </c>
      <c r="C583" s="1" t="s">
        <v>1100</v>
      </c>
      <c r="D583" s="7">
        <v>1991</v>
      </c>
      <c r="E583" t="s">
        <v>1101</v>
      </c>
      <c r="F583" t="s">
        <v>1610</v>
      </c>
      <c r="G583" t="s">
        <v>1102</v>
      </c>
      <c r="H583" s="7" t="s">
        <v>523</v>
      </c>
      <c r="I583" t="s">
        <v>2255</v>
      </c>
      <c r="J583" s="7" t="s">
        <v>525</v>
      </c>
      <c r="K583">
        <v>6.9</v>
      </c>
      <c r="L583" s="7" t="s">
        <v>526</v>
      </c>
      <c r="M583">
        <v>5</v>
      </c>
      <c r="N583" s="32" t="s">
        <v>526</v>
      </c>
      <c r="O583" s="33">
        <v>50</v>
      </c>
      <c r="P583" s="7" t="s">
        <v>526</v>
      </c>
      <c r="Q583">
        <v>200</v>
      </c>
      <c r="R583" s="7" t="s">
        <v>526</v>
      </c>
      <c r="S583">
        <v>5</v>
      </c>
      <c r="T583" s="7" t="s">
        <v>526</v>
      </c>
      <c r="U583">
        <v>5</v>
      </c>
      <c r="V583" s="7" t="s">
        <v>525</v>
      </c>
      <c r="W583">
        <v>7.7</v>
      </c>
      <c r="X583" s="7" t="s">
        <v>526</v>
      </c>
      <c r="Y583">
        <v>5</v>
      </c>
      <c r="Z583" s="7" t="s">
        <v>526</v>
      </c>
      <c r="AA583">
        <v>5</v>
      </c>
      <c r="AB583" s="7" t="s">
        <v>526</v>
      </c>
      <c r="AC583">
        <v>5</v>
      </c>
      <c r="AD583" s="7" t="s">
        <v>526</v>
      </c>
      <c r="AE583">
        <v>5</v>
      </c>
      <c r="AF583" s="7" t="s">
        <v>526</v>
      </c>
      <c r="AG583">
        <v>5</v>
      </c>
      <c r="AH583" s="7" t="s">
        <v>526</v>
      </c>
      <c r="AI583">
        <v>5</v>
      </c>
      <c r="AJ583" s="7" t="s">
        <v>526</v>
      </c>
      <c r="AK583">
        <v>5</v>
      </c>
      <c r="AL583" s="7" t="s">
        <v>526</v>
      </c>
      <c r="AM583">
        <v>5</v>
      </c>
      <c r="AN583" s="7" t="s">
        <v>526</v>
      </c>
      <c r="AO583">
        <v>5</v>
      </c>
      <c r="AP583" s="7" t="s">
        <v>526</v>
      </c>
      <c r="AQ583">
        <v>5</v>
      </c>
      <c r="AR583" s="7" t="s">
        <v>526</v>
      </c>
      <c r="AS583">
        <v>5</v>
      </c>
      <c r="AT583" s="7" t="s">
        <v>526</v>
      </c>
      <c r="AU583">
        <v>5</v>
      </c>
      <c r="AV583" s="7" t="s">
        <v>526</v>
      </c>
      <c r="AW583">
        <v>5</v>
      </c>
      <c r="AX583" s="7" t="s">
        <v>525</v>
      </c>
      <c r="AY583">
        <v>290</v>
      </c>
      <c r="AZ583" s="7" t="s">
        <v>526</v>
      </c>
      <c r="BA583">
        <v>5</v>
      </c>
      <c r="BB583" s="7" t="s">
        <v>526</v>
      </c>
      <c r="BC583">
        <v>5</v>
      </c>
      <c r="BD583" s="7" t="s">
        <v>526</v>
      </c>
      <c r="BE583">
        <v>5</v>
      </c>
      <c r="BF583" s="7" t="s">
        <v>525</v>
      </c>
      <c r="BG583">
        <v>38</v>
      </c>
      <c r="BH583" s="7" t="s">
        <v>526</v>
      </c>
      <c r="BI583">
        <v>5</v>
      </c>
      <c r="BJ583" s="7" t="s">
        <v>526</v>
      </c>
      <c r="BK583">
        <v>5</v>
      </c>
      <c r="BL583" s="7" t="s">
        <v>526</v>
      </c>
      <c r="BM583">
        <v>5</v>
      </c>
      <c r="BN583" s="7" t="s">
        <v>526</v>
      </c>
      <c r="BO583">
        <v>5</v>
      </c>
      <c r="BQ583" s="5">
        <f t="shared" si="36"/>
        <v>25</v>
      </c>
      <c r="BR583" s="5">
        <f t="shared" si="37"/>
        <v>0</v>
      </c>
      <c r="BS583" s="5">
        <f t="shared" si="38"/>
        <v>28</v>
      </c>
      <c r="BT583" s="6">
        <f t="shared" si="39"/>
        <v>3</v>
      </c>
    </row>
    <row r="584" spans="1:72" ht="12.75">
      <c r="A584" t="s">
        <v>2248</v>
      </c>
      <c r="B584" s="1" t="s">
        <v>1103</v>
      </c>
      <c r="C584" s="1" t="s">
        <v>1103</v>
      </c>
      <c r="D584" s="7">
        <v>1991</v>
      </c>
      <c r="E584" t="s">
        <v>1104</v>
      </c>
      <c r="F584" t="s">
        <v>1610</v>
      </c>
      <c r="G584" t="s">
        <v>1105</v>
      </c>
      <c r="H584" s="7" t="s">
        <v>523</v>
      </c>
      <c r="I584" t="s">
        <v>920</v>
      </c>
      <c r="J584" s="7" t="s">
        <v>525</v>
      </c>
      <c r="K584">
        <v>6.6</v>
      </c>
      <c r="L584" s="7" t="s">
        <v>526</v>
      </c>
      <c r="M584">
        <v>5</v>
      </c>
      <c r="N584" s="32" t="s">
        <v>525</v>
      </c>
      <c r="O584" s="33">
        <v>50</v>
      </c>
      <c r="P584" s="7" t="s">
        <v>526</v>
      </c>
      <c r="Q584">
        <v>200</v>
      </c>
      <c r="R584" s="7" t="s">
        <v>526</v>
      </c>
      <c r="S584">
        <v>5</v>
      </c>
      <c r="T584" s="7" t="s">
        <v>526</v>
      </c>
      <c r="U584">
        <v>5</v>
      </c>
      <c r="V584" s="7" t="s">
        <v>525</v>
      </c>
      <c r="W584">
        <v>7.7</v>
      </c>
      <c r="X584" s="7" t="s">
        <v>526</v>
      </c>
      <c r="Y584">
        <v>5</v>
      </c>
      <c r="Z584" s="7" t="s">
        <v>526</v>
      </c>
      <c r="AA584">
        <v>5</v>
      </c>
      <c r="AB584" s="7" t="s">
        <v>526</v>
      </c>
      <c r="AC584">
        <v>5</v>
      </c>
      <c r="AD584" s="7" t="s">
        <v>526</v>
      </c>
      <c r="AE584">
        <v>5</v>
      </c>
      <c r="AF584" s="7" t="s">
        <v>526</v>
      </c>
      <c r="AG584">
        <v>5</v>
      </c>
      <c r="AH584" s="7" t="s">
        <v>526</v>
      </c>
      <c r="AI584">
        <v>5</v>
      </c>
      <c r="AJ584" s="7" t="s">
        <v>526</v>
      </c>
      <c r="AK584">
        <v>5</v>
      </c>
      <c r="AL584" s="7" t="s">
        <v>526</v>
      </c>
      <c r="AM584">
        <v>5</v>
      </c>
      <c r="AN584" s="7" t="s">
        <v>526</v>
      </c>
      <c r="AO584">
        <v>5</v>
      </c>
      <c r="AP584" s="7" t="s">
        <v>526</v>
      </c>
      <c r="AQ584">
        <v>5</v>
      </c>
      <c r="AR584" s="7" t="s">
        <v>526</v>
      </c>
      <c r="AS584">
        <v>5</v>
      </c>
      <c r="AT584" s="7" t="s">
        <v>526</v>
      </c>
      <c r="AU584">
        <v>5</v>
      </c>
      <c r="AV584" s="7" t="s">
        <v>526</v>
      </c>
      <c r="AW584">
        <v>5</v>
      </c>
      <c r="AX584" s="7" t="s">
        <v>525</v>
      </c>
      <c r="AY584">
        <v>520</v>
      </c>
      <c r="AZ584" s="7" t="s">
        <v>526</v>
      </c>
      <c r="BA584">
        <v>5</v>
      </c>
      <c r="BB584" s="7" t="s">
        <v>526</v>
      </c>
      <c r="BC584">
        <v>5</v>
      </c>
      <c r="BD584" s="7" t="s">
        <v>525</v>
      </c>
      <c r="BE584">
        <v>18</v>
      </c>
      <c r="BF584" s="7" t="s">
        <v>525</v>
      </c>
      <c r="BG584">
        <v>52</v>
      </c>
      <c r="BH584" s="7" t="s">
        <v>526</v>
      </c>
      <c r="BI584">
        <v>5</v>
      </c>
      <c r="BJ584" s="7" t="s">
        <v>526</v>
      </c>
      <c r="BK584">
        <v>5</v>
      </c>
      <c r="BL584" s="7" t="s">
        <v>526</v>
      </c>
      <c r="BM584">
        <v>5</v>
      </c>
      <c r="BN584" s="7" t="s">
        <v>526</v>
      </c>
      <c r="BO584">
        <v>5</v>
      </c>
      <c r="BQ584" s="5">
        <f t="shared" si="36"/>
        <v>23</v>
      </c>
      <c r="BR584" s="5">
        <f t="shared" si="37"/>
        <v>0</v>
      </c>
      <c r="BS584" s="5">
        <f t="shared" si="38"/>
        <v>28</v>
      </c>
      <c r="BT584" s="6">
        <f t="shared" si="39"/>
        <v>5</v>
      </c>
    </row>
    <row r="585" spans="1:72" ht="12.75">
      <c r="A585" t="s">
        <v>2248</v>
      </c>
      <c r="B585" s="1" t="s">
        <v>1106</v>
      </c>
      <c r="C585" s="1" t="s">
        <v>1106</v>
      </c>
      <c r="D585" s="7">
        <v>1991</v>
      </c>
      <c r="E585" t="s">
        <v>1107</v>
      </c>
      <c r="F585" t="s">
        <v>1610</v>
      </c>
      <c r="G585" t="s">
        <v>1108</v>
      </c>
      <c r="H585" s="7" t="s">
        <v>523</v>
      </c>
      <c r="I585" t="s">
        <v>1109</v>
      </c>
      <c r="J585" s="7" t="s">
        <v>525</v>
      </c>
      <c r="K585">
        <v>6</v>
      </c>
      <c r="L585" s="7" t="s">
        <v>526</v>
      </c>
      <c r="M585">
        <v>5</v>
      </c>
      <c r="N585" s="32" t="s">
        <v>526</v>
      </c>
      <c r="O585" s="33">
        <v>50</v>
      </c>
      <c r="P585" s="7" t="s">
        <v>526</v>
      </c>
      <c r="Q585">
        <v>200</v>
      </c>
      <c r="R585" s="7" t="s">
        <v>526</v>
      </c>
      <c r="S585">
        <v>5</v>
      </c>
      <c r="T585" s="7" t="s">
        <v>526</v>
      </c>
      <c r="U585">
        <v>5</v>
      </c>
      <c r="V585" s="7" t="s">
        <v>526</v>
      </c>
      <c r="W585">
        <v>5</v>
      </c>
      <c r="X585" s="7" t="s">
        <v>526</v>
      </c>
      <c r="Y585">
        <v>5</v>
      </c>
      <c r="Z585" s="7" t="s">
        <v>526</v>
      </c>
      <c r="AA585">
        <v>5</v>
      </c>
      <c r="AB585" s="7" t="s">
        <v>526</v>
      </c>
      <c r="AC585">
        <v>5</v>
      </c>
      <c r="AD585" s="7" t="s">
        <v>526</v>
      </c>
      <c r="AE585">
        <v>5</v>
      </c>
      <c r="AF585" s="7" t="s">
        <v>526</v>
      </c>
      <c r="AG585">
        <v>5</v>
      </c>
      <c r="AH585" s="7" t="s">
        <v>526</v>
      </c>
      <c r="AI585">
        <v>5</v>
      </c>
      <c r="AJ585" s="7" t="s">
        <v>526</v>
      </c>
      <c r="AK585">
        <v>5</v>
      </c>
      <c r="AL585" s="7" t="s">
        <v>526</v>
      </c>
      <c r="AM585">
        <v>5</v>
      </c>
      <c r="AN585" s="7" t="s">
        <v>526</v>
      </c>
      <c r="AO585">
        <v>5</v>
      </c>
      <c r="AP585" s="7" t="s">
        <v>526</v>
      </c>
      <c r="AQ585">
        <v>5</v>
      </c>
      <c r="AR585" s="7" t="s">
        <v>526</v>
      </c>
      <c r="AS585">
        <v>5</v>
      </c>
      <c r="AT585" s="7" t="s">
        <v>526</v>
      </c>
      <c r="AU585">
        <v>5</v>
      </c>
      <c r="AV585" s="7" t="s">
        <v>526</v>
      </c>
      <c r="AW585">
        <v>5</v>
      </c>
      <c r="AX585" s="7" t="s">
        <v>526</v>
      </c>
      <c r="AY585">
        <v>5</v>
      </c>
      <c r="AZ585" s="7" t="s">
        <v>526</v>
      </c>
      <c r="BA585">
        <v>5</v>
      </c>
      <c r="BB585" s="7" t="s">
        <v>526</v>
      </c>
      <c r="BC585">
        <v>5</v>
      </c>
      <c r="BD585" s="7" t="s">
        <v>526</v>
      </c>
      <c r="BE585">
        <v>5</v>
      </c>
      <c r="BF585" s="7" t="s">
        <v>526</v>
      </c>
      <c r="BG585">
        <v>5</v>
      </c>
      <c r="BH585" s="7" t="s">
        <v>526</v>
      </c>
      <c r="BI585">
        <v>5</v>
      </c>
      <c r="BJ585" s="7" t="s">
        <v>526</v>
      </c>
      <c r="BK585">
        <v>5</v>
      </c>
      <c r="BL585" s="7" t="s">
        <v>526</v>
      </c>
      <c r="BM585">
        <v>5</v>
      </c>
      <c r="BN585" s="7" t="s">
        <v>526</v>
      </c>
      <c r="BO585">
        <v>5</v>
      </c>
      <c r="BQ585" s="5">
        <f t="shared" si="36"/>
        <v>28</v>
      </c>
      <c r="BR585" s="5">
        <f t="shared" si="37"/>
        <v>0</v>
      </c>
      <c r="BS585" s="5">
        <f t="shared" si="38"/>
        <v>28</v>
      </c>
      <c r="BT585" s="6">
        <f t="shared" si="39"/>
        <v>0</v>
      </c>
    </row>
    <row r="586" spans="1:72" ht="12.75">
      <c r="A586" t="s">
        <v>2248</v>
      </c>
      <c r="B586" s="1" t="s">
        <v>1110</v>
      </c>
      <c r="C586" s="1" t="s">
        <v>1110</v>
      </c>
      <c r="D586" s="7">
        <v>1991</v>
      </c>
      <c r="E586" t="s">
        <v>1111</v>
      </c>
      <c r="F586" t="s">
        <v>1610</v>
      </c>
      <c r="G586" t="s">
        <v>1112</v>
      </c>
      <c r="H586" s="7" t="s">
        <v>1113</v>
      </c>
      <c r="I586" t="s">
        <v>531</v>
      </c>
      <c r="J586" s="7" t="s">
        <v>525</v>
      </c>
      <c r="K586">
        <v>23</v>
      </c>
      <c r="L586" s="7" t="s">
        <v>526</v>
      </c>
      <c r="M586">
        <v>5</v>
      </c>
      <c r="N586" s="18" t="s">
        <v>558</v>
      </c>
      <c r="O586" s="31" t="s">
        <v>558</v>
      </c>
      <c r="P586" s="7" t="s">
        <v>526</v>
      </c>
      <c r="Q586">
        <v>200</v>
      </c>
      <c r="R586" s="7" t="s">
        <v>526</v>
      </c>
      <c r="S586">
        <v>5</v>
      </c>
      <c r="T586" s="7" t="s">
        <v>526</v>
      </c>
      <c r="U586">
        <v>5</v>
      </c>
      <c r="V586" s="7" t="s">
        <v>525</v>
      </c>
      <c r="W586">
        <v>25</v>
      </c>
      <c r="X586" s="7" t="s">
        <v>525</v>
      </c>
      <c r="Y586">
        <v>7.4</v>
      </c>
      <c r="Z586" s="7" t="s">
        <v>526</v>
      </c>
      <c r="AA586">
        <v>5</v>
      </c>
      <c r="AB586" s="7" t="s">
        <v>526</v>
      </c>
      <c r="AC586">
        <v>5</v>
      </c>
      <c r="AD586" s="7" t="s">
        <v>526</v>
      </c>
      <c r="AE586">
        <v>5</v>
      </c>
      <c r="AF586" s="7" t="s">
        <v>526</v>
      </c>
      <c r="AG586">
        <v>5</v>
      </c>
      <c r="AH586" s="7" t="s">
        <v>526</v>
      </c>
      <c r="AI586">
        <v>5</v>
      </c>
      <c r="AJ586" s="7" t="s">
        <v>526</v>
      </c>
      <c r="AK586">
        <v>5</v>
      </c>
      <c r="AL586" s="7" t="s">
        <v>526</v>
      </c>
      <c r="AM586">
        <v>5</v>
      </c>
      <c r="AN586" s="7" t="s">
        <v>526</v>
      </c>
      <c r="AO586">
        <v>5</v>
      </c>
      <c r="AP586" s="7" t="s">
        <v>526</v>
      </c>
      <c r="AQ586">
        <v>5</v>
      </c>
      <c r="AR586" s="7" t="s">
        <v>526</v>
      </c>
      <c r="AS586">
        <v>5</v>
      </c>
      <c r="AT586" s="7" t="s">
        <v>526</v>
      </c>
      <c r="AU586">
        <v>5</v>
      </c>
      <c r="AV586" s="7" t="s">
        <v>525</v>
      </c>
      <c r="AW586">
        <v>28</v>
      </c>
      <c r="AX586" s="7" t="s">
        <v>525</v>
      </c>
      <c r="AY586">
        <v>1300</v>
      </c>
      <c r="AZ586" s="7" t="s">
        <v>526</v>
      </c>
      <c r="BA586">
        <v>5</v>
      </c>
      <c r="BB586" s="7" t="s">
        <v>526</v>
      </c>
      <c r="BC586">
        <v>5</v>
      </c>
      <c r="BD586" s="7" t="s">
        <v>558</v>
      </c>
      <c r="BE586" t="s">
        <v>558</v>
      </c>
      <c r="BF586" s="7" t="s">
        <v>525</v>
      </c>
      <c r="BG586">
        <v>7.1</v>
      </c>
      <c r="BH586" s="7" t="s">
        <v>526</v>
      </c>
      <c r="BI586">
        <v>5</v>
      </c>
      <c r="BJ586" s="7" t="s">
        <v>526</v>
      </c>
      <c r="BK586">
        <v>5</v>
      </c>
      <c r="BL586" s="7" t="s">
        <v>525</v>
      </c>
      <c r="BM586">
        <v>6.9</v>
      </c>
      <c r="BN586" s="7" t="s">
        <v>525</v>
      </c>
      <c r="BO586">
        <v>12</v>
      </c>
      <c r="BQ586" s="5">
        <f t="shared" si="36"/>
        <v>19</v>
      </c>
      <c r="BR586" s="5">
        <f t="shared" si="37"/>
        <v>4</v>
      </c>
      <c r="BS586" s="5">
        <f t="shared" si="38"/>
        <v>26</v>
      </c>
      <c r="BT586" s="6">
        <f t="shared" si="39"/>
        <v>7</v>
      </c>
    </row>
    <row r="587" spans="1:72" ht="12.75">
      <c r="A587" t="s">
        <v>2248</v>
      </c>
      <c r="B587" s="1" t="s">
        <v>1114</v>
      </c>
      <c r="C587" s="1" t="s">
        <v>1114</v>
      </c>
      <c r="D587" s="7">
        <v>1991</v>
      </c>
      <c r="E587" t="s">
        <v>1115</v>
      </c>
      <c r="F587" t="s">
        <v>1610</v>
      </c>
      <c r="G587" t="s">
        <v>1116</v>
      </c>
      <c r="H587" s="7" t="s">
        <v>523</v>
      </c>
      <c r="I587" t="s">
        <v>1117</v>
      </c>
      <c r="J587" s="7" t="s">
        <v>525</v>
      </c>
      <c r="K587">
        <v>1.6</v>
      </c>
      <c r="L587" s="7" t="s">
        <v>526</v>
      </c>
      <c r="M587">
        <v>5</v>
      </c>
      <c r="N587" s="32" t="s">
        <v>526</v>
      </c>
      <c r="O587" s="33">
        <v>50</v>
      </c>
      <c r="P587" s="7" t="s">
        <v>526</v>
      </c>
      <c r="Q587">
        <v>200</v>
      </c>
      <c r="R587" s="7" t="s">
        <v>526</v>
      </c>
      <c r="S587">
        <v>5</v>
      </c>
      <c r="T587" s="7" t="s">
        <v>526</v>
      </c>
      <c r="U587">
        <v>5</v>
      </c>
      <c r="V587" s="7" t="s">
        <v>526</v>
      </c>
      <c r="W587">
        <v>5</v>
      </c>
      <c r="X587" s="7" t="s">
        <v>526</v>
      </c>
      <c r="Y587">
        <v>5</v>
      </c>
      <c r="Z587" s="7" t="s">
        <v>526</v>
      </c>
      <c r="AA587">
        <v>5</v>
      </c>
      <c r="AB587" s="7" t="s">
        <v>526</v>
      </c>
      <c r="AC587">
        <v>5</v>
      </c>
      <c r="AD587" s="7" t="s">
        <v>526</v>
      </c>
      <c r="AE587">
        <v>5</v>
      </c>
      <c r="AF587" s="7" t="s">
        <v>526</v>
      </c>
      <c r="AG587">
        <v>5</v>
      </c>
      <c r="AH587" s="7" t="s">
        <v>526</v>
      </c>
      <c r="AI587">
        <v>5</v>
      </c>
      <c r="AJ587" s="7" t="s">
        <v>526</v>
      </c>
      <c r="AK587">
        <v>5</v>
      </c>
      <c r="AL587" s="7" t="s">
        <v>526</v>
      </c>
      <c r="AM587">
        <v>5</v>
      </c>
      <c r="AN587" s="7" t="s">
        <v>526</v>
      </c>
      <c r="AO587">
        <v>5</v>
      </c>
      <c r="AP587" s="7" t="s">
        <v>526</v>
      </c>
      <c r="AQ587">
        <v>5</v>
      </c>
      <c r="AR587" s="7" t="s">
        <v>526</v>
      </c>
      <c r="AS587">
        <v>5</v>
      </c>
      <c r="AT587" s="7" t="s">
        <v>526</v>
      </c>
      <c r="AU587">
        <v>5</v>
      </c>
      <c r="AV587" s="7" t="s">
        <v>526</v>
      </c>
      <c r="AW587">
        <v>5</v>
      </c>
      <c r="AX587" s="7" t="s">
        <v>526</v>
      </c>
      <c r="AY587">
        <v>5</v>
      </c>
      <c r="AZ587" s="7" t="s">
        <v>526</v>
      </c>
      <c r="BA587">
        <v>5</v>
      </c>
      <c r="BB587" s="7" t="s">
        <v>526</v>
      </c>
      <c r="BC587">
        <v>5</v>
      </c>
      <c r="BD587" s="7" t="s">
        <v>526</v>
      </c>
      <c r="BE587">
        <v>5</v>
      </c>
      <c r="BF587" s="7" t="s">
        <v>526</v>
      </c>
      <c r="BG587">
        <v>5</v>
      </c>
      <c r="BH587" s="7" t="s">
        <v>526</v>
      </c>
      <c r="BI587">
        <v>5</v>
      </c>
      <c r="BJ587" s="7" t="s">
        <v>526</v>
      </c>
      <c r="BK587">
        <v>5</v>
      </c>
      <c r="BL587" s="7" t="s">
        <v>526</v>
      </c>
      <c r="BM587">
        <v>5</v>
      </c>
      <c r="BN587" s="7" t="s">
        <v>526</v>
      </c>
      <c r="BO587">
        <v>5</v>
      </c>
      <c r="BQ587" s="5">
        <f t="shared" si="36"/>
        <v>28</v>
      </c>
      <c r="BR587" s="5">
        <f t="shared" si="37"/>
        <v>0</v>
      </c>
      <c r="BS587" s="5">
        <f t="shared" si="38"/>
        <v>28</v>
      </c>
      <c r="BT587" s="6">
        <f t="shared" si="39"/>
        <v>0</v>
      </c>
    </row>
    <row r="588" spans="1:72" ht="12.75">
      <c r="A588" t="s">
        <v>2248</v>
      </c>
      <c r="B588" s="1" t="s">
        <v>1118</v>
      </c>
      <c r="C588" s="1" t="s">
        <v>1118</v>
      </c>
      <c r="D588" s="7">
        <v>1991</v>
      </c>
      <c r="E588" t="s">
        <v>1119</v>
      </c>
      <c r="F588" t="s">
        <v>1610</v>
      </c>
      <c r="G588" t="s">
        <v>1120</v>
      </c>
      <c r="H588" s="7" t="s">
        <v>523</v>
      </c>
      <c r="I588" t="s">
        <v>2255</v>
      </c>
      <c r="J588" s="7" t="s">
        <v>525</v>
      </c>
      <c r="K588">
        <v>4.8</v>
      </c>
      <c r="L588" s="7" t="s">
        <v>526</v>
      </c>
      <c r="M588">
        <v>5</v>
      </c>
      <c r="N588" s="32" t="s">
        <v>526</v>
      </c>
      <c r="O588" s="33">
        <v>50</v>
      </c>
      <c r="P588" s="7" t="s">
        <v>526</v>
      </c>
      <c r="Q588">
        <v>200</v>
      </c>
      <c r="R588" s="7" t="s">
        <v>526</v>
      </c>
      <c r="S588">
        <v>5</v>
      </c>
      <c r="T588" s="7" t="s">
        <v>526</v>
      </c>
      <c r="U588">
        <v>5</v>
      </c>
      <c r="V588" s="7" t="s">
        <v>525</v>
      </c>
      <c r="W588">
        <v>5.2</v>
      </c>
      <c r="X588" s="7" t="s">
        <v>526</v>
      </c>
      <c r="Y588">
        <v>5</v>
      </c>
      <c r="Z588" s="7" t="s">
        <v>526</v>
      </c>
      <c r="AA588">
        <v>5</v>
      </c>
      <c r="AB588" s="7" t="s">
        <v>526</v>
      </c>
      <c r="AC588">
        <v>5</v>
      </c>
      <c r="AD588" s="7" t="s">
        <v>526</v>
      </c>
      <c r="AE588">
        <v>5</v>
      </c>
      <c r="AF588" s="7" t="s">
        <v>526</v>
      </c>
      <c r="AG588">
        <v>5</v>
      </c>
      <c r="AH588" s="7" t="s">
        <v>526</v>
      </c>
      <c r="AI588">
        <v>5</v>
      </c>
      <c r="AJ588" s="7" t="s">
        <v>526</v>
      </c>
      <c r="AK588">
        <v>5</v>
      </c>
      <c r="AL588" s="7" t="s">
        <v>526</v>
      </c>
      <c r="AM588">
        <v>5</v>
      </c>
      <c r="AN588" s="7" t="s">
        <v>526</v>
      </c>
      <c r="AO588">
        <v>5</v>
      </c>
      <c r="AP588" s="7" t="s">
        <v>526</v>
      </c>
      <c r="AQ588">
        <v>5</v>
      </c>
      <c r="AR588" s="7" t="s">
        <v>526</v>
      </c>
      <c r="AS588">
        <v>5</v>
      </c>
      <c r="AT588" s="7" t="s">
        <v>526</v>
      </c>
      <c r="AU588">
        <v>5</v>
      </c>
      <c r="AV588" s="7" t="s">
        <v>526</v>
      </c>
      <c r="AW588">
        <v>5</v>
      </c>
      <c r="AX588" s="7" t="s">
        <v>525</v>
      </c>
      <c r="AY588">
        <v>300</v>
      </c>
      <c r="AZ588" s="7" t="s">
        <v>526</v>
      </c>
      <c r="BA588">
        <v>5</v>
      </c>
      <c r="BB588" s="7" t="s">
        <v>526</v>
      </c>
      <c r="BC588">
        <v>5</v>
      </c>
      <c r="BD588" s="7" t="s">
        <v>525</v>
      </c>
      <c r="BE588">
        <v>14</v>
      </c>
      <c r="BF588" s="7" t="s">
        <v>525</v>
      </c>
      <c r="BG588">
        <v>8.4</v>
      </c>
      <c r="BH588" s="7" t="s">
        <v>526</v>
      </c>
      <c r="BI588">
        <v>5</v>
      </c>
      <c r="BJ588" s="7" t="s">
        <v>526</v>
      </c>
      <c r="BK588">
        <v>5</v>
      </c>
      <c r="BL588" s="7" t="s">
        <v>526</v>
      </c>
      <c r="BM588">
        <v>5</v>
      </c>
      <c r="BN588" s="7" t="s">
        <v>526</v>
      </c>
      <c r="BO588">
        <v>5</v>
      </c>
      <c r="BQ588" s="5">
        <f t="shared" si="36"/>
        <v>24</v>
      </c>
      <c r="BR588" s="5">
        <f t="shared" si="37"/>
        <v>0</v>
      </c>
      <c r="BS588" s="5">
        <f t="shared" si="38"/>
        <v>28</v>
      </c>
      <c r="BT588" s="6">
        <f t="shared" si="39"/>
        <v>4</v>
      </c>
    </row>
    <row r="589" spans="1:72" ht="12.75">
      <c r="A589" t="s">
        <v>2248</v>
      </c>
      <c r="B589" s="1" t="s">
        <v>1121</v>
      </c>
      <c r="C589" s="1" t="s">
        <v>1121</v>
      </c>
      <c r="D589" s="7">
        <v>1991</v>
      </c>
      <c r="E589" t="s">
        <v>1122</v>
      </c>
      <c r="F589" t="s">
        <v>1610</v>
      </c>
      <c r="G589" t="s">
        <v>1123</v>
      </c>
      <c r="H589" s="7" t="s">
        <v>523</v>
      </c>
      <c r="I589" t="s">
        <v>2547</v>
      </c>
      <c r="J589" s="7" t="s">
        <v>525</v>
      </c>
      <c r="K589">
        <v>2.4</v>
      </c>
      <c r="L589" s="7" t="s">
        <v>526</v>
      </c>
      <c r="M589">
        <v>5</v>
      </c>
      <c r="N589" s="32" t="s">
        <v>526</v>
      </c>
      <c r="O589" s="33">
        <v>50</v>
      </c>
      <c r="P589" s="7" t="s">
        <v>526</v>
      </c>
      <c r="Q589">
        <v>200</v>
      </c>
      <c r="R589" s="7" t="s">
        <v>526</v>
      </c>
      <c r="S589">
        <v>5</v>
      </c>
      <c r="T589" s="7" t="s">
        <v>526</v>
      </c>
      <c r="U589">
        <v>5</v>
      </c>
      <c r="V589" s="7" t="s">
        <v>526</v>
      </c>
      <c r="W589">
        <v>5</v>
      </c>
      <c r="X589" s="7" t="s">
        <v>526</v>
      </c>
      <c r="Y589">
        <v>5</v>
      </c>
      <c r="Z589" s="7" t="s">
        <v>526</v>
      </c>
      <c r="AA589">
        <v>5</v>
      </c>
      <c r="AB589" s="7" t="s">
        <v>526</v>
      </c>
      <c r="AC589">
        <v>5</v>
      </c>
      <c r="AD589" s="7" t="s">
        <v>526</v>
      </c>
      <c r="AE589">
        <v>5</v>
      </c>
      <c r="AF589" s="7" t="s">
        <v>526</v>
      </c>
      <c r="AG589">
        <v>5</v>
      </c>
      <c r="AH589" s="7" t="s">
        <v>526</v>
      </c>
      <c r="AI589">
        <v>5</v>
      </c>
      <c r="AJ589" s="7" t="s">
        <v>526</v>
      </c>
      <c r="AK589">
        <v>5</v>
      </c>
      <c r="AL589" s="7" t="s">
        <v>526</v>
      </c>
      <c r="AM589">
        <v>5</v>
      </c>
      <c r="AN589" s="7" t="s">
        <v>526</v>
      </c>
      <c r="AO589">
        <v>5</v>
      </c>
      <c r="AP589" s="7" t="s">
        <v>526</v>
      </c>
      <c r="AQ589">
        <v>5</v>
      </c>
      <c r="AR589" s="7" t="s">
        <v>526</v>
      </c>
      <c r="AS589">
        <v>5</v>
      </c>
      <c r="AT589" s="7" t="s">
        <v>526</v>
      </c>
      <c r="AU589">
        <v>5</v>
      </c>
      <c r="AV589" s="7" t="s">
        <v>526</v>
      </c>
      <c r="AW589">
        <v>5</v>
      </c>
      <c r="AX589" s="7" t="s">
        <v>526</v>
      </c>
      <c r="AY589">
        <v>5</v>
      </c>
      <c r="AZ589" s="7" t="s">
        <v>526</v>
      </c>
      <c r="BA589">
        <v>5</v>
      </c>
      <c r="BB589" s="7" t="s">
        <v>526</v>
      </c>
      <c r="BC589">
        <v>5</v>
      </c>
      <c r="BD589" s="7" t="s">
        <v>526</v>
      </c>
      <c r="BE589">
        <v>5</v>
      </c>
      <c r="BF589" s="7" t="s">
        <v>526</v>
      </c>
      <c r="BG589">
        <v>5</v>
      </c>
      <c r="BH589" s="7" t="s">
        <v>526</v>
      </c>
      <c r="BI589">
        <v>5</v>
      </c>
      <c r="BJ589" s="7" t="s">
        <v>526</v>
      </c>
      <c r="BK589">
        <v>5</v>
      </c>
      <c r="BL589" s="7" t="s">
        <v>526</v>
      </c>
      <c r="BM589">
        <v>5</v>
      </c>
      <c r="BN589" s="7" t="s">
        <v>526</v>
      </c>
      <c r="BO589">
        <v>5</v>
      </c>
      <c r="BQ589" s="5">
        <f t="shared" si="36"/>
        <v>28</v>
      </c>
      <c r="BR589" s="5">
        <f t="shared" si="37"/>
        <v>0</v>
      </c>
      <c r="BS589" s="5">
        <f t="shared" si="38"/>
        <v>28</v>
      </c>
      <c r="BT589" s="6">
        <f t="shared" si="39"/>
        <v>0</v>
      </c>
    </row>
    <row r="590" spans="1:72" ht="12.75">
      <c r="A590" t="s">
        <v>2248</v>
      </c>
      <c r="B590" s="1" t="s">
        <v>1124</v>
      </c>
      <c r="C590" s="1" t="s">
        <v>1124</v>
      </c>
      <c r="D590" s="7">
        <v>1991</v>
      </c>
      <c r="E590" t="s">
        <v>1125</v>
      </c>
      <c r="F590" t="s">
        <v>1610</v>
      </c>
      <c r="G590" t="s">
        <v>1126</v>
      </c>
      <c r="H590" s="7" t="s">
        <v>523</v>
      </c>
      <c r="I590" t="s">
        <v>1127</v>
      </c>
      <c r="J590" s="7" t="s">
        <v>525</v>
      </c>
      <c r="K590">
        <v>5.7</v>
      </c>
      <c r="L590" s="7" t="s">
        <v>526</v>
      </c>
      <c r="M590">
        <v>5</v>
      </c>
      <c r="N590" s="32" t="s">
        <v>526</v>
      </c>
      <c r="O590" s="33">
        <v>50</v>
      </c>
      <c r="P590" s="7" t="s">
        <v>526</v>
      </c>
      <c r="Q590">
        <v>200</v>
      </c>
      <c r="R590" s="7" t="s">
        <v>526</v>
      </c>
      <c r="S590">
        <v>5</v>
      </c>
      <c r="T590" s="7" t="s">
        <v>526</v>
      </c>
      <c r="U590">
        <v>5</v>
      </c>
      <c r="V590" s="7" t="s">
        <v>526</v>
      </c>
      <c r="W590">
        <v>5</v>
      </c>
      <c r="X590" s="7" t="s">
        <v>526</v>
      </c>
      <c r="Y590">
        <v>5</v>
      </c>
      <c r="Z590" s="7" t="s">
        <v>526</v>
      </c>
      <c r="AA590">
        <v>5</v>
      </c>
      <c r="AB590" s="7" t="s">
        <v>526</v>
      </c>
      <c r="AC590">
        <v>5</v>
      </c>
      <c r="AD590" s="7" t="s">
        <v>526</v>
      </c>
      <c r="AE590">
        <v>5</v>
      </c>
      <c r="AF590" s="7" t="s">
        <v>526</v>
      </c>
      <c r="AG590">
        <v>5</v>
      </c>
      <c r="AH590" s="7" t="s">
        <v>526</v>
      </c>
      <c r="AI590">
        <v>5</v>
      </c>
      <c r="AJ590" s="7" t="s">
        <v>526</v>
      </c>
      <c r="AK590">
        <v>5</v>
      </c>
      <c r="AL590" s="7" t="s">
        <v>526</v>
      </c>
      <c r="AM590">
        <v>5</v>
      </c>
      <c r="AN590" s="7" t="s">
        <v>526</v>
      </c>
      <c r="AO590">
        <v>5</v>
      </c>
      <c r="AP590" s="7" t="s">
        <v>526</v>
      </c>
      <c r="AQ590">
        <v>5</v>
      </c>
      <c r="AR590" s="7" t="s">
        <v>526</v>
      </c>
      <c r="AS590">
        <v>5</v>
      </c>
      <c r="AT590" s="7" t="s">
        <v>526</v>
      </c>
      <c r="AU590">
        <v>5</v>
      </c>
      <c r="AV590" s="7" t="s">
        <v>526</v>
      </c>
      <c r="AW590">
        <v>5</v>
      </c>
      <c r="AX590" s="7" t="s">
        <v>526</v>
      </c>
      <c r="AY590">
        <v>5</v>
      </c>
      <c r="AZ590" s="7" t="s">
        <v>526</v>
      </c>
      <c r="BA590">
        <v>5</v>
      </c>
      <c r="BB590" s="7" t="s">
        <v>526</v>
      </c>
      <c r="BC590">
        <v>5</v>
      </c>
      <c r="BD590" s="7" t="s">
        <v>526</v>
      </c>
      <c r="BE590">
        <v>5</v>
      </c>
      <c r="BF590" s="7" t="s">
        <v>526</v>
      </c>
      <c r="BG590">
        <v>5</v>
      </c>
      <c r="BH590" s="7" t="s">
        <v>526</v>
      </c>
      <c r="BI590">
        <v>5</v>
      </c>
      <c r="BJ590" s="7" t="s">
        <v>526</v>
      </c>
      <c r="BK590">
        <v>5</v>
      </c>
      <c r="BL590" s="7" t="s">
        <v>526</v>
      </c>
      <c r="BM590">
        <v>5</v>
      </c>
      <c r="BN590" s="7" t="s">
        <v>526</v>
      </c>
      <c r="BO590">
        <v>5</v>
      </c>
      <c r="BQ590" s="5">
        <f t="shared" si="36"/>
        <v>28</v>
      </c>
      <c r="BR590" s="5">
        <f t="shared" si="37"/>
        <v>0</v>
      </c>
      <c r="BS590" s="5">
        <f t="shared" si="38"/>
        <v>28</v>
      </c>
      <c r="BT590" s="6">
        <f t="shared" si="39"/>
        <v>0</v>
      </c>
    </row>
    <row r="591" spans="1:72" ht="12.75">
      <c r="A591" t="s">
        <v>2248</v>
      </c>
      <c r="B591" s="1" t="s">
        <v>1128</v>
      </c>
      <c r="C591" s="1" t="s">
        <v>1128</v>
      </c>
      <c r="D591" s="7">
        <v>1991</v>
      </c>
      <c r="E591" t="s">
        <v>1129</v>
      </c>
      <c r="F591" t="s">
        <v>1610</v>
      </c>
      <c r="G591" t="s">
        <v>1130</v>
      </c>
      <c r="H591" s="7" t="s">
        <v>523</v>
      </c>
      <c r="I591" t="s">
        <v>2255</v>
      </c>
      <c r="J591" s="7" t="s">
        <v>525</v>
      </c>
      <c r="K591">
        <v>14.1</v>
      </c>
      <c r="L591" s="7" t="s">
        <v>526</v>
      </c>
      <c r="M591">
        <v>5</v>
      </c>
      <c r="N591" s="32" t="s">
        <v>526</v>
      </c>
      <c r="O591" s="33">
        <v>50</v>
      </c>
      <c r="P591" s="7" t="s">
        <v>526</v>
      </c>
      <c r="Q591">
        <v>200</v>
      </c>
      <c r="R591" s="7" t="s">
        <v>526</v>
      </c>
      <c r="S591">
        <v>5</v>
      </c>
      <c r="T591" s="7" t="s">
        <v>526</v>
      </c>
      <c r="U591">
        <v>5</v>
      </c>
      <c r="V591" s="7" t="s">
        <v>526</v>
      </c>
      <c r="W591">
        <v>5</v>
      </c>
      <c r="X591" s="7" t="s">
        <v>526</v>
      </c>
      <c r="Y591">
        <v>5</v>
      </c>
      <c r="Z591" s="7" t="s">
        <v>526</v>
      </c>
      <c r="AA591">
        <v>5</v>
      </c>
      <c r="AB591" s="7" t="s">
        <v>526</v>
      </c>
      <c r="AC591">
        <v>5</v>
      </c>
      <c r="AD591" s="7" t="s">
        <v>526</v>
      </c>
      <c r="AE591">
        <v>5</v>
      </c>
      <c r="AF591" s="7" t="s">
        <v>526</v>
      </c>
      <c r="AG591">
        <v>5</v>
      </c>
      <c r="AH591" s="7" t="s">
        <v>526</v>
      </c>
      <c r="AI591">
        <v>5</v>
      </c>
      <c r="AJ591" s="7" t="s">
        <v>526</v>
      </c>
      <c r="AK591">
        <v>5</v>
      </c>
      <c r="AL591" s="7" t="s">
        <v>525</v>
      </c>
      <c r="AM591">
        <v>5.4</v>
      </c>
      <c r="AN591" s="7" t="s">
        <v>526</v>
      </c>
      <c r="AO591">
        <v>5</v>
      </c>
      <c r="AP591" s="7" t="s">
        <v>526</v>
      </c>
      <c r="AQ591">
        <v>5</v>
      </c>
      <c r="AR591" s="7" t="s">
        <v>526</v>
      </c>
      <c r="AS591">
        <v>5</v>
      </c>
      <c r="AT591" s="7" t="s">
        <v>526</v>
      </c>
      <c r="AU591">
        <v>5</v>
      </c>
      <c r="AV591" s="7" t="s">
        <v>526</v>
      </c>
      <c r="AW591">
        <v>5</v>
      </c>
      <c r="AX591" s="7" t="s">
        <v>525</v>
      </c>
      <c r="AY591">
        <v>15</v>
      </c>
      <c r="AZ591" s="7" t="s">
        <v>526</v>
      </c>
      <c r="BA591">
        <v>5</v>
      </c>
      <c r="BB591" s="7" t="s">
        <v>526</v>
      </c>
      <c r="BC591">
        <v>5</v>
      </c>
      <c r="BD591" s="7" t="s">
        <v>526</v>
      </c>
      <c r="BE591">
        <v>5</v>
      </c>
      <c r="BF591" s="7" t="s">
        <v>526</v>
      </c>
      <c r="BG591">
        <v>5</v>
      </c>
      <c r="BH591" s="7" t="s">
        <v>526</v>
      </c>
      <c r="BI591">
        <v>5</v>
      </c>
      <c r="BJ591" s="7" t="s">
        <v>526</v>
      </c>
      <c r="BK591">
        <v>5</v>
      </c>
      <c r="BL591" s="7" t="s">
        <v>526</v>
      </c>
      <c r="BM591">
        <v>5</v>
      </c>
      <c r="BN591" s="7" t="s">
        <v>526</v>
      </c>
      <c r="BO591">
        <v>5</v>
      </c>
      <c r="BQ591" s="5">
        <f t="shared" si="36"/>
        <v>26</v>
      </c>
      <c r="BR591" s="5">
        <f t="shared" si="37"/>
        <v>0</v>
      </c>
      <c r="BS591" s="5">
        <f t="shared" si="38"/>
        <v>28</v>
      </c>
      <c r="BT591" s="6">
        <f t="shared" si="39"/>
        <v>2</v>
      </c>
    </row>
    <row r="592" spans="1:72" ht="12.75">
      <c r="A592" t="s">
        <v>2268</v>
      </c>
      <c r="B592" s="1" t="s">
        <v>1131</v>
      </c>
      <c r="C592" s="1" t="s">
        <v>1131</v>
      </c>
      <c r="D592" s="7">
        <v>1991</v>
      </c>
      <c r="E592" t="s">
        <v>1132</v>
      </c>
      <c r="F592" t="s">
        <v>1610</v>
      </c>
      <c r="G592" t="s">
        <v>1133</v>
      </c>
      <c r="H592" s="7" t="s">
        <v>523</v>
      </c>
      <c r="I592" t="s">
        <v>2229</v>
      </c>
      <c r="J592" s="7" t="s">
        <v>525</v>
      </c>
      <c r="K592">
        <v>2.5</v>
      </c>
      <c r="L592" s="7" t="s">
        <v>526</v>
      </c>
      <c r="M592">
        <v>5</v>
      </c>
      <c r="N592" s="32" t="s">
        <v>526</v>
      </c>
      <c r="O592" s="33">
        <v>50</v>
      </c>
      <c r="P592" s="7" t="s">
        <v>526</v>
      </c>
      <c r="Q592">
        <v>200</v>
      </c>
      <c r="R592" s="7" t="s">
        <v>526</v>
      </c>
      <c r="S592">
        <v>5</v>
      </c>
      <c r="T592" s="7" t="s">
        <v>526</v>
      </c>
      <c r="U592">
        <v>5</v>
      </c>
      <c r="V592" s="7" t="s">
        <v>526</v>
      </c>
      <c r="W592">
        <v>5</v>
      </c>
      <c r="X592" s="7" t="s">
        <v>526</v>
      </c>
      <c r="Y592">
        <v>5</v>
      </c>
      <c r="Z592" s="7" t="s">
        <v>526</v>
      </c>
      <c r="AA592">
        <v>5</v>
      </c>
      <c r="AB592" s="7" t="s">
        <v>526</v>
      </c>
      <c r="AC592">
        <v>5</v>
      </c>
      <c r="AD592" s="7" t="s">
        <v>526</v>
      </c>
      <c r="AE592">
        <v>5</v>
      </c>
      <c r="AF592" s="7" t="s">
        <v>526</v>
      </c>
      <c r="AG592">
        <v>5</v>
      </c>
      <c r="AH592" s="7" t="s">
        <v>526</v>
      </c>
      <c r="AI592">
        <v>5</v>
      </c>
      <c r="AJ592" s="7" t="s">
        <v>526</v>
      </c>
      <c r="AK592">
        <v>5</v>
      </c>
      <c r="AL592" s="7" t="s">
        <v>526</v>
      </c>
      <c r="AM592">
        <v>5</v>
      </c>
      <c r="AN592" s="7" t="s">
        <v>526</v>
      </c>
      <c r="AO592">
        <v>5</v>
      </c>
      <c r="AP592" s="7" t="s">
        <v>526</v>
      </c>
      <c r="AQ592">
        <v>5</v>
      </c>
      <c r="AR592" s="7" t="s">
        <v>526</v>
      </c>
      <c r="AS592">
        <v>5</v>
      </c>
      <c r="AT592" s="7" t="s">
        <v>526</v>
      </c>
      <c r="AU592">
        <v>5</v>
      </c>
      <c r="AV592" s="7" t="s">
        <v>526</v>
      </c>
      <c r="AW592">
        <v>5</v>
      </c>
      <c r="AX592" s="7" t="s">
        <v>526</v>
      </c>
      <c r="AY592">
        <v>5</v>
      </c>
      <c r="AZ592" s="7" t="s">
        <v>526</v>
      </c>
      <c r="BA592">
        <v>5</v>
      </c>
      <c r="BB592" s="7" t="s">
        <v>526</v>
      </c>
      <c r="BC592">
        <v>5</v>
      </c>
      <c r="BD592" s="7" t="s">
        <v>526</v>
      </c>
      <c r="BE592">
        <v>5</v>
      </c>
      <c r="BF592" s="7" t="s">
        <v>526</v>
      </c>
      <c r="BG592">
        <v>5</v>
      </c>
      <c r="BH592" s="7" t="s">
        <v>526</v>
      </c>
      <c r="BI592">
        <v>5</v>
      </c>
      <c r="BJ592" s="7" t="s">
        <v>526</v>
      </c>
      <c r="BK592">
        <v>5</v>
      </c>
      <c r="BL592" s="7" t="s">
        <v>526</v>
      </c>
      <c r="BM592">
        <v>5</v>
      </c>
      <c r="BN592" s="7" t="s">
        <v>526</v>
      </c>
      <c r="BO592">
        <v>5</v>
      </c>
      <c r="BQ592" s="5">
        <f t="shared" si="36"/>
        <v>28</v>
      </c>
      <c r="BR592" s="5">
        <f t="shared" si="37"/>
        <v>0</v>
      </c>
      <c r="BS592" s="5">
        <f t="shared" si="38"/>
        <v>28</v>
      </c>
      <c r="BT592" s="6">
        <f t="shared" si="39"/>
        <v>0</v>
      </c>
    </row>
    <row r="593" spans="1:72" ht="12.75">
      <c r="A593" t="s">
        <v>2268</v>
      </c>
      <c r="B593" s="1" t="s">
        <v>1134</v>
      </c>
      <c r="C593" s="1" t="s">
        <v>1134</v>
      </c>
      <c r="D593" s="7">
        <v>1991</v>
      </c>
      <c r="E593" t="s">
        <v>1135</v>
      </c>
      <c r="F593" t="s">
        <v>1610</v>
      </c>
      <c r="G593" t="s">
        <v>1136</v>
      </c>
      <c r="H593" s="7" t="s">
        <v>523</v>
      </c>
      <c r="I593" t="s">
        <v>2229</v>
      </c>
      <c r="J593" s="7" t="s">
        <v>525</v>
      </c>
      <c r="K593">
        <v>4.4</v>
      </c>
      <c r="L593" s="7" t="s">
        <v>526</v>
      </c>
      <c r="M593">
        <v>5</v>
      </c>
      <c r="N593" s="18" t="s">
        <v>558</v>
      </c>
      <c r="O593" s="31" t="s">
        <v>558</v>
      </c>
      <c r="P593" s="7" t="s">
        <v>526</v>
      </c>
      <c r="Q593">
        <v>200</v>
      </c>
      <c r="R593" s="7" t="s">
        <v>526</v>
      </c>
      <c r="S593">
        <v>5</v>
      </c>
      <c r="T593" s="7" t="s">
        <v>526</v>
      </c>
      <c r="U593">
        <v>5</v>
      </c>
      <c r="V593" s="7" t="s">
        <v>526</v>
      </c>
      <c r="W593">
        <v>5</v>
      </c>
      <c r="X593" s="7" t="s">
        <v>526</v>
      </c>
      <c r="Y593">
        <v>5</v>
      </c>
      <c r="Z593" s="7" t="s">
        <v>526</v>
      </c>
      <c r="AA593">
        <v>5</v>
      </c>
      <c r="AB593" s="7" t="s">
        <v>526</v>
      </c>
      <c r="AC593">
        <v>5</v>
      </c>
      <c r="AD593" s="7" t="s">
        <v>526</v>
      </c>
      <c r="AE593">
        <v>5</v>
      </c>
      <c r="AF593" s="7" t="s">
        <v>526</v>
      </c>
      <c r="AG593">
        <v>5</v>
      </c>
      <c r="AH593" s="7" t="s">
        <v>526</v>
      </c>
      <c r="AI593">
        <v>5</v>
      </c>
      <c r="AJ593" s="7" t="s">
        <v>526</v>
      </c>
      <c r="AK593">
        <v>5</v>
      </c>
      <c r="AL593" s="7" t="s">
        <v>526</v>
      </c>
      <c r="AM593">
        <v>5</v>
      </c>
      <c r="AN593" s="7" t="s">
        <v>526</v>
      </c>
      <c r="AO593">
        <v>5</v>
      </c>
      <c r="AP593" s="7" t="s">
        <v>526</v>
      </c>
      <c r="AQ593">
        <v>5</v>
      </c>
      <c r="AR593" s="7" t="s">
        <v>526</v>
      </c>
      <c r="AS593">
        <v>5</v>
      </c>
      <c r="AT593" s="7" t="s">
        <v>526</v>
      </c>
      <c r="AU593">
        <v>5</v>
      </c>
      <c r="AV593" s="7" t="s">
        <v>526</v>
      </c>
      <c r="AW593">
        <v>5</v>
      </c>
      <c r="AX593" s="7" t="s">
        <v>526</v>
      </c>
      <c r="AY593">
        <v>5</v>
      </c>
      <c r="AZ593" s="7" t="s">
        <v>526</v>
      </c>
      <c r="BA593">
        <v>5</v>
      </c>
      <c r="BB593" s="7" t="s">
        <v>526</v>
      </c>
      <c r="BC593">
        <v>5</v>
      </c>
      <c r="BD593" s="7" t="s">
        <v>526</v>
      </c>
      <c r="BE593">
        <v>5</v>
      </c>
      <c r="BF593" s="7" t="s">
        <v>526</v>
      </c>
      <c r="BG593">
        <v>5</v>
      </c>
      <c r="BH593" s="7" t="s">
        <v>526</v>
      </c>
      <c r="BI593">
        <v>5</v>
      </c>
      <c r="BJ593" s="7" t="s">
        <v>526</v>
      </c>
      <c r="BK593">
        <v>5</v>
      </c>
      <c r="BL593" s="7" t="s">
        <v>526</v>
      </c>
      <c r="BM593">
        <v>5</v>
      </c>
      <c r="BN593" s="7" t="s">
        <v>526</v>
      </c>
      <c r="BO593">
        <v>5</v>
      </c>
      <c r="BQ593" s="5">
        <f t="shared" si="36"/>
        <v>27</v>
      </c>
      <c r="BR593" s="5">
        <f t="shared" si="37"/>
        <v>2</v>
      </c>
      <c r="BS593" s="5">
        <f t="shared" si="38"/>
        <v>27</v>
      </c>
      <c r="BT593" s="6">
        <f t="shared" si="39"/>
        <v>0</v>
      </c>
    </row>
    <row r="594" spans="1:72" ht="12.75">
      <c r="A594" t="s">
        <v>2268</v>
      </c>
      <c r="B594" s="1" t="s">
        <v>1137</v>
      </c>
      <c r="C594" s="1" t="s">
        <v>1137</v>
      </c>
      <c r="D594" s="7">
        <v>1991</v>
      </c>
      <c r="E594" t="s">
        <v>1138</v>
      </c>
      <c r="F594" t="s">
        <v>1610</v>
      </c>
      <c r="G594" t="s">
        <v>1139</v>
      </c>
      <c r="H594" s="7" t="s">
        <v>523</v>
      </c>
      <c r="I594" t="s">
        <v>2229</v>
      </c>
      <c r="J594" s="7" t="s">
        <v>525</v>
      </c>
      <c r="K594">
        <v>1.7</v>
      </c>
      <c r="L594" s="7" t="s">
        <v>526</v>
      </c>
      <c r="M594">
        <v>5</v>
      </c>
      <c r="N594" s="32" t="s">
        <v>526</v>
      </c>
      <c r="O594" s="33">
        <v>50</v>
      </c>
      <c r="P594" s="7" t="s">
        <v>526</v>
      </c>
      <c r="Q594">
        <v>200</v>
      </c>
      <c r="R594" s="7" t="s">
        <v>526</v>
      </c>
      <c r="S594">
        <v>5</v>
      </c>
      <c r="T594" s="7" t="s">
        <v>526</v>
      </c>
      <c r="U594">
        <v>5</v>
      </c>
      <c r="V594" s="7" t="s">
        <v>526</v>
      </c>
      <c r="W594">
        <v>5</v>
      </c>
      <c r="X594" s="7" t="s">
        <v>526</v>
      </c>
      <c r="Y594">
        <v>5</v>
      </c>
      <c r="Z594" s="7" t="s">
        <v>526</v>
      </c>
      <c r="AA594">
        <v>5</v>
      </c>
      <c r="AB594" s="7" t="s">
        <v>526</v>
      </c>
      <c r="AC594">
        <v>5</v>
      </c>
      <c r="AD594" s="7" t="s">
        <v>526</v>
      </c>
      <c r="AE594">
        <v>5</v>
      </c>
      <c r="AF594" s="7" t="s">
        <v>526</v>
      </c>
      <c r="AG594">
        <v>5</v>
      </c>
      <c r="AH594" s="7" t="s">
        <v>526</v>
      </c>
      <c r="AI594">
        <v>5</v>
      </c>
      <c r="AJ594" s="7" t="s">
        <v>526</v>
      </c>
      <c r="AK594">
        <v>5</v>
      </c>
      <c r="AL594" s="7" t="s">
        <v>526</v>
      </c>
      <c r="AM594">
        <v>5</v>
      </c>
      <c r="AN594" s="7" t="s">
        <v>526</v>
      </c>
      <c r="AO594">
        <v>5</v>
      </c>
      <c r="AP594" s="7" t="s">
        <v>526</v>
      </c>
      <c r="AQ594">
        <v>5</v>
      </c>
      <c r="AR594" s="7" t="s">
        <v>526</v>
      </c>
      <c r="AS594">
        <v>5</v>
      </c>
      <c r="AT594" s="7" t="s">
        <v>526</v>
      </c>
      <c r="AU594">
        <v>5</v>
      </c>
      <c r="AV594" s="7" t="s">
        <v>526</v>
      </c>
      <c r="AW594">
        <v>5</v>
      </c>
      <c r="AX594" s="7" t="s">
        <v>525</v>
      </c>
      <c r="AY594">
        <v>5.3</v>
      </c>
      <c r="AZ594" s="7" t="s">
        <v>526</v>
      </c>
      <c r="BA594">
        <v>5</v>
      </c>
      <c r="BB594" s="7" t="s">
        <v>526</v>
      </c>
      <c r="BC594">
        <v>5</v>
      </c>
      <c r="BD594" s="7" t="s">
        <v>526</v>
      </c>
      <c r="BE594">
        <v>5</v>
      </c>
      <c r="BF594" s="7" t="s">
        <v>526</v>
      </c>
      <c r="BG594">
        <v>5</v>
      </c>
      <c r="BH594" s="7" t="s">
        <v>526</v>
      </c>
      <c r="BI594">
        <v>5</v>
      </c>
      <c r="BJ594" s="7" t="s">
        <v>526</v>
      </c>
      <c r="BK594">
        <v>5</v>
      </c>
      <c r="BL594" s="7" t="s">
        <v>526</v>
      </c>
      <c r="BM594">
        <v>5</v>
      </c>
      <c r="BN594" s="7" t="s">
        <v>526</v>
      </c>
      <c r="BO594">
        <v>5</v>
      </c>
      <c r="BQ594" s="5">
        <f t="shared" si="36"/>
        <v>27</v>
      </c>
      <c r="BR594" s="5">
        <f t="shared" si="37"/>
        <v>0</v>
      </c>
      <c r="BS594" s="5">
        <f t="shared" si="38"/>
        <v>28</v>
      </c>
      <c r="BT594" s="6">
        <f t="shared" si="39"/>
        <v>1</v>
      </c>
    </row>
    <row r="595" spans="1:72" ht="12.75">
      <c r="A595" t="s">
        <v>2268</v>
      </c>
      <c r="B595" s="1" t="s">
        <v>1140</v>
      </c>
      <c r="C595" s="1" t="s">
        <v>1140</v>
      </c>
      <c r="D595" s="7">
        <v>1991</v>
      </c>
      <c r="E595" t="s">
        <v>1141</v>
      </c>
      <c r="F595" t="s">
        <v>1610</v>
      </c>
      <c r="G595" t="s">
        <v>1142</v>
      </c>
      <c r="H595" s="7" t="s">
        <v>523</v>
      </c>
      <c r="I595" t="s">
        <v>2229</v>
      </c>
      <c r="J595" s="7" t="s">
        <v>525</v>
      </c>
      <c r="K595">
        <v>2.3</v>
      </c>
      <c r="L595" s="7" t="s">
        <v>526</v>
      </c>
      <c r="M595">
        <v>5</v>
      </c>
      <c r="N595" s="32" t="s">
        <v>526</v>
      </c>
      <c r="O595" s="33">
        <v>50</v>
      </c>
      <c r="P595" s="7" t="s">
        <v>526</v>
      </c>
      <c r="Q595">
        <v>200</v>
      </c>
      <c r="R595" s="7" t="s">
        <v>526</v>
      </c>
      <c r="S595">
        <v>5</v>
      </c>
      <c r="T595" s="7" t="s">
        <v>526</v>
      </c>
      <c r="U595">
        <v>5</v>
      </c>
      <c r="V595" s="7" t="s">
        <v>526</v>
      </c>
      <c r="W595">
        <v>5</v>
      </c>
      <c r="X595" s="7" t="s">
        <v>526</v>
      </c>
      <c r="Y595">
        <v>5</v>
      </c>
      <c r="Z595" s="7" t="s">
        <v>526</v>
      </c>
      <c r="AA595">
        <v>5</v>
      </c>
      <c r="AB595" s="7" t="s">
        <v>526</v>
      </c>
      <c r="AC595">
        <v>5</v>
      </c>
      <c r="AD595" s="7" t="s">
        <v>526</v>
      </c>
      <c r="AE595">
        <v>5</v>
      </c>
      <c r="AF595" s="7" t="s">
        <v>526</v>
      </c>
      <c r="AG595">
        <v>5</v>
      </c>
      <c r="AH595" s="7" t="s">
        <v>526</v>
      </c>
      <c r="AI595">
        <v>5</v>
      </c>
      <c r="AJ595" s="7" t="s">
        <v>526</v>
      </c>
      <c r="AK595">
        <v>5</v>
      </c>
      <c r="AL595" s="7" t="s">
        <v>526</v>
      </c>
      <c r="AM595">
        <v>5</v>
      </c>
      <c r="AN595" s="7" t="s">
        <v>526</v>
      </c>
      <c r="AO595">
        <v>5</v>
      </c>
      <c r="AP595" s="7" t="s">
        <v>526</v>
      </c>
      <c r="AQ595">
        <v>5</v>
      </c>
      <c r="AR595" s="7" t="s">
        <v>526</v>
      </c>
      <c r="AS595">
        <v>5</v>
      </c>
      <c r="AT595" s="7" t="s">
        <v>526</v>
      </c>
      <c r="AU595">
        <v>5</v>
      </c>
      <c r="AV595" s="7" t="s">
        <v>526</v>
      </c>
      <c r="AW595">
        <v>5</v>
      </c>
      <c r="AX595" s="7" t="s">
        <v>526</v>
      </c>
      <c r="AY595">
        <v>5</v>
      </c>
      <c r="AZ595" s="7" t="s">
        <v>526</v>
      </c>
      <c r="BA595">
        <v>5</v>
      </c>
      <c r="BB595" s="7" t="s">
        <v>526</v>
      </c>
      <c r="BC595">
        <v>5</v>
      </c>
      <c r="BD595" s="7" t="s">
        <v>526</v>
      </c>
      <c r="BE595">
        <v>5</v>
      </c>
      <c r="BF595" s="7" t="s">
        <v>526</v>
      </c>
      <c r="BG595">
        <v>5</v>
      </c>
      <c r="BH595" s="7" t="s">
        <v>526</v>
      </c>
      <c r="BI595">
        <v>5</v>
      </c>
      <c r="BJ595" s="7" t="s">
        <v>526</v>
      </c>
      <c r="BK595">
        <v>5</v>
      </c>
      <c r="BL595" s="7" t="s">
        <v>526</v>
      </c>
      <c r="BM595">
        <v>5</v>
      </c>
      <c r="BN595" s="7" t="s">
        <v>526</v>
      </c>
      <c r="BO595">
        <v>5</v>
      </c>
      <c r="BQ595" s="5">
        <f t="shared" si="36"/>
        <v>28</v>
      </c>
      <c r="BR595" s="5">
        <f t="shared" si="37"/>
        <v>0</v>
      </c>
      <c r="BS595" s="5">
        <f t="shared" si="38"/>
        <v>28</v>
      </c>
      <c r="BT595" s="6">
        <f t="shared" si="39"/>
        <v>0</v>
      </c>
    </row>
    <row r="596" spans="1:72" ht="12.75">
      <c r="A596" t="s">
        <v>2268</v>
      </c>
      <c r="B596" s="1" t="s">
        <v>1143</v>
      </c>
      <c r="C596" s="1" t="s">
        <v>1143</v>
      </c>
      <c r="D596" s="7">
        <v>1991</v>
      </c>
      <c r="E596" t="s">
        <v>1144</v>
      </c>
      <c r="F596" t="s">
        <v>1610</v>
      </c>
      <c r="G596" t="s">
        <v>395</v>
      </c>
      <c r="H596" s="7" t="s">
        <v>523</v>
      </c>
      <c r="I596" t="s">
        <v>2229</v>
      </c>
      <c r="J596" s="7" t="s">
        <v>525</v>
      </c>
      <c r="K596">
        <v>2.6</v>
      </c>
      <c r="L596" s="7" t="s">
        <v>526</v>
      </c>
      <c r="M596">
        <v>5</v>
      </c>
      <c r="N596" s="32" t="s">
        <v>526</v>
      </c>
      <c r="O596" s="33">
        <v>50</v>
      </c>
      <c r="P596" s="7" t="s">
        <v>526</v>
      </c>
      <c r="Q596">
        <v>200</v>
      </c>
      <c r="R596" s="7" t="s">
        <v>526</v>
      </c>
      <c r="S596">
        <v>5</v>
      </c>
      <c r="T596" s="7" t="s">
        <v>526</v>
      </c>
      <c r="U596">
        <v>5</v>
      </c>
      <c r="V596" s="7" t="s">
        <v>526</v>
      </c>
      <c r="W596">
        <v>5</v>
      </c>
      <c r="X596" s="7" t="s">
        <v>526</v>
      </c>
      <c r="Y596">
        <v>5</v>
      </c>
      <c r="Z596" s="7" t="s">
        <v>526</v>
      </c>
      <c r="AA596">
        <v>5</v>
      </c>
      <c r="AB596" s="7" t="s">
        <v>526</v>
      </c>
      <c r="AC596">
        <v>5</v>
      </c>
      <c r="AD596" s="7" t="s">
        <v>526</v>
      </c>
      <c r="AE596">
        <v>5</v>
      </c>
      <c r="AF596" s="7" t="s">
        <v>526</v>
      </c>
      <c r="AG596">
        <v>5</v>
      </c>
      <c r="AH596" s="7" t="s">
        <v>526</v>
      </c>
      <c r="AI596">
        <v>5</v>
      </c>
      <c r="AJ596" s="7" t="s">
        <v>526</v>
      </c>
      <c r="AK596">
        <v>5</v>
      </c>
      <c r="AL596" s="7" t="s">
        <v>526</v>
      </c>
      <c r="AM596">
        <v>5</v>
      </c>
      <c r="AN596" s="7" t="s">
        <v>526</v>
      </c>
      <c r="AO596">
        <v>5</v>
      </c>
      <c r="AP596" s="7" t="s">
        <v>526</v>
      </c>
      <c r="AQ596">
        <v>5</v>
      </c>
      <c r="AR596" s="7" t="s">
        <v>526</v>
      </c>
      <c r="AS596">
        <v>5</v>
      </c>
      <c r="AT596" s="7" t="s">
        <v>526</v>
      </c>
      <c r="AU596">
        <v>5</v>
      </c>
      <c r="AV596" s="7" t="s">
        <v>526</v>
      </c>
      <c r="AW596">
        <v>5</v>
      </c>
      <c r="AX596" s="7" t="s">
        <v>526</v>
      </c>
      <c r="AY596">
        <v>5</v>
      </c>
      <c r="AZ596" s="7" t="s">
        <v>526</v>
      </c>
      <c r="BA596">
        <v>5</v>
      </c>
      <c r="BB596" s="7" t="s">
        <v>526</v>
      </c>
      <c r="BC596">
        <v>5</v>
      </c>
      <c r="BD596" s="7" t="s">
        <v>526</v>
      </c>
      <c r="BE596">
        <v>5</v>
      </c>
      <c r="BF596" s="7" t="s">
        <v>526</v>
      </c>
      <c r="BG596">
        <v>5</v>
      </c>
      <c r="BH596" s="7" t="s">
        <v>526</v>
      </c>
      <c r="BI596">
        <v>5</v>
      </c>
      <c r="BJ596" s="7" t="s">
        <v>526</v>
      </c>
      <c r="BK596">
        <v>5</v>
      </c>
      <c r="BL596" s="7" t="s">
        <v>526</v>
      </c>
      <c r="BM596">
        <v>5</v>
      </c>
      <c r="BN596" s="7" t="s">
        <v>526</v>
      </c>
      <c r="BO596">
        <v>5</v>
      </c>
      <c r="BQ596" s="5">
        <f t="shared" si="36"/>
        <v>28</v>
      </c>
      <c r="BR596" s="5">
        <f t="shared" si="37"/>
        <v>0</v>
      </c>
      <c r="BS596" s="5">
        <f t="shared" si="38"/>
        <v>28</v>
      </c>
      <c r="BT596" s="6">
        <f t="shared" si="39"/>
        <v>0</v>
      </c>
    </row>
    <row r="597" spans="1:72" ht="12.75">
      <c r="A597" t="s">
        <v>1145</v>
      </c>
      <c r="B597" s="1" t="s">
        <v>1146</v>
      </c>
      <c r="C597" s="1" t="s">
        <v>1146</v>
      </c>
      <c r="D597" s="7">
        <v>1997</v>
      </c>
      <c r="E597" t="s">
        <v>1147</v>
      </c>
      <c r="F597" t="s">
        <v>1610</v>
      </c>
      <c r="G597" t="s">
        <v>1148</v>
      </c>
      <c r="H597" s="7" t="s">
        <v>523</v>
      </c>
      <c r="I597" t="s">
        <v>1149</v>
      </c>
      <c r="J597" s="7" t="s">
        <v>525</v>
      </c>
      <c r="K597">
        <v>4.85</v>
      </c>
      <c r="L597" s="7" t="s">
        <v>526</v>
      </c>
      <c r="M597">
        <v>5</v>
      </c>
      <c r="N597" s="32" t="s">
        <v>526</v>
      </c>
      <c r="O597" s="33">
        <v>50</v>
      </c>
      <c r="P597" s="7" t="s">
        <v>526</v>
      </c>
      <c r="Q597">
        <v>200</v>
      </c>
      <c r="R597" s="7" t="s">
        <v>526</v>
      </c>
      <c r="S597">
        <v>5</v>
      </c>
      <c r="T597" s="7" t="s">
        <v>526</v>
      </c>
      <c r="U597">
        <v>5</v>
      </c>
      <c r="V597" s="7" t="s">
        <v>526</v>
      </c>
      <c r="W597">
        <v>5</v>
      </c>
      <c r="X597" s="7" t="s">
        <v>526</v>
      </c>
      <c r="Y597">
        <v>5</v>
      </c>
      <c r="Z597" s="7" t="s">
        <v>526</v>
      </c>
      <c r="AA597">
        <v>5</v>
      </c>
      <c r="AB597" s="7" t="s">
        <v>526</v>
      </c>
      <c r="AC597">
        <v>5</v>
      </c>
      <c r="AD597" s="7" t="s">
        <v>526</v>
      </c>
      <c r="AE597">
        <v>5</v>
      </c>
      <c r="AF597" s="7" t="s">
        <v>526</v>
      </c>
      <c r="AG597">
        <v>5</v>
      </c>
      <c r="AH597" s="7" t="s">
        <v>526</v>
      </c>
      <c r="AI597">
        <v>18</v>
      </c>
      <c r="AJ597" s="7" t="s">
        <v>526</v>
      </c>
      <c r="AK597">
        <v>5</v>
      </c>
      <c r="AL597" s="7" t="s">
        <v>526</v>
      </c>
      <c r="AM597">
        <v>5</v>
      </c>
      <c r="AN597" s="7" t="s">
        <v>526</v>
      </c>
      <c r="AO597">
        <v>5</v>
      </c>
      <c r="AP597" s="7" t="s">
        <v>526</v>
      </c>
      <c r="AQ597">
        <v>5</v>
      </c>
      <c r="AR597" s="7" t="s">
        <v>526</v>
      </c>
      <c r="AS597">
        <v>5</v>
      </c>
      <c r="AT597" s="7" t="s">
        <v>526</v>
      </c>
      <c r="AU597">
        <v>5</v>
      </c>
      <c r="AV597" s="7" t="s">
        <v>526</v>
      </c>
      <c r="AW597">
        <v>5</v>
      </c>
      <c r="AX597" s="7" t="s">
        <v>526</v>
      </c>
      <c r="AY597">
        <v>5</v>
      </c>
      <c r="AZ597" s="7" t="s">
        <v>526</v>
      </c>
      <c r="BA597">
        <v>5</v>
      </c>
      <c r="BB597" s="7" t="s">
        <v>526</v>
      </c>
      <c r="BC597">
        <v>5</v>
      </c>
      <c r="BD597" s="7" t="s">
        <v>526</v>
      </c>
      <c r="BE597">
        <v>5</v>
      </c>
      <c r="BF597" s="7" t="s">
        <v>526</v>
      </c>
      <c r="BG597">
        <v>5</v>
      </c>
      <c r="BH597" s="7" t="s">
        <v>526</v>
      </c>
      <c r="BI597">
        <v>5</v>
      </c>
      <c r="BJ597" s="7" t="s">
        <v>526</v>
      </c>
      <c r="BK597">
        <v>5</v>
      </c>
      <c r="BL597" s="7" t="s">
        <v>526</v>
      </c>
      <c r="BM597">
        <v>5</v>
      </c>
      <c r="BN597" s="7" t="s">
        <v>526</v>
      </c>
      <c r="BO597">
        <v>5</v>
      </c>
      <c r="BQ597" s="5">
        <f t="shared" si="36"/>
        <v>28</v>
      </c>
      <c r="BR597" s="5">
        <f t="shared" si="37"/>
        <v>0</v>
      </c>
      <c r="BS597" s="5">
        <f t="shared" si="38"/>
        <v>28</v>
      </c>
      <c r="BT597" s="6">
        <f t="shared" si="39"/>
        <v>0</v>
      </c>
    </row>
    <row r="598" spans="1:72" ht="12.75">
      <c r="A598" t="s">
        <v>1145</v>
      </c>
      <c r="B598" s="1" t="s">
        <v>1150</v>
      </c>
      <c r="C598" s="1" t="s">
        <v>1150</v>
      </c>
      <c r="D598" s="7">
        <v>1997</v>
      </c>
      <c r="E598" t="s">
        <v>1151</v>
      </c>
      <c r="F598" t="s">
        <v>1610</v>
      </c>
      <c r="G598" t="s">
        <v>1152</v>
      </c>
      <c r="H598" s="7" t="s">
        <v>523</v>
      </c>
      <c r="I598" t="s">
        <v>1149</v>
      </c>
      <c r="J598" s="7" t="s">
        <v>525</v>
      </c>
      <c r="K598">
        <v>3.1</v>
      </c>
      <c r="L598" s="7" t="s">
        <v>526</v>
      </c>
      <c r="M598">
        <v>5</v>
      </c>
      <c r="N598" s="32" t="s">
        <v>526</v>
      </c>
      <c r="O598" s="33">
        <v>50</v>
      </c>
      <c r="P598" s="7" t="s">
        <v>526</v>
      </c>
      <c r="Q598">
        <v>200</v>
      </c>
      <c r="R598" s="7" t="s">
        <v>526</v>
      </c>
      <c r="S598">
        <v>5</v>
      </c>
      <c r="T598" s="7" t="s">
        <v>526</v>
      </c>
      <c r="U598">
        <v>5</v>
      </c>
      <c r="V598" s="7" t="s">
        <v>526</v>
      </c>
      <c r="W598">
        <v>5</v>
      </c>
      <c r="X598" s="7" t="s">
        <v>526</v>
      </c>
      <c r="Y598">
        <v>5</v>
      </c>
      <c r="Z598" s="7" t="s">
        <v>526</v>
      </c>
      <c r="AA598">
        <v>5</v>
      </c>
      <c r="AB598" s="7" t="s">
        <v>526</v>
      </c>
      <c r="AC598">
        <v>5</v>
      </c>
      <c r="AD598" s="7" t="s">
        <v>526</v>
      </c>
      <c r="AE598">
        <v>5</v>
      </c>
      <c r="AF598" s="7" t="s">
        <v>526</v>
      </c>
      <c r="AG598">
        <v>5</v>
      </c>
      <c r="AH598" s="7" t="s">
        <v>526</v>
      </c>
      <c r="AI598">
        <v>5</v>
      </c>
      <c r="AJ598" s="7" t="s">
        <v>526</v>
      </c>
      <c r="AK598">
        <v>5</v>
      </c>
      <c r="AL598" s="7" t="s">
        <v>526</v>
      </c>
      <c r="AM598">
        <v>5</v>
      </c>
      <c r="AN598" s="7" t="s">
        <v>526</v>
      </c>
      <c r="AO598">
        <v>5</v>
      </c>
      <c r="AP598" s="7" t="s">
        <v>526</v>
      </c>
      <c r="AQ598">
        <v>5</v>
      </c>
      <c r="AR598" s="7" t="s">
        <v>526</v>
      </c>
      <c r="AS598">
        <v>5</v>
      </c>
      <c r="AT598" s="7" t="s">
        <v>526</v>
      </c>
      <c r="AU598">
        <v>5</v>
      </c>
      <c r="AV598" s="7" t="s">
        <v>526</v>
      </c>
      <c r="AW598">
        <v>5</v>
      </c>
      <c r="AX598" s="7" t="s">
        <v>526</v>
      </c>
      <c r="AY598">
        <v>5</v>
      </c>
      <c r="AZ598" s="7" t="s">
        <v>526</v>
      </c>
      <c r="BA598">
        <v>5</v>
      </c>
      <c r="BB598" s="7" t="s">
        <v>526</v>
      </c>
      <c r="BC598">
        <v>5</v>
      </c>
      <c r="BD598" s="7" t="s">
        <v>526</v>
      </c>
      <c r="BE598">
        <v>5</v>
      </c>
      <c r="BF598" s="7" t="s">
        <v>526</v>
      </c>
      <c r="BG598">
        <v>5</v>
      </c>
      <c r="BH598" s="7" t="s">
        <v>526</v>
      </c>
      <c r="BI598">
        <v>5</v>
      </c>
      <c r="BJ598" s="7" t="s">
        <v>526</v>
      </c>
      <c r="BK598">
        <v>5</v>
      </c>
      <c r="BL598" s="7" t="s">
        <v>526</v>
      </c>
      <c r="BM598">
        <v>5</v>
      </c>
      <c r="BN598" s="7" t="s">
        <v>526</v>
      </c>
      <c r="BO598">
        <v>5</v>
      </c>
      <c r="BQ598" s="5">
        <f t="shared" si="36"/>
        <v>28</v>
      </c>
      <c r="BR598" s="5">
        <f t="shared" si="37"/>
        <v>0</v>
      </c>
      <c r="BS598" s="5">
        <f t="shared" si="38"/>
        <v>28</v>
      </c>
      <c r="BT598" s="6">
        <f t="shared" si="39"/>
        <v>0</v>
      </c>
    </row>
    <row r="599" spans="1:72" ht="12.75">
      <c r="A599" t="s">
        <v>1145</v>
      </c>
      <c r="B599" s="1" t="s">
        <v>1153</v>
      </c>
      <c r="C599" s="1" t="s">
        <v>1153</v>
      </c>
      <c r="D599" s="7">
        <v>1997</v>
      </c>
      <c r="E599" t="s">
        <v>1154</v>
      </c>
      <c r="F599" t="s">
        <v>1610</v>
      </c>
      <c r="G599" t="s">
        <v>1155</v>
      </c>
      <c r="H599" s="7" t="s">
        <v>523</v>
      </c>
      <c r="I599" t="s">
        <v>1149</v>
      </c>
      <c r="J599" s="7" t="s">
        <v>525</v>
      </c>
      <c r="K599">
        <v>4.7</v>
      </c>
      <c r="L599" s="7" t="s">
        <v>526</v>
      </c>
      <c r="M599">
        <v>5</v>
      </c>
      <c r="N599" s="32" t="s">
        <v>526</v>
      </c>
      <c r="O599" s="33">
        <v>50</v>
      </c>
      <c r="P599" s="7" t="s">
        <v>526</v>
      </c>
      <c r="Q599">
        <v>200</v>
      </c>
      <c r="R599" s="7" t="s">
        <v>526</v>
      </c>
      <c r="S599">
        <v>5</v>
      </c>
      <c r="T599" s="7" t="s">
        <v>526</v>
      </c>
      <c r="U599">
        <v>5</v>
      </c>
      <c r="V599" s="7" t="s">
        <v>526</v>
      </c>
      <c r="W599">
        <v>5</v>
      </c>
      <c r="X599" s="7" t="s">
        <v>526</v>
      </c>
      <c r="Y599">
        <v>5</v>
      </c>
      <c r="Z599" s="7" t="s">
        <v>526</v>
      </c>
      <c r="AA599">
        <v>5</v>
      </c>
      <c r="AB599" s="7" t="s">
        <v>526</v>
      </c>
      <c r="AC599">
        <v>5</v>
      </c>
      <c r="AD599" s="7" t="s">
        <v>526</v>
      </c>
      <c r="AE599">
        <v>5</v>
      </c>
      <c r="AF599" s="7" t="s">
        <v>526</v>
      </c>
      <c r="AG599">
        <v>5</v>
      </c>
      <c r="AH599" s="7" t="s">
        <v>526</v>
      </c>
      <c r="AI599">
        <v>5</v>
      </c>
      <c r="AJ599" s="7" t="s">
        <v>526</v>
      </c>
      <c r="AK599">
        <v>5</v>
      </c>
      <c r="AL599" s="7" t="s">
        <v>526</v>
      </c>
      <c r="AM599">
        <v>5</v>
      </c>
      <c r="AN599" s="7" t="s">
        <v>526</v>
      </c>
      <c r="AO599">
        <v>5</v>
      </c>
      <c r="AP599" s="7" t="s">
        <v>526</v>
      </c>
      <c r="AQ599">
        <v>5</v>
      </c>
      <c r="AR599" s="7" t="s">
        <v>526</v>
      </c>
      <c r="AS599">
        <v>5</v>
      </c>
      <c r="AT599" s="7" t="s">
        <v>526</v>
      </c>
      <c r="AU599">
        <v>5</v>
      </c>
      <c r="AV599" s="7" t="s">
        <v>526</v>
      </c>
      <c r="AW599">
        <v>5</v>
      </c>
      <c r="AX599" s="7" t="s">
        <v>526</v>
      </c>
      <c r="AY599">
        <v>5</v>
      </c>
      <c r="AZ599" s="7" t="s">
        <v>526</v>
      </c>
      <c r="BA599">
        <v>5</v>
      </c>
      <c r="BB599" s="7" t="s">
        <v>526</v>
      </c>
      <c r="BC599">
        <v>5</v>
      </c>
      <c r="BD599" s="7" t="s">
        <v>526</v>
      </c>
      <c r="BE599">
        <v>5</v>
      </c>
      <c r="BF599" s="7" t="s">
        <v>526</v>
      </c>
      <c r="BG599">
        <v>5</v>
      </c>
      <c r="BH599" s="7" t="s">
        <v>526</v>
      </c>
      <c r="BI599">
        <v>5</v>
      </c>
      <c r="BJ599" s="7" t="s">
        <v>526</v>
      </c>
      <c r="BK599">
        <v>5</v>
      </c>
      <c r="BL599" s="7" t="s">
        <v>526</v>
      </c>
      <c r="BM599">
        <v>5</v>
      </c>
      <c r="BN599" s="7" t="s">
        <v>526</v>
      </c>
      <c r="BO599">
        <v>5</v>
      </c>
      <c r="BQ599" s="5">
        <f t="shared" si="36"/>
        <v>28</v>
      </c>
      <c r="BR599" s="5">
        <f t="shared" si="37"/>
        <v>0</v>
      </c>
      <c r="BS599" s="5">
        <f t="shared" si="38"/>
        <v>28</v>
      </c>
      <c r="BT599" s="6">
        <f t="shared" si="39"/>
        <v>0</v>
      </c>
    </row>
    <row r="600" spans="1:72" ht="12.75">
      <c r="A600" t="s">
        <v>1145</v>
      </c>
      <c r="B600" s="1" t="s">
        <v>1156</v>
      </c>
      <c r="C600" s="1" t="s">
        <v>1156</v>
      </c>
      <c r="D600" s="7">
        <v>1997</v>
      </c>
      <c r="E600" t="s">
        <v>1157</v>
      </c>
      <c r="F600" t="s">
        <v>1610</v>
      </c>
      <c r="G600" t="s">
        <v>1158</v>
      </c>
      <c r="H600" s="7" t="s">
        <v>523</v>
      </c>
      <c r="I600" t="s">
        <v>1149</v>
      </c>
      <c r="J600" s="7" t="s">
        <v>525</v>
      </c>
      <c r="K600">
        <v>4.6</v>
      </c>
      <c r="L600" s="7" t="s">
        <v>526</v>
      </c>
      <c r="M600">
        <v>5</v>
      </c>
      <c r="N600" s="32" t="s">
        <v>526</v>
      </c>
      <c r="O600" s="33">
        <v>50</v>
      </c>
      <c r="P600" s="7" t="s">
        <v>526</v>
      </c>
      <c r="Q600">
        <v>200</v>
      </c>
      <c r="R600" s="7" t="s">
        <v>526</v>
      </c>
      <c r="S600">
        <v>5</v>
      </c>
      <c r="T600" s="7" t="s">
        <v>526</v>
      </c>
      <c r="U600">
        <v>5</v>
      </c>
      <c r="V600" s="7" t="s">
        <v>526</v>
      </c>
      <c r="W600">
        <v>5</v>
      </c>
      <c r="X600" s="7" t="s">
        <v>526</v>
      </c>
      <c r="Y600">
        <v>5</v>
      </c>
      <c r="Z600" s="7" t="s">
        <v>526</v>
      </c>
      <c r="AA600">
        <v>5</v>
      </c>
      <c r="AB600" s="7" t="s">
        <v>526</v>
      </c>
      <c r="AC600">
        <v>5</v>
      </c>
      <c r="AD600" s="7" t="s">
        <v>526</v>
      </c>
      <c r="AE600">
        <v>5</v>
      </c>
      <c r="AF600" s="7" t="s">
        <v>526</v>
      </c>
      <c r="AG600">
        <v>5</v>
      </c>
      <c r="AH600" s="7" t="s">
        <v>526</v>
      </c>
      <c r="AI600">
        <v>5</v>
      </c>
      <c r="AJ600" s="7" t="s">
        <v>526</v>
      </c>
      <c r="AK600">
        <v>5</v>
      </c>
      <c r="AL600" s="7" t="s">
        <v>526</v>
      </c>
      <c r="AM600">
        <v>5</v>
      </c>
      <c r="AN600" s="7" t="s">
        <v>526</v>
      </c>
      <c r="AO600">
        <v>5</v>
      </c>
      <c r="AP600" s="7" t="s">
        <v>526</v>
      </c>
      <c r="AQ600">
        <v>5</v>
      </c>
      <c r="AR600" s="7" t="s">
        <v>526</v>
      </c>
      <c r="AS600">
        <v>5</v>
      </c>
      <c r="AT600" s="7" t="s">
        <v>526</v>
      </c>
      <c r="AU600">
        <v>5</v>
      </c>
      <c r="AV600" s="7" t="s">
        <v>526</v>
      </c>
      <c r="AW600">
        <v>5</v>
      </c>
      <c r="AX600" s="7" t="s">
        <v>526</v>
      </c>
      <c r="AY600">
        <v>5</v>
      </c>
      <c r="AZ600" s="7" t="s">
        <v>526</v>
      </c>
      <c r="BA600">
        <v>5</v>
      </c>
      <c r="BB600" s="7" t="s">
        <v>526</v>
      </c>
      <c r="BC600">
        <v>5</v>
      </c>
      <c r="BD600" s="7" t="s">
        <v>526</v>
      </c>
      <c r="BE600">
        <v>5</v>
      </c>
      <c r="BF600" s="7" t="s">
        <v>526</v>
      </c>
      <c r="BG600">
        <v>5</v>
      </c>
      <c r="BH600" s="7" t="s">
        <v>526</v>
      </c>
      <c r="BI600">
        <v>5</v>
      </c>
      <c r="BJ600" s="7" t="s">
        <v>526</v>
      </c>
      <c r="BK600">
        <v>5</v>
      </c>
      <c r="BL600" s="7" t="s">
        <v>526</v>
      </c>
      <c r="BM600">
        <v>5</v>
      </c>
      <c r="BN600" s="7" t="s">
        <v>526</v>
      </c>
      <c r="BO600">
        <v>5</v>
      </c>
      <c r="BQ600" s="5">
        <f t="shared" si="36"/>
        <v>28</v>
      </c>
      <c r="BR600" s="5">
        <f t="shared" si="37"/>
        <v>0</v>
      </c>
      <c r="BS600" s="5">
        <f t="shared" si="38"/>
        <v>28</v>
      </c>
      <c r="BT600" s="6">
        <f t="shared" si="39"/>
        <v>0</v>
      </c>
    </row>
    <row r="601" spans="1:72" ht="12.75">
      <c r="A601" t="s">
        <v>1145</v>
      </c>
      <c r="B601" s="1" t="s">
        <v>1159</v>
      </c>
      <c r="C601" s="1" t="s">
        <v>1159</v>
      </c>
      <c r="D601" s="7">
        <v>1997</v>
      </c>
      <c r="E601" t="s">
        <v>1160</v>
      </c>
      <c r="F601" t="s">
        <v>1610</v>
      </c>
      <c r="G601" t="s">
        <v>1161</v>
      </c>
      <c r="H601" s="7" t="s">
        <v>523</v>
      </c>
      <c r="I601" t="s">
        <v>1149</v>
      </c>
      <c r="J601" s="7" t="s">
        <v>525</v>
      </c>
      <c r="K601">
        <v>2.59</v>
      </c>
      <c r="L601" s="7" t="s">
        <v>526</v>
      </c>
      <c r="M601">
        <v>5</v>
      </c>
      <c r="N601" s="32" t="s">
        <v>526</v>
      </c>
      <c r="O601" s="33">
        <v>50</v>
      </c>
      <c r="P601" s="7" t="s">
        <v>526</v>
      </c>
      <c r="Q601">
        <v>200</v>
      </c>
      <c r="R601" s="7" t="s">
        <v>526</v>
      </c>
      <c r="S601">
        <v>5</v>
      </c>
      <c r="T601" s="7" t="s">
        <v>526</v>
      </c>
      <c r="U601">
        <v>5</v>
      </c>
      <c r="V601" s="7" t="s">
        <v>526</v>
      </c>
      <c r="W601">
        <v>5</v>
      </c>
      <c r="X601" s="7" t="s">
        <v>526</v>
      </c>
      <c r="Y601">
        <v>5</v>
      </c>
      <c r="Z601" s="7" t="s">
        <v>526</v>
      </c>
      <c r="AA601">
        <v>5</v>
      </c>
      <c r="AB601" s="7" t="s">
        <v>526</v>
      </c>
      <c r="AC601">
        <v>5</v>
      </c>
      <c r="AD601" s="7" t="s">
        <v>526</v>
      </c>
      <c r="AE601">
        <v>5</v>
      </c>
      <c r="AF601" s="7" t="s">
        <v>526</v>
      </c>
      <c r="AG601">
        <v>5</v>
      </c>
      <c r="AH601" s="7" t="s">
        <v>526</v>
      </c>
      <c r="AI601">
        <v>5</v>
      </c>
      <c r="AJ601" s="7" t="s">
        <v>526</v>
      </c>
      <c r="AK601">
        <v>5</v>
      </c>
      <c r="AL601" s="7" t="s">
        <v>526</v>
      </c>
      <c r="AM601">
        <v>5</v>
      </c>
      <c r="AN601" s="7" t="s">
        <v>526</v>
      </c>
      <c r="AO601">
        <v>5</v>
      </c>
      <c r="AP601" s="7" t="s">
        <v>526</v>
      </c>
      <c r="AQ601">
        <v>5</v>
      </c>
      <c r="AR601" s="7" t="s">
        <v>526</v>
      </c>
      <c r="AS601">
        <v>5</v>
      </c>
      <c r="AT601" s="7" t="s">
        <v>526</v>
      </c>
      <c r="AU601">
        <v>5</v>
      </c>
      <c r="AV601" s="7" t="s">
        <v>526</v>
      </c>
      <c r="AW601">
        <v>5</v>
      </c>
      <c r="AX601" s="7" t="s">
        <v>526</v>
      </c>
      <c r="AY601">
        <v>5</v>
      </c>
      <c r="AZ601" s="7" t="s">
        <v>526</v>
      </c>
      <c r="BA601">
        <v>5</v>
      </c>
      <c r="BB601" s="7" t="s">
        <v>526</v>
      </c>
      <c r="BC601">
        <v>5</v>
      </c>
      <c r="BD601" s="7" t="s">
        <v>526</v>
      </c>
      <c r="BE601">
        <v>5</v>
      </c>
      <c r="BF601" s="7" t="s">
        <v>526</v>
      </c>
      <c r="BG601">
        <v>5</v>
      </c>
      <c r="BH601" s="7" t="s">
        <v>526</v>
      </c>
      <c r="BI601">
        <v>5</v>
      </c>
      <c r="BJ601" s="7" t="s">
        <v>526</v>
      </c>
      <c r="BK601">
        <v>5</v>
      </c>
      <c r="BL601" s="7" t="s">
        <v>526</v>
      </c>
      <c r="BM601">
        <v>5</v>
      </c>
      <c r="BN601" s="7" t="s">
        <v>526</v>
      </c>
      <c r="BO601">
        <v>5</v>
      </c>
      <c r="BQ601" s="5">
        <f t="shared" si="36"/>
        <v>28</v>
      </c>
      <c r="BR601" s="5">
        <f t="shared" si="37"/>
        <v>0</v>
      </c>
      <c r="BS601" s="5">
        <f t="shared" si="38"/>
        <v>28</v>
      </c>
      <c r="BT601" s="6">
        <f t="shared" si="39"/>
        <v>0</v>
      </c>
    </row>
    <row r="602" spans="1:72" ht="12.75">
      <c r="A602" t="s">
        <v>1145</v>
      </c>
      <c r="B602" s="1" t="s">
        <v>1162</v>
      </c>
      <c r="C602" s="1" t="s">
        <v>1162</v>
      </c>
      <c r="D602" s="7">
        <v>1997</v>
      </c>
      <c r="E602" t="s">
        <v>1163</v>
      </c>
      <c r="F602" t="s">
        <v>1610</v>
      </c>
      <c r="G602" t="s">
        <v>1164</v>
      </c>
      <c r="H602" s="7" t="s">
        <v>523</v>
      </c>
      <c r="I602" t="s">
        <v>1149</v>
      </c>
      <c r="J602" s="7" t="s">
        <v>525</v>
      </c>
      <c r="K602">
        <v>8.1</v>
      </c>
      <c r="L602" s="7" t="s">
        <v>526</v>
      </c>
      <c r="M602">
        <v>5</v>
      </c>
      <c r="N602" s="32" t="s">
        <v>526</v>
      </c>
      <c r="O602" s="33">
        <v>50</v>
      </c>
      <c r="P602" s="7" t="s">
        <v>526</v>
      </c>
      <c r="Q602">
        <v>200</v>
      </c>
      <c r="R602" s="7" t="s">
        <v>526</v>
      </c>
      <c r="S602">
        <v>5</v>
      </c>
      <c r="T602" s="7" t="s">
        <v>526</v>
      </c>
      <c r="U602">
        <v>5</v>
      </c>
      <c r="V602" s="7" t="s">
        <v>526</v>
      </c>
      <c r="W602">
        <v>5</v>
      </c>
      <c r="X602" s="7" t="s">
        <v>526</v>
      </c>
      <c r="Y602">
        <v>5</v>
      </c>
      <c r="Z602" s="7" t="s">
        <v>526</v>
      </c>
      <c r="AA602">
        <v>5</v>
      </c>
      <c r="AB602" s="7" t="s">
        <v>526</v>
      </c>
      <c r="AC602">
        <v>5</v>
      </c>
      <c r="AD602" s="7" t="s">
        <v>526</v>
      </c>
      <c r="AE602">
        <v>5</v>
      </c>
      <c r="AF602" s="7" t="s">
        <v>526</v>
      </c>
      <c r="AG602">
        <v>5</v>
      </c>
      <c r="AH602" s="7" t="s">
        <v>526</v>
      </c>
      <c r="AI602">
        <v>5</v>
      </c>
      <c r="AJ602" s="7" t="s">
        <v>526</v>
      </c>
      <c r="AK602">
        <v>5</v>
      </c>
      <c r="AL602" s="7" t="s">
        <v>526</v>
      </c>
      <c r="AM602">
        <v>5</v>
      </c>
      <c r="AN602" s="7" t="s">
        <v>526</v>
      </c>
      <c r="AO602">
        <v>5</v>
      </c>
      <c r="AP602" s="7" t="s">
        <v>526</v>
      </c>
      <c r="AQ602">
        <v>5</v>
      </c>
      <c r="AR602" s="7" t="s">
        <v>526</v>
      </c>
      <c r="AS602">
        <v>5</v>
      </c>
      <c r="AT602" s="7" t="s">
        <v>526</v>
      </c>
      <c r="AU602">
        <v>5</v>
      </c>
      <c r="AV602" s="7" t="s">
        <v>526</v>
      </c>
      <c r="AW602">
        <v>5</v>
      </c>
      <c r="AX602" s="7" t="s">
        <v>526</v>
      </c>
      <c r="AY602">
        <v>5</v>
      </c>
      <c r="AZ602" s="7" t="s">
        <v>526</v>
      </c>
      <c r="BA602">
        <v>5</v>
      </c>
      <c r="BB602" s="7" t="s">
        <v>526</v>
      </c>
      <c r="BC602">
        <v>5</v>
      </c>
      <c r="BD602" s="7" t="s">
        <v>526</v>
      </c>
      <c r="BE602">
        <v>5</v>
      </c>
      <c r="BF602" s="7" t="s">
        <v>526</v>
      </c>
      <c r="BG602">
        <v>5</v>
      </c>
      <c r="BH602" s="7" t="s">
        <v>526</v>
      </c>
      <c r="BI602">
        <v>5</v>
      </c>
      <c r="BJ602" s="7" t="s">
        <v>526</v>
      </c>
      <c r="BK602">
        <v>5</v>
      </c>
      <c r="BL602" s="7" t="s">
        <v>526</v>
      </c>
      <c r="BM602">
        <v>5</v>
      </c>
      <c r="BN602" s="7" t="s">
        <v>526</v>
      </c>
      <c r="BO602">
        <v>5</v>
      </c>
      <c r="BQ602" s="5">
        <f t="shared" si="36"/>
        <v>28</v>
      </c>
      <c r="BR602" s="5">
        <f t="shared" si="37"/>
        <v>0</v>
      </c>
      <c r="BS602" s="5">
        <f t="shared" si="38"/>
        <v>28</v>
      </c>
      <c r="BT602" s="6">
        <f t="shared" si="39"/>
        <v>0</v>
      </c>
    </row>
    <row r="603" spans="1:72" ht="12.75">
      <c r="A603" t="s">
        <v>1145</v>
      </c>
      <c r="B603" s="1" t="s">
        <v>1165</v>
      </c>
      <c r="C603" s="1" t="s">
        <v>1165</v>
      </c>
      <c r="D603" s="7">
        <v>1997</v>
      </c>
      <c r="E603" t="s">
        <v>1166</v>
      </c>
      <c r="F603" t="s">
        <v>1610</v>
      </c>
      <c r="G603" t="s">
        <v>1167</v>
      </c>
      <c r="H603" s="7" t="s">
        <v>523</v>
      </c>
      <c r="I603" t="s">
        <v>1149</v>
      </c>
      <c r="J603" s="7" t="s">
        <v>525</v>
      </c>
      <c r="K603">
        <v>2.75</v>
      </c>
      <c r="L603" s="7" t="s">
        <v>526</v>
      </c>
      <c r="M603">
        <v>5</v>
      </c>
      <c r="N603" s="32" t="s">
        <v>526</v>
      </c>
      <c r="O603" s="33">
        <v>50</v>
      </c>
      <c r="P603" s="7" t="s">
        <v>526</v>
      </c>
      <c r="Q603">
        <v>200</v>
      </c>
      <c r="R603" s="7" t="s">
        <v>526</v>
      </c>
      <c r="S603">
        <v>5</v>
      </c>
      <c r="T603" s="7" t="s">
        <v>526</v>
      </c>
      <c r="U603">
        <v>5</v>
      </c>
      <c r="V603" s="7" t="s">
        <v>526</v>
      </c>
      <c r="W603">
        <v>5</v>
      </c>
      <c r="X603" s="7" t="s">
        <v>526</v>
      </c>
      <c r="Y603">
        <v>5</v>
      </c>
      <c r="Z603" s="7" t="s">
        <v>526</v>
      </c>
      <c r="AA603">
        <v>5</v>
      </c>
      <c r="AB603" s="7" t="s">
        <v>526</v>
      </c>
      <c r="AC603">
        <v>5</v>
      </c>
      <c r="AD603" s="7" t="s">
        <v>526</v>
      </c>
      <c r="AE603">
        <v>5</v>
      </c>
      <c r="AF603" s="7" t="s">
        <v>526</v>
      </c>
      <c r="AG603">
        <v>5</v>
      </c>
      <c r="AH603" s="7" t="s">
        <v>526</v>
      </c>
      <c r="AI603">
        <v>5</v>
      </c>
      <c r="AJ603" s="7" t="s">
        <v>526</v>
      </c>
      <c r="AK603">
        <v>5</v>
      </c>
      <c r="AL603" s="7" t="s">
        <v>526</v>
      </c>
      <c r="AM603">
        <v>5</v>
      </c>
      <c r="AN603" s="7" t="s">
        <v>526</v>
      </c>
      <c r="AO603">
        <v>5</v>
      </c>
      <c r="AP603" s="7" t="s">
        <v>526</v>
      </c>
      <c r="AQ603">
        <v>5</v>
      </c>
      <c r="AR603" s="7" t="s">
        <v>526</v>
      </c>
      <c r="AS603">
        <v>5</v>
      </c>
      <c r="AT603" s="7" t="s">
        <v>526</v>
      </c>
      <c r="AU603">
        <v>5</v>
      </c>
      <c r="AV603" s="7" t="s">
        <v>526</v>
      </c>
      <c r="AW603">
        <v>5</v>
      </c>
      <c r="AX603" s="7" t="s">
        <v>525</v>
      </c>
      <c r="AY603">
        <v>9</v>
      </c>
      <c r="AZ603" s="7" t="s">
        <v>526</v>
      </c>
      <c r="BA603">
        <v>5</v>
      </c>
      <c r="BB603" s="7" t="s">
        <v>526</v>
      </c>
      <c r="BC603">
        <v>5</v>
      </c>
      <c r="BD603" s="7" t="s">
        <v>526</v>
      </c>
      <c r="BE603">
        <v>5</v>
      </c>
      <c r="BF603" s="7" t="s">
        <v>525</v>
      </c>
      <c r="BG603">
        <v>6.1</v>
      </c>
      <c r="BH603" s="7" t="s">
        <v>526</v>
      </c>
      <c r="BI603">
        <v>5</v>
      </c>
      <c r="BJ603" s="7" t="s">
        <v>526</v>
      </c>
      <c r="BK603">
        <v>5</v>
      </c>
      <c r="BL603" s="7" t="s">
        <v>526</v>
      </c>
      <c r="BM603">
        <v>5</v>
      </c>
      <c r="BN603" s="7" t="s">
        <v>526</v>
      </c>
      <c r="BO603">
        <v>5</v>
      </c>
      <c r="BQ603" s="5">
        <f t="shared" si="36"/>
        <v>26</v>
      </c>
      <c r="BR603" s="5">
        <f t="shared" si="37"/>
        <v>0</v>
      </c>
      <c r="BS603" s="5">
        <f t="shared" si="38"/>
        <v>28</v>
      </c>
      <c r="BT603" s="6">
        <f t="shared" si="39"/>
        <v>2</v>
      </c>
    </row>
    <row r="604" spans="1:72" ht="12.75">
      <c r="A604" t="s">
        <v>1145</v>
      </c>
      <c r="B604" s="1" t="s">
        <v>1168</v>
      </c>
      <c r="C604" s="1" t="s">
        <v>1168</v>
      </c>
      <c r="D604" s="7">
        <v>1997</v>
      </c>
      <c r="E604" t="s">
        <v>1169</v>
      </c>
      <c r="F604" t="s">
        <v>1610</v>
      </c>
      <c r="G604" t="s">
        <v>1170</v>
      </c>
      <c r="H604" s="7" t="s">
        <v>523</v>
      </c>
      <c r="I604" t="s">
        <v>1149</v>
      </c>
      <c r="J604" s="7" t="s">
        <v>525</v>
      </c>
      <c r="K604">
        <v>4.55</v>
      </c>
      <c r="L604" s="7" t="s">
        <v>526</v>
      </c>
      <c r="M604">
        <v>5</v>
      </c>
      <c r="N604" s="32" t="s">
        <v>526</v>
      </c>
      <c r="O604" s="33">
        <v>50</v>
      </c>
      <c r="P604" s="7" t="s">
        <v>526</v>
      </c>
      <c r="Q604">
        <v>200</v>
      </c>
      <c r="R604" s="7" t="s">
        <v>526</v>
      </c>
      <c r="S604">
        <v>5</v>
      </c>
      <c r="T604" s="7" t="s">
        <v>526</v>
      </c>
      <c r="U604">
        <v>5</v>
      </c>
      <c r="V604" s="7" t="s">
        <v>526</v>
      </c>
      <c r="W604">
        <v>5</v>
      </c>
      <c r="X604" s="7" t="s">
        <v>526</v>
      </c>
      <c r="Y604">
        <v>5</v>
      </c>
      <c r="Z604" s="7" t="s">
        <v>526</v>
      </c>
      <c r="AA604">
        <v>5</v>
      </c>
      <c r="AB604" s="7" t="s">
        <v>526</v>
      </c>
      <c r="AC604">
        <v>5</v>
      </c>
      <c r="AD604" s="7" t="s">
        <v>526</v>
      </c>
      <c r="AE604">
        <v>5</v>
      </c>
      <c r="AF604" s="7" t="s">
        <v>526</v>
      </c>
      <c r="AG604">
        <v>5</v>
      </c>
      <c r="AH604" s="7" t="s">
        <v>526</v>
      </c>
      <c r="AI604">
        <v>5</v>
      </c>
      <c r="AJ604" s="7" t="s">
        <v>526</v>
      </c>
      <c r="AK604">
        <v>5</v>
      </c>
      <c r="AL604" s="7" t="s">
        <v>526</v>
      </c>
      <c r="AM604">
        <v>5</v>
      </c>
      <c r="AN604" s="7" t="s">
        <v>525</v>
      </c>
      <c r="AO604">
        <v>5.7</v>
      </c>
      <c r="AP604" s="7" t="s">
        <v>526</v>
      </c>
      <c r="AQ604">
        <v>5</v>
      </c>
      <c r="AR604" s="7" t="s">
        <v>526</v>
      </c>
      <c r="AS604">
        <v>5</v>
      </c>
      <c r="AT604" s="7" t="s">
        <v>526</v>
      </c>
      <c r="AU604">
        <v>5</v>
      </c>
      <c r="AV604" s="7" t="s">
        <v>526</v>
      </c>
      <c r="AW604">
        <v>5</v>
      </c>
      <c r="AX604" s="7" t="s">
        <v>526</v>
      </c>
      <c r="AY604">
        <v>5</v>
      </c>
      <c r="AZ604" s="7" t="s">
        <v>526</v>
      </c>
      <c r="BA604">
        <v>5</v>
      </c>
      <c r="BB604" s="7" t="s">
        <v>526</v>
      </c>
      <c r="BC604">
        <v>5</v>
      </c>
      <c r="BD604" s="7" t="s">
        <v>526</v>
      </c>
      <c r="BE604">
        <v>5</v>
      </c>
      <c r="BF604" s="7" t="s">
        <v>526</v>
      </c>
      <c r="BG604">
        <v>5</v>
      </c>
      <c r="BH604" s="7" t="s">
        <v>526</v>
      </c>
      <c r="BI604">
        <v>5</v>
      </c>
      <c r="BJ604" s="7" t="s">
        <v>526</v>
      </c>
      <c r="BK604">
        <v>5</v>
      </c>
      <c r="BL604" s="7" t="s">
        <v>526</v>
      </c>
      <c r="BM604">
        <v>5</v>
      </c>
      <c r="BN604" s="7" t="s">
        <v>526</v>
      </c>
      <c r="BO604">
        <v>5</v>
      </c>
      <c r="BQ604" s="5">
        <f t="shared" si="36"/>
        <v>27</v>
      </c>
      <c r="BR604" s="5">
        <f t="shared" si="37"/>
        <v>0</v>
      </c>
      <c r="BS604" s="5">
        <f t="shared" si="38"/>
        <v>28</v>
      </c>
      <c r="BT604" s="6">
        <f t="shared" si="39"/>
        <v>1</v>
      </c>
    </row>
    <row r="605" spans="1:72" ht="12.75">
      <c r="A605" t="s">
        <v>1145</v>
      </c>
      <c r="B605" s="1" t="s">
        <v>1171</v>
      </c>
      <c r="C605" s="1" t="s">
        <v>1171</v>
      </c>
      <c r="D605" s="7">
        <v>1997</v>
      </c>
      <c r="E605" t="s">
        <v>1172</v>
      </c>
      <c r="F605" t="s">
        <v>1610</v>
      </c>
      <c r="G605" t="s">
        <v>1173</v>
      </c>
      <c r="H605" s="7" t="s">
        <v>523</v>
      </c>
      <c r="I605" t="s">
        <v>1149</v>
      </c>
      <c r="J605" s="7" t="s">
        <v>525</v>
      </c>
      <c r="K605">
        <v>4.2</v>
      </c>
      <c r="L605" s="7" t="s">
        <v>526</v>
      </c>
      <c r="M605">
        <v>5</v>
      </c>
      <c r="N605" s="32" t="s">
        <v>526</v>
      </c>
      <c r="O605" s="33">
        <v>50</v>
      </c>
      <c r="P605" s="7" t="s">
        <v>526</v>
      </c>
      <c r="Q605">
        <v>200</v>
      </c>
      <c r="R605" s="7" t="s">
        <v>526</v>
      </c>
      <c r="S605">
        <v>5</v>
      </c>
      <c r="T605" s="7" t="s">
        <v>526</v>
      </c>
      <c r="U605">
        <v>5</v>
      </c>
      <c r="V605" s="7" t="s">
        <v>526</v>
      </c>
      <c r="W605">
        <v>5</v>
      </c>
      <c r="X605" s="7" t="s">
        <v>526</v>
      </c>
      <c r="Y605">
        <v>5</v>
      </c>
      <c r="Z605" s="7" t="s">
        <v>526</v>
      </c>
      <c r="AA605">
        <v>5</v>
      </c>
      <c r="AB605" s="7" t="s">
        <v>526</v>
      </c>
      <c r="AC605">
        <v>5</v>
      </c>
      <c r="AD605" s="7" t="s">
        <v>526</v>
      </c>
      <c r="AE605">
        <v>5</v>
      </c>
      <c r="AF605" s="7" t="s">
        <v>526</v>
      </c>
      <c r="AG605">
        <v>5</v>
      </c>
      <c r="AH605" s="7" t="s">
        <v>526</v>
      </c>
      <c r="AI605">
        <v>10</v>
      </c>
      <c r="AJ605" s="7" t="s">
        <v>526</v>
      </c>
      <c r="AK605">
        <v>5</v>
      </c>
      <c r="AL605" s="7" t="s">
        <v>526</v>
      </c>
      <c r="AM605">
        <v>5</v>
      </c>
      <c r="AN605" s="7" t="s">
        <v>526</v>
      </c>
      <c r="AO605">
        <v>5</v>
      </c>
      <c r="AP605" s="7" t="s">
        <v>526</v>
      </c>
      <c r="AQ605">
        <v>5</v>
      </c>
      <c r="AR605" s="7" t="s">
        <v>526</v>
      </c>
      <c r="AS605">
        <v>5</v>
      </c>
      <c r="AT605" s="7" t="s">
        <v>526</v>
      </c>
      <c r="AU605">
        <v>5</v>
      </c>
      <c r="AV605" s="7" t="s">
        <v>526</v>
      </c>
      <c r="AW605">
        <v>5</v>
      </c>
      <c r="AX605" s="7" t="s">
        <v>526</v>
      </c>
      <c r="AY605">
        <v>5</v>
      </c>
      <c r="AZ605" s="7" t="s">
        <v>526</v>
      </c>
      <c r="BA605">
        <v>5</v>
      </c>
      <c r="BB605" s="7" t="s">
        <v>526</v>
      </c>
      <c r="BC605">
        <v>5</v>
      </c>
      <c r="BD605" s="7" t="s">
        <v>526</v>
      </c>
      <c r="BE605">
        <v>5</v>
      </c>
      <c r="BF605" s="7" t="s">
        <v>526</v>
      </c>
      <c r="BG605">
        <v>5</v>
      </c>
      <c r="BH605" s="7" t="s">
        <v>526</v>
      </c>
      <c r="BI605">
        <v>5</v>
      </c>
      <c r="BJ605" s="7" t="s">
        <v>526</v>
      </c>
      <c r="BK605">
        <v>5</v>
      </c>
      <c r="BL605" s="7" t="s">
        <v>526</v>
      </c>
      <c r="BM605">
        <v>5</v>
      </c>
      <c r="BN605" s="7" t="s">
        <v>526</v>
      </c>
      <c r="BO605">
        <v>5</v>
      </c>
      <c r="BQ605" s="5">
        <f t="shared" si="36"/>
        <v>28</v>
      </c>
      <c r="BR605" s="5">
        <f t="shared" si="37"/>
        <v>0</v>
      </c>
      <c r="BS605" s="5">
        <f t="shared" si="38"/>
        <v>28</v>
      </c>
      <c r="BT605" s="6">
        <f t="shared" si="39"/>
        <v>0</v>
      </c>
    </row>
    <row r="606" spans="1:72" ht="12.75">
      <c r="A606" t="s">
        <v>2557</v>
      </c>
      <c r="B606" s="1" t="s">
        <v>1174</v>
      </c>
      <c r="C606" s="1" t="s">
        <v>1174</v>
      </c>
      <c r="D606" s="7">
        <v>1997</v>
      </c>
      <c r="E606" t="s">
        <v>1175</v>
      </c>
      <c r="F606" t="s">
        <v>1610</v>
      </c>
      <c r="G606" t="s">
        <v>1176</v>
      </c>
      <c r="H606" s="7" t="s">
        <v>523</v>
      </c>
      <c r="I606" t="s">
        <v>1517</v>
      </c>
      <c r="J606" s="7" t="s">
        <v>525</v>
      </c>
      <c r="K606">
        <v>2.2</v>
      </c>
      <c r="L606" s="7" t="s">
        <v>526</v>
      </c>
      <c r="M606">
        <v>5</v>
      </c>
      <c r="N606" s="32" t="s">
        <v>526</v>
      </c>
      <c r="O606" s="33">
        <v>50</v>
      </c>
      <c r="P606" s="7" t="s">
        <v>526</v>
      </c>
      <c r="Q606">
        <v>200</v>
      </c>
      <c r="R606" s="7" t="s">
        <v>526</v>
      </c>
      <c r="S606">
        <v>5</v>
      </c>
      <c r="T606" s="7" t="s">
        <v>526</v>
      </c>
      <c r="U606">
        <v>5</v>
      </c>
      <c r="V606" s="7" t="s">
        <v>526</v>
      </c>
      <c r="W606">
        <v>5</v>
      </c>
      <c r="X606" s="7" t="s">
        <v>526</v>
      </c>
      <c r="Y606">
        <v>5</v>
      </c>
      <c r="Z606" s="7" t="s">
        <v>526</v>
      </c>
      <c r="AA606">
        <v>5</v>
      </c>
      <c r="AB606" s="7" t="s">
        <v>526</v>
      </c>
      <c r="AC606">
        <v>5</v>
      </c>
      <c r="AD606" s="7" t="s">
        <v>526</v>
      </c>
      <c r="AE606">
        <v>5</v>
      </c>
      <c r="AF606" s="7" t="s">
        <v>526</v>
      </c>
      <c r="AG606">
        <v>5</v>
      </c>
      <c r="AH606" s="7" t="s">
        <v>526</v>
      </c>
      <c r="AI606">
        <v>5</v>
      </c>
      <c r="AJ606" s="7" t="s">
        <v>526</v>
      </c>
      <c r="AK606">
        <v>5</v>
      </c>
      <c r="AL606" s="7" t="s">
        <v>526</v>
      </c>
      <c r="AM606">
        <v>5</v>
      </c>
      <c r="AN606" s="7" t="s">
        <v>526</v>
      </c>
      <c r="AO606">
        <v>5</v>
      </c>
      <c r="AP606" s="7" t="s">
        <v>526</v>
      </c>
      <c r="AQ606">
        <v>5</v>
      </c>
      <c r="AR606" s="7" t="s">
        <v>526</v>
      </c>
      <c r="AS606">
        <v>5</v>
      </c>
      <c r="AT606" s="7" t="s">
        <v>526</v>
      </c>
      <c r="AU606">
        <v>5</v>
      </c>
      <c r="AV606" s="7" t="s">
        <v>526</v>
      </c>
      <c r="AW606">
        <v>5</v>
      </c>
      <c r="AX606" s="7" t="s">
        <v>526</v>
      </c>
      <c r="AY606">
        <v>5</v>
      </c>
      <c r="AZ606" s="7" t="s">
        <v>526</v>
      </c>
      <c r="BA606">
        <v>5</v>
      </c>
      <c r="BB606" s="7" t="s">
        <v>526</v>
      </c>
      <c r="BC606">
        <v>5</v>
      </c>
      <c r="BD606" s="7" t="s">
        <v>526</v>
      </c>
      <c r="BE606">
        <v>5</v>
      </c>
      <c r="BF606" s="7" t="s">
        <v>526</v>
      </c>
      <c r="BG606">
        <v>5</v>
      </c>
      <c r="BH606" s="7" t="s">
        <v>526</v>
      </c>
      <c r="BI606">
        <v>5</v>
      </c>
      <c r="BJ606" s="7" t="s">
        <v>526</v>
      </c>
      <c r="BK606">
        <v>5</v>
      </c>
      <c r="BL606" s="7" t="s">
        <v>526</v>
      </c>
      <c r="BM606">
        <v>5</v>
      </c>
      <c r="BN606" s="7" t="s">
        <v>526</v>
      </c>
      <c r="BO606">
        <v>5</v>
      </c>
      <c r="BQ606" s="5">
        <f t="shared" si="36"/>
        <v>28</v>
      </c>
      <c r="BR606" s="5">
        <f t="shared" si="37"/>
        <v>0</v>
      </c>
      <c r="BS606" s="5">
        <f t="shared" si="38"/>
        <v>28</v>
      </c>
      <c r="BT606" s="6">
        <f t="shared" si="39"/>
        <v>0</v>
      </c>
    </row>
    <row r="607" spans="1:72" ht="12.75">
      <c r="A607" t="s">
        <v>2557</v>
      </c>
      <c r="B607" s="1" t="s">
        <v>1177</v>
      </c>
      <c r="C607" s="1" t="s">
        <v>1177</v>
      </c>
      <c r="D607" s="7">
        <v>1997</v>
      </c>
      <c r="E607" t="s">
        <v>1178</v>
      </c>
      <c r="F607" t="s">
        <v>1610</v>
      </c>
      <c r="G607" t="s">
        <v>1179</v>
      </c>
      <c r="H607" s="7" t="s">
        <v>523</v>
      </c>
      <c r="I607" t="s">
        <v>2584</v>
      </c>
      <c r="J607" s="7" t="s">
        <v>525</v>
      </c>
      <c r="K607">
        <v>2.3</v>
      </c>
      <c r="L607" s="7" t="s">
        <v>526</v>
      </c>
      <c r="M607">
        <v>5</v>
      </c>
      <c r="N607" s="32" t="s">
        <v>526</v>
      </c>
      <c r="O607" s="33">
        <v>50</v>
      </c>
      <c r="P607" s="7" t="s">
        <v>526</v>
      </c>
      <c r="Q607">
        <v>200</v>
      </c>
      <c r="R607" s="7" t="s">
        <v>526</v>
      </c>
      <c r="S607">
        <v>5</v>
      </c>
      <c r="T607" s="7" t="s">
        <v>526</v>
      </c>
      <c r="U607">
        <v>5</v>
      </c>
      <c r="V607" s="7" t="s">
        <v>526</v>
      </c>
      <c r="W607">
        <v>5</v>
      </c>
      <c r="X607" s="7" t="s">
        <v>526</v>
      </c>
      <c r="Y607">
        <v>5</v>
      </c>
      <c r="Z607" s="7" t="s">
        <v>526</v>
      </c>
      <c r="AA607">
        <v>5</v>
      </c>
      <c r="AB607" s="7" t="s">
        <v>526</v>
      </c>
      <c r="AC607">
        <v>5</v>
      </c>
      <c r="AD607" s="7" t="s">
        <v>526</v>
      </c>
      <c r="AE607">
        <v>5</v>
      </c>
      <c r="AF607" s="7" t="s">
        <v>526</v>
      </c>
      <c r="AG607">
        <v>5</v>
      </c>
      <c r="AH607" s="7" t="s">
        <v>526</v>
      </c>
      <c r="AI607">
        <v>5</v>
      </c>
      <c r="AJ607" s="7" t="s">
        <v>526</v>
      </c>
      <c r="AK607">
        <v>5</v>
      </c>
      <c r="AL607" s="7" t="s">
        <v>526</v>
      </c>
      <c r="AM607">
        <v>5</v>
      </c>
      <c r="AN607" s="7" t="s">
        <v>526</v>
      </c>
      <c r="AO607">
        <v>5</v>
      </c>
      <c r="AP607" s="7" t="s">
        <v>526</v>
      </c>
      <c r="AQ607">
        <v>5</v>
      </c>
      <c r="AR607" s="7" t="s">
        <v>526</v>
      </c>
      <c r="AS607">
        <v>5</v>
      </c>
      <c r="AT607" s="7" t="s">
        <v>526</v>
      </c>
      <c r="AU607">
        <v>5</v>
      </c>
      <c r="AV607" s="7" t="s">
        <v>526</v>
      </c>
      <c r="AW607">
        <v>5</v>
      </c>
      <c r="AX607" s="7" t="s">
        <v>526</v>
      </c>
      <c r="AY607">
        <v>5</v>
      </c>
      <c r="AZ607" s="7" t="s">
        <v>526</v>
      </c>
      <c r="BA607">
        <v>5</v>
      </c>
      <c r="BB607" s="7" t="s">
        <v>526</v>
      </c>
      <c r="BC607">
        <v>5</v>
      </c>
      <c r="BD607" s="7" t="s">
        <v>526</v>
      </c>
      <c r="BE607">
        <v>5</v>
      </c>
      <c r="BF607" s="7" t="s">
        <v>526</v>
      </c>
      <c r="BG607">
        <v>5</v>
      </c>
      <c r="BH607" s="7" t="s">
        <v>526</v>
      </c>
      <c r="BI607">
        <v>5</v>
      </c>
      <c r="BJ607" s="7" t="s">
        <v>526</v>
      </c>
      <c r="BK607">
        <v>5</v>
      </c>
      <c r="BL607" s="7" t="s">
        <v>526</v>
      </c>
      <c r="BM607">
        <v>5</v>
      </c>
      <c r="BN607" s="7" t="s">
        <v>526</v>
      </c>
      <c r="BO607">
        <v>5</v>
      </c>
      <c r="BQ607" s="5">
        <f t="shared" si="36"/>
        <v>28</v>
      </c>
      <c r="BR607" s="5">
        <f t="shared" si="37"/>
        <v>0</v>
      </c>
      <c r="BS607" s="5">
        <f t="shared" si="38"/>
        <v>28</v>
      </c>
      <c r="BT607" s="6">
        <f t="shared" si="39"/>
        <v>0</v>
      </c>
    </row>
    <row r="608" spans="1:72" ht="12.75">
      <c r="A608" t="s">
        <v>2557</v>
      </c>
      <c r="B608" s="1" t="s">
        <v>1180</v>
      </c>
      <c r="C608" s="1" t="s">
        <v>1180</v>
      </c>
      <c r="D608" s="7">
        <v>1997</v>
      </c>
      <c r="E608" t="s">
        <v>1181</v>
      </c>
      <c r="F608" t="s">
        <v>1610</v>
      </c>
      <c r="G608" t="s">
        <v>1182</v>
      </c>
      <c r="H608" s="7" t="s">
        <v>523</v>
      </c>
      <c r="I608" t="s">
        <v>477</v>
      </c>
      <c r="J608" s="7" t="s">
        <v>525</v>
      </c>
      <c r="K608">
        <v>4.8</v>
      </c>
      <c r="L608" s="7" t="s">
        <v>526</v>
      </c>
      <c r="M608">
        <v>5</v>
      </c>
      <c r="N608" s="32" t="s">
        <v>526</v>
      </c>
      <c r="O608" s="33">
        <v>50</v>
      </c>
      <c r="P608" s="7" t="s">
        <v>526</v>
      </c>
      <c r="Q608">
        <v>200</v>
      </c>
      <c r="R608" s="7" t="s">
        <v>526</v>
      </c>
      <c r="S608">
        <v>5</v>
      </c>
      <c r="T608" s="7" t="s">
        <v>526</v>
      </c>
      <c r="U608">
        <v>5</v>
      </c>
      <c r="V608" s="7" t="s">
        <v>526</v>
      </c>
      <c r="W608">
        <v>5</v>
      </c>
      <c r="X608" s="7" t="s">
        <v>526</v>
      </c>
      <c r="Y608">
        <v>5</v>
      </c>
      <c r="Z608" s="7" t="s">
        <v>526</v>
      </c>
      <c r="AA608">
        <v>5</v>
      </c>
      <c r="AB608" s="7" t="s">
        <v>526</v>
      </c>
      <c r="AC608">
        <v>5</v>
      </c>
      <c r="AD608" s="7" t="s">
        <v>526</v>
      </c>
      <c r="AE608">
        <v>5</v>
      </c>
      <c r="AF608" s="7" t="s">
        <v>526</v>
      </c>
      <c r="AG608">
        <v>5</v>
      </c>
      <c r="AH608" s="7" t="s">
        <v>526</v>
      </c>
      <c r="AI608">
        <v>5</v>
      </c>
      <c r="AJ608" s="7" t="s">
        <v>526</v>
      </c>
      <c r="AK608">
        <v>5</v>
      </c>
      <c r="AL608" s="7" t="s">
        <v>526</v>
      </c>
      <c r="AM608">
        <v>5</v>
      </c>
      <c r="AN608" s="7" t="s">
        <v>526</v>
      </c>
      <c r="AO608">
        <v>5</v>
      </c>
      <c r="AP608" s="7" t="s">
        <v>526</v>
      </c>
      <c r="AQ608">
        <v>5</v>
      </c>
      <c r="AR608" s="7" t="s">
        <v>526</v>
      </c>
      <c r="AS608">
        <v>5</v>
      </c>
      <c r="AT608" s="7" t="s">
        <v>526</v>
      </c>
      <c r="AU608">
        <v>5</v>
      </c>
      <c r="AV608" s="7" t="s">
        <v>526</v>
      </c>
      <c r="AW608">
        <v>5</v>
      </c>
      <c r="AX608" s="7" t="s">
        <v>526</v>
      </c>
      <c r="AY608">
        <v>5</v>
      </c>
      <c r="AZ608" s="7" t="s">
        <v>526</v>
      </c>
      <c r="BA608">
        <v>5</v>
      </c>
      <c r="BB608" s="7" t="s">
        <v>526</v>
      </c>
      <c r="BC608">
        <v>5</v>
      </c>
      <c r="BD608" s="7" t="s">
        <v>526</v>
      </c>
      <c r="BE608">
        <v>5</v>
      </c>
      <c r="BF608" s="7" t="s">
        <v>526</v>
      </c>
      <c r="BG608">
        <v>5</v>
      </c>
      <c r="BH608" s="7" t="s">
        <v>526</v>
      </c>
      <c r="BI608">
        <v>5</v>
      </c>
      <c r="BJ608" s="7" t="s">
        <v>526</v>
      </c>
      <c r="BK608">
        <v>5</v>
      </c>
      <c r="BL608" s="7" t="s">
        <v>526</v>
      </c>
      <c r="BM608">
        <v>5</v>
      </c>
      <c r="BN608" s="7" t="s">
        <v>526</v>
      </c>
      <c r="BO608">
        <v>5</v>
      </c>
      <c r="BQ608" s="5">
        <f t="shared" si="36"/>
        <v>28</v>
      </c>
      <c r="BR608" s="5">
        <f t="shared" si="37"/>
        <v>0</v>
      </c>
      <c r="BS608" s="5">
        <f t="shared" si="38"/>
        <v>28</v>
      </c>
      <c r="BT608" s="6">
        <f t="shared" si="39"/>
        <v>0</v>
      </c>
    </row>
    <row r="609" spans="1:72" ht="12.75">
      <c r="A609" t="s">
        <v>2557</v>
      </c>
      <c r="B609" s="1" t="s">
        <v>1183</v>
      </c>
      <c r="C609" s="1" t="s">
        <v>1183</v>
      </c>
      <c r="D609" s="7">
        <v>1997</v>
      </c>
      <c r="E609" t="s">
        <v>1184</v>
      </c>
      <c r="F609" t="s">
        <v>1610</v>
      </c>
      <c r="G609" t="s">
        <v>1185</v>
      </c>
      <c r="H609" s="7" t="s">
        <v>523</v>
      </c>
      <c r="I609" t="s">
        <v>477</v>
      </c>
      <c r="J609" s="7" t="s">
        <v>525</v>
      </c>
      <c r="K609">
        <v>5.5</v>
      </c>
      <c r="L609" s="7" t="s">
        <v>526</v>
      </c>
      <c r="M609">
        <v>5</v>
      </c>
      <c r="N609" s="32" t="s">
        <v>526</v>
      </c>
      <c r="O609" s="33">
        <v>50</v>
      </c>
      <c r="P609" s="7" t="s">
        <v>526</v>
      </c>
      <c r="Q609">
        <v>200</v>
      </c>
      <c r="R609" s="7" t="s">
        <v>526</v>
      </c>
      <c r="S609">
        <v>5</v>
      </c>
      <c r="T609" s="7" t="s">
        <v>526</v>
      </c>
      <c r="U609">
        <v>5</v>
      </c>
      <c r="V609" s="7" t="s">
        <v>526</v>
      </c>
      <c r="W609">
        <v>5</v>
      </c>
      <c r="X609" s="7" t="s">
        <v>526</v>
      </c>
      <c r="Y609">
        <v>5</v>
      </c>
      <c r="Z609" s="7" t="s">
        <v>526</v>
      </c>
      <c r="AA609">
        <v>5</v>
      </c>
      <c r="AB609" s="7" t="s">
        <v>526</v>
      </c>
      <c r="AC609">
        <v>5</v>
      </c>
      <c r="AD609" s="7" t="s">
        <v>526</v>
      </c>
      <c r="AE609">
        <v>5</v>
      </c>
      <c r="AF609" s="7" t="s">
        <v>526</v>
      </c>
      <c r="AG609">
        <v>5</v>
      </c>
      <c r="AH609" s="7" t="s">
        <v>526</v>
      </c>
      <c r="AI609">
        <v>5</v>
      </c>
      <c r="AJ609" s="7" t="s">
        <v>526</v>
      </c>
      <c r="AK609">
        <v>5</v>
      </c>
      <c r="AL609" s="7" t="s">
        <v>526</v>
      </c>
      <c r="AM609">
        <v>5</v>
      </c>
      <c r="AN609" s="7" t="s">
        <v>526</v>
      </c>
      <c r="AO609">
        <v>5</v>
      </c>
      <c r="AP609" s="7" t="s">
        <v>526</v>
      </c>
      <c r="AQ609">
        <v>5</v>
      </c>
      <c r="AR609" s="7" t="s">
        <v>526</v>
      </c>
      <c r="AS609">
        <v>5</v>
      </c>
      <c r="AT609" s="7" t="s">
        <v>526</v>
      </c>
      <c r="AU609">
        <v>5</v>
      </c>
      <c r="AV609" s="7" t="s">
        <v>526</v>
      </c>
      <c r="AW609">
        <v>5</v>
      </c>
      <c r="AX609" s="7" t="s">
        <v>526</v>
      </c>
      <c r="AY609">
        <v>5</v>
      </c>
      <c r="AZ609" s="7" t="s">
        <v>526</v>
      </c>
      <c r="BA609">
        <v>5</v>
      </c>
      <c r="BB609" s="7" t="s">
        <v>526</v>
      </c>
      <c r="BC609">
        <v>5</v>
      </c>
      <c r="BD609" s="7" t="s">
        <v>526</v>
      </c>
      <c r="BE609">
        <v>5</v>
      </c>
      <c r="BF609" s="7" t="s">
        <v>526</v>
      </c>
      <c r="BG609">
        <v>5</v>
      </c>
      <c r="BH609" s="7" t="s">
        <v>526</v>
      </c>
      <c r="BI609">
        <v>5</v>
      </c>
      <c r="BJ609" s="7" t="s">
        <v>526</v>
      </c>
      <c r="BK609">
        <v>5</v>
      </c>
      <c r="BL609" s="7" t="s">
        <v>526</v>
      </c>
      <c r="BM609">
        <v>5</v>
      </c>
      <c r="BN609" s="7" t="s">
        <v>526</v>
      </c>
      <c r="BO609">
        <v>5</v>
      </c>
      <c r="BQ609" s="5">
        <f t="shared" si="36"/>
        <v>28</v>
      </c>
      <c r="BR609" s="5">
        <f t="shared" si="37"/>
        <v>0</v>
      </c>
      <c r="BS609" s="5">
        <f t="shared" si="38"/>
        <v>28</v>
      </c>
      <c r="BT609" s="6">
        <f t="shared" si="39"/>
        <v>0</v>
      </c>
    </row>
    <row r="610" spans="1:72" ht="12.75">
      <c r="A610" t="s">
        <v>2557</v>
      </c>
      <c r="B610" s="1" t="s">
        <v>1186</v>
      </c>
      <c r="C610" s="1" t="s">
        <v>1186</v>
      </c>
      <c r="D610" s="7">
        <v>1997</v>
      </c>
      <c r="E610" t="s">
        <v>1203</v>
      </c>
      <c r="F610" t="s">
        <v>1610</v>
      </c>
      <c r="G610" t="s">
        <v>1204</v>
      </c>
      <c r="H610" s="7" t="s">
        <v>523</v>
      </c>
      <c r="I610" t="s">
        <v>477</v>
      </c>
      <c r="J610" s="7" t="s">
        <v>525</v>
      </c>
      <c r="K610">
        <v>2.2</v>
      </c>
      <c r="L610" s="7" t="s">
        <v>526</v>
      </c>
      <c r="M610">
        <v>5</v>
      </c>
      <c r="N610" s="32" t="s">
        <v>526</v>
      </c>
      <c r="O610" s="33">
        <v>50</v>
      </c>
      <c r="P610" s="7" t="s">
        <v>526</v>
      </c>
      <c r="Q610">
        <v>200</v>
      </c>
      <c r="R610" s="7" t="s">
        <v>526</v>
      </c>
      <c r="S610">
        <v>5</v>
      </c>
      <c r="T610" s="7" t="s">
        <v>526</v>
      </c>
      <c r="U610">
        <v>5</v>
      </c>
      <c r="V610" s="7" t="s">
        <v>526</v>
      </c>
      <c r="W610">
        <v>5</v>
      </c>
      <c r="X610" s="7" t="s">
        <v>526</v>
      </c>
      <c r="Y610">
        <v>5</v>
      </c>
      <c r="Z610" s="7" t="s">
        <v>526</v>
      </c>
      <c r="AA610">
        <v>5</v>
      </c>
      <c r="AB610" s="7" t="s">
        <v>526</v>
      </c>
      <c r="AC610">
        <v>5</v>
      </c>
      <c r="AD610" s="7" t="s">
        <v>526</v>
      </c>
      <c r="AE610">
        <v>5</v>
      </c>
      <c r="AF610" s="7" t="s">
        <v>526</v>
      </c>
      <c r="AG610">
        <v>5</v>
      </c>
      <c r="AH610" s="7" t="s">
        <v>526</v>
      </c>
      <c r="AI610">
        <v>5</v>
      </c>
      <c r="AJ610" s="7" t="s">
        <v>526</v>
      </c>
      <c r="AK610">
        <v>5</v>
      </c>
      <c r="AL610" s="7" t="s">
        <v>526</v>
      </c>
      <c r="AM610">
        <v>5</v>
      </c>
      <c r="AN610" s="7" t="s">
        <v>526</v>
      </c>
      <c r="AO610">
        <v>5</v>
      </c>
      <c r="AP610" s="7" t="s">
        <v>526</v>
      </c>
      <c r="AQ610">
        <v>5</v>
      </c>
      <c r="AR610" s="7" t="s">
        <v>526</v>
      </c>
      <c r="AS610">
        <v>5</v>
      </c>
      <c r="AT610" s="7" t="s">
        <v>526</v>
      </c>
      <c r="AU610">
        <v>5</v>
      </c>
      <c r="AV610" s="7" t="s">
        <v>526</v>
      </c>
      <c r="AW610">
        <v>5</v>
      </c>
      <c r="AX610" s="7" t="s">
        <v>526</v>
      </c>
      <c r="AY610">
        <v>5</v>
      </c>
      <c r="AZ610" s="7" t="s">
        <v>526</v>
      </c>
      <c r="BA610">
        <v>5</v>
      </c>
      <c r="BB610" s="7" t="s">
        <v>526</v>
      </c>
      <c r="BC610">
        <v>5</v>
      </c>
      <c r="BD610" s="7" t="s">
        <v>526</v>
      </c>
      <c r="BE610">
        <v>5</v>
      </c>
      <c r="BF610" s="7" t="s">
        <v>526</v>
      </c>
      <c r="BG610">
        <v>5</v>
      </c>
      <c r="BH610" s="7" t="s">
        <v>526</v>
      </c>
      <c r="BI610">
        <v>5</v>
      </c>
      <c r="BJ610" s="7" t="s">
        <v>526</v>
      </c>
      <c r="BK610">
        <v>5</v>
      </c>
      <c r="BL610" s="7" t="s">
        <v>526</v>
      </c>
      <c r="BM610">
        <v>5</v>
      </c>
      <c r="BN610" s="7" t="s">
        <v>526</v>
      </c>
      <c r="BO610">
        <v>5</v>
      </c>
      <c r="BQ610" s="5">
        <f t="shared" si="36"/>
        <v>28</v>
      </c>
      <c r="BR610" s="5">
        <f t="shared" si="37"/>
        <v>0</v>
      </c>
      <c r="BS610" s="5">
        <f t="shared" si="38"/>
        <v>28</v>
      </c>
      <c r="BT610" s="6">
        <f t="shared" si="39"/>
        <v>0</v>
      </c>
    </row>
    <row r="611" spans="1:72" ht="12.75">
      <c r="A611" t="s">
        <v>2557</v>
      </c>
      <c r="B611" s="1" t="s">
        <v>1205</v>
      </c>
      <c r="C611" s="1" t="s">
        <v>1205</v>
      </c>
      <c r="D611" s="7">
        <v>1997</v>
      </c>
      <c r="E611" t="s">
        <v>1206</v>
      </c>
      <c r="F611" t="s">
        <v>1610</v>
      </c>
      <c r="G611" t="s">
        <v>1207</v>
      </c>
      <c r="H611" s="7" t="s">
        <v>523</v>
      </c>
      <c r="I611" t="s">
        <v>477</v>
      </c>
      <c r="J611" s="7" t="s">
        <v>525</v>
      </c>
      <c r="K611">
        <v>3.8</v>
      </c>
      <c r="L611" s="7" t="s">
        <v>526</v>
      </c>
      <c r="M611">
        <v>5</v>
      </c>
      <c r="N611" s="32" t="s">
        <v>526</v>
      </c>
      <c r="O611" s="33">
        <v>50</v>
      </c>
      <c r="P611" s="7" t="s">
        <v>526</v>
      </c>
      <c r="Q611">
        <v>200</v>
      </c>
      <c r="R611" s="7" t="s">
        <v>526</v>
      </c>
      <c r="S611">
        <v>5</v>
      </c>
      <c r="T611" s="7" t="s">
        <v>526</v>
      </c>
      <c r="U611">
        <v>5</v>
      </c>
      <c r="V611" s="7" t="s">
        <v>526</v>
      </c>
      <c r="W611">
        <v>5</v>
      </c>
      <c r="X611" s="7" t="s">
        <v>526</v>
      </c>
      <c r="Y611">
        <v>5</v>
      </c>
      <c r="Z611" s="7" t="s">
        <v>526</v>
      </c>
      <c r="AA611">
        <v>5</v>
      </c>
      <c r="AB611" s="7" t="s">
        <v>526</v>
      </c>
      <c r="AC611">
        <v>5</v>
      </c>
      <c r="AD611" s="7" t="s">
        <v>526</v>
      </c>
      <c r="AE611">
        <v>5</v>
      </c>
      <c r="AF611" s="7" t="s">
        <v>526</v>
      </c>
      <c r="AG611">
        <v>5</v>
      </c>
      <c r="AH611" s="7" t="s">
        <v>526</v>
      </c>
      <c r="AI611">
        <v>5</v>
      </c>
      <c r="AJ611" s="7" t="s">
        <v>526</v>
      </c>
      <c r="AK611">
        <v>5</v>
      </c>
      <c r="AL611" s="7" t="s">
        <v>526</v>
      </c>
      <c r="AM611">
        <v>5</v>
      </c>
      <c r="AN611" s="7" t="s">
        <v>526</v>
      </c>
      <c r="AO611">
        <v>5</v>
      </c>
      <c r="AP611" s="7" t="s">
        <v>526</v>
      </c>
      <c r="AQ611">
        <v>5</v>
      </c>
      <c r="AR611" s="7" t="s">
        <v>526</v>
      </c>
      <c r="AS611">
        <v>5</v>
      </c>
      <c r="AT611" s="7" t="s">
        <v>526</v>
      </c>
      <c r="AU611">
        <v>5</v>
      </c>
      <c r="AV611" s="7" t="s">
        <v>526</v>
      </c>
      <c r="AW611">
        <v>5</v>
      </c>
      <c r="AX611" s="7" t="s">
        <v>526</v>
      </c>
      <c r="AY611">
        <v>5</v>
      </c>
      <c r="AZ611" s="7" t="s">
        <v>526</v>
      </c>
      <c r="BA611">
        <v>5</v>
      </c>
      <c r="BB611" s="7" t="s">
        <v>526</v>
      </c>
      <c r="BC611">
        <v>5</v>
      </c>
      <c r="BD611" s="7" t="s">
        <v>526</v>
      </c>
      <c r="BE611">
        <v>5</v>
      </c>
      <c r="BF611" s="7" t="s">
        <v>526</v>
      </c>
      <c r="BG611">
        <v>5</v>
      </c>
      <c r="BH611" s="7" t="s">
        <v>526</v>
      </c>
      <c r="BI611">
        <v>5</v>
      </c>
      <c r="BJ611" s="7" t="s">
        <v>526</v>
      </c>
      <c r="BK611">
        <v>5</v>
      </c>
      <c r="BL611" s="7" t="s">
        <v>526</v>
      </c>
      <c r="BM611">
        <v>5</v>
      </c>
      <c r="BN611" s="7" t="s">
        <v>526</v>
      </c>
      <c r="BO611">
        <v>5</v>
      </c>
      <c r="BQ611" s="5">
        <f t="shared" si="36"/>
        <v>28</v>
      </c>
      <c r="BR611" s="5">
        <f t="shared" si="37"/>
        <v>0</v>
      </c>
      <c r="BS611" s="5">
        <f t="shared" si="38"/>
        <v>28</v>
      </c>
      <c r="BT611" s="6">
        <f t="shared" si="39"/>
        <v>0</v>
      </c>
    </row>
    <row r="612" spans="1:72" ht="12.75">
      <c r="A612" t="s">
        <v>574</v>
      </c>
      <c r="B612" s="1" t="s">
        <v>1208</v>
      </c>
      <c r="C612" s="1" t="s">
        <v>1208</v>
      </c>
      <c r="D612" s="7">
        <v>1994</v>
      </c>
      <c r="E612" t="s">
        <v>1209</v>
      </c>
      <c r="F612" t="s">
        <v>1610</v>
      </c>
      <c r="G612" t="s">
        <v>1210</v>
      </c>
      <c r="H612" s="7" t="s">
        <v>523</v>
      </c>
      <c r="I612" t="s">
        <v>578</v>
      </c>
      <c r="J612" s="7" t="s">
        <v>525</v>
      </c>
      <c r="K612">
        <v>6.6</v>
      </c>
      <c r="L612" s="7" t="s">
        <v>526</v>
      </c>
      <c r="M612">
        <v>5</v>
      </c>
      <c r="N612" s="32" t="s">
        <v>526</v>
      </c>
      <c r="O612" s="33">
        <v>50</v>
      </c>
      <c r="P612" s="7" t="s">
        <v>526</v>
      </c>
      <c r="Q612">
        <v>200</v>
      </c>
      <c r="R612" s="7" t="s">
        <v>526</v>
      </c>
      <c r="S612">
        <v>5</v>
      </c>
      <c r="T612" s="7" t="s">
        <v>526</v>
      </c>
      <c r="U612">
        <v>5</v>
      </c>
      <c r="V612" s="7" t="s">
        <v>526</v>
      </c>
      <c r="W612">
        <v>5</v>
      </c>
      <c r="X612" s="7" t="s">
        <v>526</v>
      </c>
      <c r="Y612">
        <v>5</v>
      </c>
      <c r="Z612" s="7" t="s">
        <v>526</v>
      </c>
      <c r="AA612">
        <v>5</v>
      </c>
      <c r="AB612" s="7" t="s">
        <v>526</v>
      </c>
      <c r="AC612">
        <v>5</v>
      </c>
      <c r="AD612" s="7" t="s">
        <v>526</v>
      </c>
      <c r="AE612">
        <v>5</v>
      </c>
      <c r="AF612" s="7" t="s">
        <v>526</v>
      </c>
      <c r="AG612">
        <v>5</v>
      </c>
      <c r="AH612" s="7" t="s">
        <v>526</v>
      </c>
      <c r="AI612">
        <v>5</v>
      </c>
      <c r="AJ612" s="7" t="s">
        <v>526</v>
      </c>
      <c r="AK612">
        <v>5</v>
      </c>
      <c r="AL612" s="7" t="s">
        <v>526</v>
      </c>
      <c r="AM612">
        <v>5</v>
      </c>
      <c r="AN612" s="7" t="s">
        <v>526</v>
      </c>
      <c r="AO612">
        <v>5</v>
      </c>
      <c r="AP612" s="7" t="s">
        <v>526</v>
      </c>
      <c r="AQ612">
        <v>5</v>
      </c>
      <c r="AR612" s="7" t="s">
        <v>526</v>
      </c>
      <c r="AS612">
        <v>5</v>
      </c>
      <c r="AT612" s="7" t="s">
        <v>526</v>
      </c>
      <c r="AU612">
        <v>5</v>
      </c>
      <c r="AV612" s="7" t="s">
        <v>526</v>
      </c>
      <c r="AW612">
        <v>5</v>
      </c>
      <c r="AX612" s="7" t="s">
        <v>526</v>
      </c>
      <c r="AY612">
        <v>5</v>
      </c>
      <c r="AZ612" s="7" t="s">
        <v>526</v>
      </c>
      <c r="BA612">
        <v>5</v>
      </c>
      <c r="BB612" s="7" t="s">
        <v>526</v>
      </c>
      <c r="BC612">
        <v>5</v>
      </c>
      <c r="BD612" s="7" t="s">
        <v>526</v>
      </c>
      <c r="BE612">
        <v>5</v>
      </c>
      <c r="BF612" s="7" t="s">
        <v>526</v>
      </c>
      <c r="BG612">
        <v>5</v>
      </c>
      <c r="BH612" s="7" t="s">
        <v>526</v>
      </c>
      <c r="BI612">
        <v>5</v>
      </c>
      <c r="BJ612" s="7" t="s">
        <v>526</v>
      </c>
      <c r="BK612">
        <v>5</v>
      </c>
      <c r="BL612" s="7" t="s">
        <v>526</v>
      </c>
      <c r="BM612">
        <v>5</v>
      </c>
      <c r="BN612" s="7" t="s">
        <v>526</v>
      </c>
      <c r="BO612">
        <v>5</v>
      </c>
      <c r="BQ612" s="5">
        <f t="shared" si="36"/>
        <v>28</v>
      </c>
      <c r="BR612" s="5">
        <f t="shared" si="37"/>
        <v>0</v>
      </c>
      <c r="BS612" s="5">
        <f t="shared" si="38"/>
        <v>28</v>
      </c>
      <c r="BT612" s="6">
        <f t="shared" si="39"/>
        <v>0</v>
      </c>
    </row>
    <row r="613" spans="1:72" ht="12.75">
      <c r="A613" t="s">
        <v>1567</v>
      </c>
      <c r="B613" s="1" t="s">
        <v>1211</v>
      </c>
      <c r="C613" s="1" t="s">
        <v>1212</v>
      </c>
      <c r="D613" s="7">
        <v>1991</v>
      </c>
      <c r="E613" t="s">
        <v>1213</v>
      </c>
      <c r="F613" t="s">
        <v>1610</v>
      </c>
      <c r="G613" t="s">
        <v>1214</v>
      </c>
      <c r="H613" s="7" t="s">
        <v>523</v>
      </c>
      <c r="I613" t="s">
        <v>1572</v>
      </c>
      <c r="J613" s="7" t="s">
        <v>525</v>
      </c>
      <c r="K613">
        <v>4.6</v>
      </c>
      <c r="L613" s="7" t="s">
        <v>526</v>
      </c>
      <c r="M613">
        <v>5</v>
      </c>
      <c r="N613" s="32" t="s">
        <v>526</v>
      </c>
      <c r="O613" s="33">
        <v>50</v>
      </c>
      <c r="P613" s="7" t="s">
        <v>526</v>
      </c>
      <c r="Q613">
        <v>200</v>
      </c>
      <c r="R613" s="7" t="s">
        <v>526</v>
      </c>
      <c r="S613">
        <v>5</v>
      </c>
      <c r="T613" s="7" t="s">
        <v>526</v>
      </c>
      <c r="U613">
        <v>5</v>
      </c>
      <c r="V613" s="7" t="s">
        <v>526</v>
      </c>
      <c r="W613">
        <v>5</v>
      </c>
      <c r="X613" s="7" t="s">
        <v>526</v>
      </c>
      <c r="Y613">
        <v>5</v>
      </c>
      <c r="Z613" s="7" t="s">
        <v>526</v>
      </c>
      <c r="AA613">
        <v>5</v>
      </c>
      <c r="AB613" s="7" t="s">
        <v>526</v>
      </c>
      <c r="AC613">
        <v>5</v>
      </c>
      <c r="AD613" s="7" t="s">
        <v>526</v>
      </c>
      <c r="AE613">
        <v>5</v>
      </c>
      <c r="AF613" s="7" t="s">
        <v>526</v>
      </c>
      <c r="AG613">
        <v>5</v>
      </c>
      <c r="AH613" s="7" t="s">
        <v>526</v>
      </c>
      <c r="AI613">
        <v>5</v>
      </c>
      <c r="AJ613" s="7" t="s">
        <v>526</v>
      </c>
      <c r="AK613">
        <v>5</v>
      </c>
      <c r="AL613" s="7" t="s">
        <v>526</v>
      </c>
      <c r="AM613">
        <v>5</v>
      </c>
      <c r="AN613" s="7" t="s">
        <v>526</v>
      </c>
      <c r="AO613">
        <v>5</v>
      </c>
      <c r="AP613" s="7" t="s">
        <v>526</v>
      </c>
      <c r="AQ613">
        <v>5</v>
      </c>
      <c r="AR613" s="7" t="s">
        <v>526</v>
      </c>
      <c r="AS613">
        <v>5</v>
      </c>
      <c r="AT613" s="7" t="s">
        <v>526</v>
      </c>
      <c r="AU613">
        <v>5</v>
      </c>
      <c r="AV613" s="7" t="s">
        <v>526</v>
      </c>
      <c r="AW613">
        <v>5</v>
      </c>
      <c r="AX613" s="7" t="s">
        <v>525</v>
      </c>
      <c r="AY613">
        <v>11</v>
      </c>
      <c r="AZ613" s="7" t="s">
        <v>526</v>
      </c>
      <c r="BA613">
        <v>5</v>
      </c>
      <c r="BB613" s="7" t="s">
        <v>526</v>
      </c>
      <c r="BC613">
        <v>5</v>
      </c>
      <c r="BD613" s="7" t="s">
        <v>526</v>
      </c>
      <c r="BE613">
        <v>5</v>
      </c>
      <c r="BF613" s="7" t="s">
        <v>526</v>
      </c>
      <c r="BG613">
        <v>5</v>
      </c>
      <c r="BH613" s="7" t="s">
        <v>526</v>
      </c>
      <c r="BI613">
        <v>5</v>
      </c>
      <c r="BJ613" s="7" t="s">
        <v>526</v>
      </c>
      <c r="BK613">
        <v>5</v>
      </c>
      <c r="BL613" s="7" t="s">
        <v>526</v>
      </c>
      <c r="BM613">
        <v>5</v>
      </c>
      <c r="BN613" s="7" t="s">
        <v>526</v>
      </c>
      <c r="BO613">
        <v>5</v>
      </c>
      <c r="BQ613" s="5">
        <f t="shared" si="36"/>
        <v>27</v>
      </c>
      <c r="BR613" s="5">
        <f t="shared" si="37"/>
        <v>0</v>
      </c>
      <c r="BS613" s="5">
        <f t="shared" si="38"/>
        <v>28</v>
      </c>
      <c r="BT613" s="6">
        <f t="shared" si="39"/>
        <v>1</v>
      </c>
    </row>
    <row r="614" spans="1:72" ht="12.75">
      <c r="A614" t="s">
        <v>2526</v>
      </c>
      <c r="B614" s="1" t="s">
        <v>1215</v>
      </c>
      <c r="C614" s="1" t="s">
        <v>1215</v>
      </c>
      <c r="D614" s="7">
        <v>1991</v>
      </c>
      <c r="E614" t="s">
        <v>1216</v>
      </c>
      <c r="F614" t="s">
        <v>1610</v>
      </c>
      <c r="G614" t="s">
        <v>1217</v>
      </c>
      <c r="H614" s="7" t="s">
        <v>523</v>
      </c>
      <c r="I614" t="s">
        <v>531</v>
      </c>
      <c r="J614" s="7" t="s">
        <v>525</v>
      </c>
      <c r="K614">
        <v>5.2</v>
      </c>
      <c r="L614" s="7" t="s">
        <v>526</v>
      </c>
      <c r="M614">
        <v>5</v>
      </c>
      <c r="N614" s="32" t="s">
        <v>525</v>
      </c>
      <c r="O614" s="33">
        <v>220</v>
      </c>
      <c r="P614" s="7" t="s">
        <v>526</v>
      </c>
      <c r="Q614">
        <v>200</v>
      </c>
      <c r="R614" s="7" t="s">
        <v>526</v>
      </c>
      <c r="S614">
        <v>5</v>
      </c>
      <c r="T614" s="7" t="s">
        <v>526</v>
      </c>
      <c r="U614">
        <v>5</v>
      </c>
      <c r="V614" s="7" t="s">
        <v>526</v>
      </c>
      <c r="W614">
        <v>5</v>
      </c>
      <c r="X614" s="7" t="s">
        <v>526</v>
      </c>
      <c r="Y614">
        <v>5</v>
      </c>
      <c r="Z614" s="7" t="s">
        <v>526</v>
      </c>
      <c r="AA614">
        <v>5</v>
      </c>
      <c r="AB614" s="7" t="s">
        <v>526</v>
      </c>
      <c r="AC614">
        <v>5</v>
      </c>
      <c r="AD614" s="7" t="s">
        <v>526</v>
      </c>
      <c r="AE614">
        <v>5</v>
      </c>
      <c r="AF614" s="7" t="s">
        <v>525</v>
      </c>
      <c r="AG614">
        <v>8.2</v>
      </c>
      <c r="AH614" s="7" t="s">
        <v>526</v>
      </c>
      <c r="AI614">
        <v>5</v>
      </c>
      <c r="AJ614" s="7" t="s">
        <v>526</v>
      </c>
      <c r="AK614">
        <v>5</v>
      </c>
      <c r="AL614" s="7" t="s">
        <v>526</v>
      </c>
      <c r="AM614">
        <v>5</v>
      </c>
      <c r="AN614" s="7" t="s">
        <v>526</v>
      </c>
      <c r="AO614">
        <v>5</v>
      </c>
      <c r="AP614" s="7" t="s">
        <v>526</v>
      </c>
      <c r="AQ614">
        <v>5</v>
      </c>
      <c r="AR614" s="7" t="s">
        <v>526</v>
      </c>
      <c r="AS614">
        <v>5</v>
      </c>
      <c r="AT614" s="7" t="s">
        <v>526</v>
      </c>
      <c r="AU614">
        <v>5</v>
      </c>
      <c r="AV614" s="7" t="s">
        <v>526</v>
      </c>
      <c r="AW614">
        <v>5</v>
      </c>
      <c r="AX614" s="7" t="s">
        <v>525</v>
      </c>
      <c r="AY614">
        <v>66</v>
      </c>
      <c r="AZ614" s="7" t="s">
        <v>526</v>
      </c>
      <c r="BA614">
        <v>5</v>
      </c>
      <c r="BB614" s="7" t="s">
        <v>526</v>
      </c>
      <c r="BC614">
        <v>5</v>
      </c>
      <c r="BD614" s="7" t="s">
        <v>558</v>
      </c>
      <c r="BE614" t="s">
        <v>558</v>
      </c>
      <c r="BF614" s="7" t="s">
        <v>526</v>
      </c>
      <c r="BG614">
        <v>5</v>
      </c>
      <c r="BH614" s="7" t="s">
        <v>526</v>
      </c>
      <c r="BI614">
        <v>5</v>
      </c>
      <c r="BJ614" s="7" t="s">
        <v>526</v>
      </c>
      <c r="BK614">
        <v>5</v>
      </c>
      <c r="BL614" s="7" t="s">
        <v>526</v>
      </c>
      <c r="BM614">
        <v>5</v>
      </c>
      <c r="BN614" s="7" t="s">
        <v>526</v>
      </c>
      <c r="BO614">
        <v>5</v>
      </c>
      <c r="BQ614" s="5">
        <f t="shared" si="36"/>
        <v>24</v>
      </c>
      <c r="BR614" s="5">
        <f t="shared" si="37"/>
        <v>2</v>
      </c>
      <c r="BS614" s="5">
        <f t="shared" si="38"/>
        <v>27</v>
      </c>
      <c r="BT614" s="6">
        <f t="shared" si="39"/>
        <v>3</v>
      </c>
    </row>
    <row r="615" spans="1:72" ht="12.75">
      <c r="A615" t="s">
        <v>2526</v>
      </c>
      <c r="B615" s="1" t="s">
        <v>1218</v>
      </c>
      <c r="C615" s="1" t="s">
        <v>1218</v>
      </c>
      <c r="D615" s="7">
        <v>1991</v>
      </c>
      <c r="E615" t="s">
        <v>1219</v>
      </c>
      <c r="F615" t="s">
        <v>1610</v>
      </c>
      <c r="G615" t="s">
        <v>1220</v>
      </c>
      <c r="H615" s="7" t="s">
        <v>523</v>
      </c>
      <c r="I615" t="s">
        <v>2237</v>
      </c>
      <c r="J615" s="7" t="s">
        <v>525</v>
      </c>
      <c r="K615">
        <v>3.8</v>
      </c>
      <c r="L615" s="7" t="s">
        <v>526</v>
      </c>
      <c r="M615">
        <v>5</v>
      </c>
      <c r="N615" s="32" t="s">
        <v>526</v>
      </c>
      <c r="O615" s="33">
        <v>50</v>
      </c>
      <c r="P615" s="7" t="s">
        <v>526</v>
      </c>
      <c r="Q615">
        <v>200</v>
      </c>
      <c r="R615" s="7" t="s">
        <v>526</v>
      </c>
      <c r="S615">
        <v>5</v>
      </c>
      <c r="T615" s="7" t="s">
        <v>526</v>
      </c>
      <c r="U615">
        <v>5</v>
      </c>
      <c r="V615" s="7" t="s">
        <v>526</v>
      </c>
      <c r="W615">
        <v>5</v>
      </c>
      <c r="X615" s="7" t="s">
        <v>526</v>
      </c>
      <c r="Y615">
        <v>5</v>
      </c>
      <c r="Z615" s="7" t="s">
        <v>526</v>
      </c>
      <c r="AA615">
        <v>5</v>
      </c>
      <c r="AB615" s="7" t="s">
        <v>526</v>
      </c>
      <c r="AC615">
        <v>5</v>
      </c>
      <c r="AD615" s="7" t="s">
        <v>526</v>
      </c>
      <c r="AE615">
        <v>5</v>
      </c>
      <c r="AF615" s="7" t="s">
        <v>526</v>
      </c>
      <c r="AG615">
        <v>5</v>
      </c>
      <c r="AH615" s="7" t="s">
        <v>526</v>
      </c>
      <c r="AI615">
        <v>5</v>
      </c>
      <c r="AJ615" s="7" t="s">
        <v>526</v>
      </c>
      <c r="AK615">
        <v>5</v>
      </c>
      <c r="AL615" s="7" t="s">
        <v>526</v>
      </c>
      <c r="AM615">
        <v>5</v>
      </c>
      <c r="AN615" s="7" t="s">
        <v>526</v>
      </c>
      <c r="AO615">
        <v>5</v>
      </c>
      <c r="AP615" s="7" t="s">
        <v>526</v>
      </c>
      <c r="AQ615">
        <v>5</v>
      </c>
      <c r="AR615" s="7" t="s">
        <v>526</v>
      </c>
      <c r="AS615">
        <v>5</v>
      </c>
      <c r="AT615" s="7" t="s">
        <v>526</v>
      </c>
      <c r="AU615">
        <v>5</v>
      </c>
      <c r="AV615" s="7" t="s">
        <v>526</v>
      </c>
      <c r="AW615">
        <v>5</v>
      </c>
      <c r="AX615" s="7" t="s">
        <v>525</v>
      </c>
      <c r="AY615">
        <v>110</v>
      </c>
      <c r="AZ615" s="7" t="s">
        <v>526</v>
      </c>
      <c r="BA615">
        <v>5</v>
      </c>
      <c r="BB615" s="7" t="s">
        <v>526</v>
      </c>
      <c r="BC615">
        <v>5</v>
      </c>
      <c r="BD615" s="7" t="s">
        <v>525</v>
      </c>
      <c r="BE615">
        <v>35</v>
      </c>
      <c r="BF615" s="7" t="s">
        <v>525</v>
      </c>
      <c r="BG615">
        <v>28</v>
      </c>
      <c r="BH615" s="7" t="s">
        <v>525</v>
      </c>
      <c r="BI615">
        <v>5.6</v>
      </c>
      <c r="BJ615" s="7" t="s">
        <v>526</v>
      </c>
      <c r="BK615">
        <v>5</v>
      </c>
      <c r="BL615" s="7" t="s">
        <v>526</v>
      </c>
      <c r="BM615">
        <v>5</v>
      </c>
      <c r="BN615" s="7" t="s">
        <v>526</v>
      </c>
      <c r="BO615">
        <v>5</v>
      </c>
      <c r="BQ615" s="5">
        <f t="shared" si="36"/>
        <v>24</v>
      </c>
      <c r="BR615" s="5">
        <f t="shared" si="37"/>
        <v>0</v>
      </c>
      <c r="BS615" s="5">
        <f t="shared" si="38"/>
        <v>28</v>
      </c>
      <c r="BT615" s="6">
        <f t="shared" si="39"/>
        <v>4</v>
      </c>
    </row>
    <row r="616" spans="1:72" ht="12.75">
      <c r="A616" t="s">
        <v>2526</v>
      </c>
      <c r="B616" s="1" t="s">
        <v>1221</v>
      </c>
      <c r="C616" s="1" t="s">
        <v>1221</v>
      </c>
      <c r="D616" s="7">
        <v>1991</v>
      </c>
      <c r="E616" t="s">
        <v>1222</v>
      </c>
      <c r="F616" t="s">
        <v>1610</v>
      </c>
      <c r="G616" t="s">
        <v>1223</v>
      </c>
      <c r="H616" s="7" t="s">
        <v>523</v>
      </c>
      <c r="I616" t="s">
        <v>531</v>
      </c>
      <c r="J616" s="7" t="s">
        <v>525</v>
      </c>
      <c r="K616">
        <v>4.7</v>
      </c>
      <c r="L616" s="7" t="s">
        <v>526</v>
      </c>
      <c r="M616">
        <v>5</v>
      </c>
      <c r="N616" s="32" t="s">
        <v>526</v>
      </c>
      <c r="O616" s="33">
        <v>50</v>
      </c>
      <c r="P616" s="7" t="s">
        <v>526</v>
      </c>
      <c r="Q616">
        <v>200</v>
      </c>
      <c r="R616" s="7" t="s">
        <v>526</v>
      </c>
      <c r="S616">
        <v>5</v>
      </c>
      <c r="T616" s="7" t="s">
        <v>526</v>
      </c>
      <c r="U616">
        <v>5</v>
      </c>
      <c r="V616" s="7" t="s">
        <v>526</v>
      </c>
      <c r="W616">
        <v>5</v>
      </c>
      <c r="X616" s="7" t="s">
        <v>526</v>
      </c>
      <c r="Y616">
        <v>5</v>
      </c>
      <c r="Z616" s="7" t="s">
        <v>526</v>
      </c>
      <c r="AA616">
        <v>5</v>
      </c>
      <c r="AB616" s="7" t="s">
        <v>526</v>
      </c>
      <c r="AC616">
        <v>5</v>
      </c>
      <c r="AD616" s="7" t="s">
        <v>526</v>
      </c>
      <c r="AE616">
        <v>5</v>
      </c>
      <c r="AF616" s="7" t="s">
        <v>526</v>
      </c>
      <c r="AG616">
        <v>5</v>
      </c>
      <c r="AH616" s="7" t="s">
        <v>526</v>
      </c>
      <c r="AI616">
        <v>5</v>
      </c>
      <c r="AJ616" s="7" t="s">
        <v>526</v>
      </c>
      <c r="AK616">
        <v>5</v>
      </c>
      <c r="AL616" s="7" t="s">
        <v>526</v>
      </c>
      <c r="AM616">
        <v>5</v>
      </c>
      <c r="AN616" s="7" t="s">
        <v>526</v>
      </c>
      <c r="AO616">
        <v>5</v>
      </c>
      <c r="AP616" s="7" t="s">
        <v>526</v>
      </c>
      <c r="AQ616">
        <v>5</v>
      </c>
      <c r="AR616" s="7" t="s">
        <v>526</v>
      </c>
      <c r="AS616">
        <v>5</v>
      </c>
      <c r="AT616" s="7" t="s">
        <v>526</v>
      </c>
      <c r="AU616">
        <v>5</v>
      </c>
      <c r="AV616" s="7" t="s">
        <v>526</v>
      </c>
      <c r="AW616">
        <v>5</v>
      </c>
      <c r="AX616" s="7" t="s">
        <v>525</v>
      </c>
      <c r="AY616">
        <v>64</v>
      </c>
      <c r="AZ616" s="7" t="s">
        <v>526</v>
      </c>
      <c r="BA616">
        <v>5</v>
      </c>
      <c r="BB616" s="7" t="s">
        <v>526</v>
      </c>
      <c r="BC616">
        <v>5</v>
      </c>
      <c r="BD616" s="7" t="s">
        <v>525</v>
      </c>
      <c r="BE616">
        <v>17</v>
      </c>
      <c r="BF616" s="7" t="s">
        <v>526</v>
      </c>
      <c r="BG616">
        <v>5</v>
      </c>
      <c r="BH616" s="7" t="s">
        <v>526</v>
      </c>
      <c r="BI616">
        <v>5</v>
      </c>
      <c r="BJ616" s="7" t="s">
        <v>526</v>
      </c>
      <c r="BK616">
        <v>5</v>
      </c>
      <c r="BL616" s="7" t="s">
        <v>526</v>
      </c>
      <c r="BM616">
        <v>5</v>
      </c>
      <c r="BN616" s="7" t="s">
        <v>526</v>
      </c>
      <c r="BO616">
        <v>5</v>
      </c>
      <c r="BQ616" s="5">
        <f t="shared" si="36"/>
        <v>26</v>
      </c>
      <c r="BR616" s="5">
        <f t="shared" si="37"/>
        <v>0</v>
      </c>
      <c r="BS616" s="5">
        <f t="shared" si="38"/>
        <v>28</v>
      </c>
      <c r="BT616" s="6">
        <f t="shared" si="39"/>
        <v>2</v>
      </c>
    </row>
    <row r="617" spans="1:72" ht="12.75">
      <c r="A617" t="s">
        <v>2526</v>
      </c>
      <c r="B617" s="1" t="s">
        <v>1224</v>
      </c>
      <c r="C617" s="1" t="s">
        <v>1224</v>
      </c>
      <c r="D617" s="7">
        <v>1991</v>
      </c>
      <c r="E617" t="s">
        <v>1225</v>
      </c>
      <c r="F617" t="s">
        <v>1610</v>
      </c>
      <c r="G617" t="s">
        <v>1226</v>
      </c>
      <c r="H617" s="7" t="s">
        <v>523</v>
      </c>
      <c r="I617" t="s">
        <v>524</v>
      </c>
      <c r="J617" s="7" t="s">
        <v>525</v>
      </c>
      <c r="K617">
        <v>8.3</v>
      </c>
      <c r="L617" s="7" t="s">
        <v>526</v>
      </c>
      <c r="M617">
        <v>5</v>
      </c>
      <c r="N617" s="32" t="s">
        <v>526</v>
      </c>
      <c r="O617" s="33">
        <v>50</v>
      </c>
      <c r="P617" s="7" t="s">
        <v>526</v>
      </c>
      <c r="Q617">
        <v>200</v>
      </c>
      <c r="R617" s="7" t="s">
        <v>526</v>
      </c>
      <c r="S617">
        <v>5</v>
      </c>
      <c r="T617" s="7" t="s">
        <v>526</v>
      </c>
      <c r="U617">
        <v>5</v>
      </c>
      <c r="V617" s="7" t="s">
        <v>526</v>
      </c>
      <c r="W617">
        <v>5</v>
      </c>
      <c r="X617" s="7" t="s">
        <v>526</v>
      </c>
      <c r="Y617">
        <v>5</v>
      </c>
      <c r="Z617" s="7" t="s">
        <v>526</v>
      </c>
      <c r="AA617">
        <v>5</v>
      </c>
      <c r="AB617" s="7" t="s">
        <v>526</v>
      </c>
      <c r="AC617">
        <v>5</v>
      </c>
      <c r="AD617" s="7" t="s">
        <v>526</v>
      </c>
      <c r="AE617">
        <v>5</v>
      </c>
      <c r="AF617" s="7" t="s">
        <v>526</v>
      </c>
      <c r="AG617">
        <v>5</v>
      </c>
      <c r="AH617" s="7" t="s">
        <v>526</v>
      </c>
      <c r="AI617">
        <v>5</v>
      </c>
      <c r="AJ617" s="7" t="s">
        <v>526</v>
      </c>
      <c r="AK617">
        <v>5</v>
      </c>
      <c r="AL617" s="7" t="s">
        <v>526</v>
      </c>
      <c r="AM617">
        <v>5</v>
      </c>
      <c r="AN617" s="7" t="s">
        <v>526</v>
      </c>
      <c r="AO617">
        <v>5</v>
      </c>
      <c r="AP617" s="7" t="s">
        <v>526</v>
      </c>
      <c r="AQ617">
        <v>5</v>
      </c>
      <c r="AR617" s="7" t="s">
        <v>526</v>
      </c>
      <c r="AS617">
        <v>5</v>
      </c>
      <c r="AT617" s="7" t="s">
        <v>526</v>
      </c>
      <c r="AU617">
        <v>5</v>
      </c>
      <c r="AV617" s="7" t="s">
        <v>526</v>
      </c>
      <c r="AW617">
        <v>5</v>
      </c>
      <c r="AX617" s="7" t="s">
        <v>525</v>
      </c>
      <c r="AY617">
        <v>5</v>
      </c>
      <c r="AZ617" s="7" t="s">
        <v>526</v>
      </c>
      <c r="BA617">
        <v>5</v>
      </c>
      <c r="BB617" s="7" t="s">
        <v>526</v>
      </c>
      <c r="BC617">
        <v>5</v>
      </c>
      <c r="BD617" s="7" t="s">
        <v>526</v>
      </c>
      <c r="BE617">
        <v>5</v>
      </c>
      <c r="BF617" s="7" t="s">
        <v>526</v>
      </c>
      <c r="BG617">
        <v>5</v>
      </c>
      <c r="BH617" s="7" t="s">
        <v>526</v>
      </c>
      <c r="BI617">
        <v>5</v>
      </c>
      <c r="BJ617" s="7" t="s">
        <v>526</v>
      </c>
      <c r="BK617">
        <v>5</v>
      </c>
      <c r="BL617" s="7" t="s">
        <v>526</v>
      </c>
      <c r="BM617">
        <v>5</v>
      </c>
      <c r="BN617" s="7" t="s">
        <v>526</v>
      </c>
      <c r="BO617">
        <v>5</v>
      </c>
      <c r="BQ617" s="5">
        <f t="shared" si="36"/>
        <v>27</v>
      </c>
      <c r="BR617" s="5">
        <f t="shared" si="37"/>
        <v>0</v>
      </c>
      <c r="BS617" s="5">
        <f t="shared" si="38"/>
        <v>28</v>
      </c>
      <c r="BT617" s="6">
        <f t="shared" si="39"/>
        <v>1</v>
      </c>
    </row>
    <row r="618" spans="1:72" ht="12.75">
      <c r="A618" t="s">
        <v>2201</v>
      </c>
      <c r="B618" s="1" t="s">
        <v>1227</v>
      </c>
      <c r="C618" s="1" t="s">
        <v>1227</v>
      </c>
      <c r="D618" s="7">
        <v>1994</v>
      </c>
      <c r="E618" t="s">
        <v>1228</v>
      </c>
      <c r="F618" t="s">
        <v>1610</v>
      </c>
      <c r="G618" t="s">
        <v>1229</v>
      </c>
      <c r="H618" s="7" t="s">
        <v>523</v>
      </c>
      <c r="I618" t="s">
        <v>732</v>
      </c>
      <c r="J618" s="7" t="s">
        <v>525</v>
      </c>
      <c r="K618">
        <v>6.8</v>
      </c>
      <c r="L618" s="7" t="s">
        <v>526</v>
      </c>
      <c r="M618">
        <v>5</v>
      </c>
      <c r="N618" s="32" t="s">
        <v>526</v>
      </c>
      <c r="O618" s="33">
        <v>50</v>
      </c>
      <c r="P618" s="7" t="s">
        <v>526</v>
      </c>
      <c r="Q618">
        <v>200</v>
      </c>
      <c r="R618" s="7" t="s">
        <v>526</v>
      </c>
      <c r="S618">
        <v>5</v>
      </c>
      <c r="T618" s="7" t="s">
        <v>526</v>
      </c>
      <c r="U618">
        <v>5</v>
      </c>
      <c r="V618" s="7" t="s">
        <v>526</v>
      </c>
      <c r="W618">
        <v>5</v>
      </c>
      <c r="X618" s="7" t="s">
        <v>526</v>
      </c>
      <c r="Y618">
        <v>5</v>
      </c>
      <c r="Z618" s="7" t="s">
        <v>526</v>
      </c>
      <c r="AA618">
        <v>5</v>
      </c>
      <c r="AB618" s="7" t="s">
        <v>526</v>
      </c>
      <c r="AC618">
        <v>5</v>
      </c>
      <c r="AD618" s="7" t="s">
        <v>526</v>
      </c>
      <c r="AE618">
        <v>5</v>
      </c>
      <c r="AF618" s="7" t="s">
        <v>526</v>
      </c>
      <c r="AG618">
        <v>5</v>
      </c>
      <c r="AH618" s="7" t="s">
        <v>526</v>
      </c>
      <c r="AI618">
        <v>5</v>
      </c>
      <c r="AJ618" s="7" t="s">
        <v>526</v>
      </c>
      <c r="AK618">
        <v>5</v>
      </c>
      <c r="AL618" s="7" t="s">
        <v>526</v>
      </c>
      <c r="AM618">
        <v>5</v>
      </c>
      <c r="AN618" s="7" t="s">
        <v>526</v>
      </c>
      <c r="AO618">
        <v>5</v>
      </c>
      <c r="AP618" s="7" t="s">
        <v>526</v>
      </c>
      <c r="AQ618">
        <v>5</v>
      </c>
      <c r="AR618" s="7" t="s">
        <v>526</v>
      </c>
      <c r="AS618">
        <v>5</v>
      </c>
      <c r="AT618" s="7" t="s">
        <v>526</v>
      </c>
      <c r="AU618">
        <v>6</v>
      </c>
      <c r="AV618" s="7" t="s">
        <v>526</v>
      </c>
      <c r="AW618">
        <v>5</v>
      </c>
      <c r="AX618" s="7" t="s">
        <v>525</v>
      </c>
      <c r="AY618">
        <v>6.3</v>
      </c>
      <c r="AZ618" s="7" t="s">
        <v>526</v>
      </c>
      <c r="BA618">
        <v>5</v>
      </c>
      <c r="BB618" s="7" t="s">
        <v>526</v>
      </c>
      <c r="BC618">
        <v>6</v>
      </c>
      <c r="BD618" s="7" t="s">
        <v>526</v>
      </c>
      <c r="BE618">
        <v>5</v>
      </c>
      <c r="BF618" s="7" t="s">
        <v>526</v>
      </c>
      <c r="BG618">
        <v>5</v>
      </c>
      <c r="BH618" s="7" t="s">
        <v>526</v>
      </c>
      <c r="BI618">
        <v>5</v>
      </c>
      <c r="BJ618" s="7" t="s">
        <v>526</v>
      </c>
      <c r="BK618">
        <v>5</v>
      </c>
      <c r="BL618" s="7" t="s">
        <v>526</v>
      </c>
      <c r="BM618">
        <v>5</v>
      </c>
      <c r="BN618" s="7" t="s">
        <v>526</v>
      </c>
      <c r="BO618">
        <v>5</v>
      </c>
      <c r="BQ618" s="5">
        <f t="shared" si="36"/>
        <v>27</v>
      </c>
      <c r="BR618" s="5">
        <f t="shared" si="37"/>
        <v>0</v>
      </c>
      <c r="BS618" s="5">
        <f t="shared" si="38"/>
        <v>28</v>
      </c>
      <c r="BT618" s="6">
        <f t="shared" si="39"/>
        <v>1</v>
      </c>
    </row>
    <row r="619" spans="1:72" ht="12.75">
      <c r="A619" t="s">
        <v>2221</v>
      </c>
      <c r="B619" s="1" t="s">
        <v>1230</v>
      </c>
      <c r="C619" s="1" t="s">
        <v>1230</v>
      </c>
      <c r="D619" s="7">
        <v>1994</v>
      </c>
      <c r="E619" t="s">
        <v>1231</v>
      </c>
      <c r="F619" t="s">
        <v>1610</v>
      </c>
      <c r="G619" t="s">
        <v>1232</v>
      </c>
      <c r="H619" s="7" t="s">
        <v>523</v>
      </c>
      <c r="I619" t="s">
        <v>938</v>
      </c>
      <c r="J619" s="7" t="s">
        <v>525</v>
      </c>
      <c r="K619">
        <v>12.7</v>
      </c>
      <c r="L619" s="7" t="s">
        <v>526</v>
      </c>
      <c r="M619">
        <v>5</v>
      </c>
      <c r="N619" s="32" t="s">
        <v>526</v>
      </c>
      <c r="O619" s="33">
        <v>50</v>
      </c>
      <c r="P619" s="7" t="s">
        <v>526</v>
      </c>
      <c r="Q619">
        <v>200</v>
      </c>
      <c r="R619" s="7" t="s">
        <v>526</v>
      </c>
      <c r="S619">
        <v>5</v>
      </c>
      <c r="T619" s="7" t="s">
        <v>525</v>
      </c>
      <c r="U619">
        <v>8.8</v>
      </c>
      <c r="V619" s="7" t="s">
        <v>526</v>
      </c>
      <c r="W619">
        <v>5</v>
      </c>
      <c r="X619" s="7" t="s">
        <v>526</v>
      </c>
      <c r="Y619">
        <v>5</v>
      </c>
      <c r="Z619" s="7" t="s">
        <v>526</v>
      </c>
      <c r="AA619">
        <v>5</v>
      </c>
      <c r="AB619" s="7" t="s">
        <v>526</v>
      </c>
      <c r="AC619">
        <v>10</v>
      </c>
      <c r="AD619" s="7" t="s">
        <v>526</v>
      </c>
      <c r="AE619">
        <v>10</v>
      </c>
      <c r="AF619" s="7" t="s">
        <v>526</v>
      </c>
      <c r="AG619">
        <v>5</v>
      </c>
      <c r="AH619" s="7" t="s">
        <v>526</v>
      </c>
      <c r="AI619">
        <v>5</v>
      </c>
      <c r="AJ619" s="7" t="s">
        <v>526</v>
      </c>
      <c r="AK619">
        <v>5</v>
      </c>
      <c r="AL619" s="7" t="s">
        <v>526</v>
      </c>
      <c r="AM619">
        <v>5</v>
      </c>
      <c r="AN619" s="7" t="s">
        <v>526</v>
      </c>
      <c r="AO619">
        <v>5</v>
      </c>
      <c r="AP619" s="7" t="s">
        <v>526</v>
      </c>
      <c r="AQ619">
        <v>5</v>
      </c>
      <c r="AR619" s="7" t="s">
        <v>526</v>
      </c>
      <c r="AS619">
        <v>5</v>
      </c>
      <c r="AT619" s="7" t="s">
        <v>526</v>
      </c>
      <c r="AU619">
        <v>5</v>
      </c>
      <c r="AV619" s="7" t="s">
        <v>526</v>
      </c>
      <c r="AW619">
        <v>5</v>
      </c>
      <c r="AX619" s="7" t="s">
        <v>525</v>
      </c>
      <c r="AY619">
        <v>42</v>
      </c>
      <c r="AZ619" s="7" t="s">
        <v>526</v>
      </c>
      <c r="BA619">
        <v>5</v>
      </c>
      <c r="BB619" s="7" t="s">
        <v>526</v>
      </c>
      <c r="BC619">
        <v>8.7</v>
      </c>
      <c r="BD619" s="7" t="s">
        <v>543</v>
      </c>
      <c r="BE619">
        <v>15</v>
      </c>
      <c r="BF619" s="7" t="s">
        <v>526</v>
      </c>
      <c r="BG619">
        <v>10</v>
      </c>
      <c r="BH619" s="7" t="s">
        <v>526</v>
      </c>
      <c r="BI619">
        <v>10</v>
      </c>
      <c r="BJ619" s="7" t="s">
        <v>526</v>
      </c>
      <c r="BK619">
        <v>5</v>
      </c>
      <c r="BL619" s="7" t="s">
        <v>526</v>
      </c>
      <c r="BM619">
        <v>5</v>
      </c>
      <c r="BN619" s="7" t="s">
        <v>526</v>
      </c>
      <c r="BO619">
        <v>5</v>
      </c>
      <c r="BQ619" s="5">
        <f t="shared" si="36"/>
        <v>25</v>
      </c>
      <c r="BR619" s="5">
        <f t="shared" si="37"/>
        <v>0</v>
      </c>
      <c r="BS619" s="5">
        <f t="shared" si="38"/>
        <v>28</v>
      </c>
      <c r="BT619" s="6">
        <f t="shared" si="39"/>
        <v>3</v>
      </c>
    </row>
    <row r="620" spans="1:72" ht="12.75">
      <c r="A620" t="s">
        <v>2201</v>
      </c>
      <c r="B620" s="1" t="s">
        <v>1233</v>
      </c>
      <c r="C620" s="1" t="s">
        <v>1233</v>
      </c>
      <c r="D620" s="7">
        <v>1994</v>
      </c>
      <c r="E620" t="s">
        <v>1234</v>
      </c>
      <c r="F620" t="s">
        <v>1610</v>
      </c>
      <c r="G620" t="s">
        <v>1235</v>
      </c>
      <c r="H620" s="7" t="s">
        <v>523</v>
      </c>
      <c r="I620" t="s">
        <v>732</v>
      </c>
      <c r="J620" s="7" t="s">
        <v>525</v>
      </c>
      <c r="K620">
        <v>2.7</v>
      </c>
      <c r="L620" s="7" t="s">
        <v>526</v>
      </c>
      <c r="M620">
        <v>5</v>
      </c>
      <c r="N620" s="32" t="s">
        <v>526</v>
      </c>
      <c r="O620" s="33">
        <v>50</v>
      </c>
      <c r="P620" s="7" t="s">
        <v>526</v>
      </c>
      <c r="Q620">
        <v>200</v>
      </c>
      <c r="R620" s="7" t="s">
        <v>526</v>
      </c>
      <c r="S620">
        <v>5</v>
      </c>
      <c r="T620" s="7" t="s">
        <v>526</v>
      </c>
      <c r="U620">
        <v>5</v>
      </c>
      <c r="V620" s="7" t="s">
        <v>526</v>
      </c>
      <c r="W620">
        <v>5</v>
      </c>
      <c r="X620" s="7" t="s">
        <v>526</v>
      </c>
      <c r="Y620">
        <v>5</v>
      </c>
      <c r="Z620" s="7" t="s">
        <v>526</v>
      </c>
      <c r="AA620">
        <v>5</v>
      </c>
      <c r="AB620" s="7" t="s">
        <v>526</v>
      </c>
      <c r="AC620">
        <v>5</v>
      </c>
      <c r="AD620" s="7" t="s">
        <v>526</v>
      </c>
      <c r="AE620">
        <v>5</v>
      </c>
      <c r="AF620" s="7" t="s">
        <v>526</v>
      </c>
      <c r="AG620">
        <v>5</v>
      </c>
      <c r="AH620" s="7" t="s">
        <v>526</v>
      </c>
      <c r="AI620">
        <v>5</v>
      </c>
      <c r="AJ620" s="7" t="s">
        <v>526</v>
      </c>
      <c r="AK620">
        <v>6</v>
      </c>
      <c r="AL620" s="7" t="s">
        <v>526</v>
      </c>
      <c r="AM620">
        <v>5</v>
      </c>
      <c r="AN620" s="7" t="s">
        <v>526</v>
      </c>
      <c r="AO620">
        <v>5</v>
      </c>
      <c r="AP620" s="7" t="s">
        <v>526</v>
      </c>
      <c r="AQ620">
        <v>5</v>
      </c>
      <c r="AR620" s="7" t="s">
        <v>526</v>
      </c>
      <c r="AS620">
        <v>5</v>
      </c>
      <c r="AT620" s="7" t="s">
        <v>526</v>
      </c>
      <c r="AU620">
        <v>5</v>
      </c>
      <c r="AV620" s="7" t="s">
        <v>526</v>
      </c>
      <c r="AW620">
        <v>5</v>
      </c>
      <c r="AX620" s="7" t="s">
        <v>526</v>
      </c>
      <c r="AY620">
        <v>5</v>
      </c>
      <c r="AZ620" s="7" t="s">
        <v>526</v>
      </c>
      <c r="BA620">
        <v>5</v>
      </c>
      <c r="BB620" s="7" t="s">
        <v>526</v>
      </c>
      <c r="BC620">
        <v>5</v>
      </c>
      <c r="BD620" s="7" t="s">
        <v>526</v>
      </c>
      <c r="BE620">
        <v>5</v>
      </c>
      <c r="BF620" s="7" t="s">
        <v>526</v>
      </c>
      <c r="BG620">
        <v>5</v>
      </c>
      <c r="BH620" s="7" t="s">
        <v>526</v>
      </c>
      <c r="BI620">
        <v>5</v>
      </c>
      <c r="BJ620" s="7" t="s">
        <v>526</v>
      </c>
      <c r="BK620">
        <v>5</v>
      </c>
      <c r="BL620" s="7" t="s">
        <v>526</v>
      </c>
      <c r="BM620">
        <v>5</v>
      </c>
      <c r="BN620" s="7" t="s">
        <v>526</v>
      </c>
      <c r="BO620">
        <v>5</v>
      </c>
      <c r="BQ620" s="5">
        <f t="shared" si="36"/>
        <v>28</v>
      </c>
      <c r="BR620" s="5">
        <f t="shared" si="37"/>
        <v>0</v>
      </c>
      <c r="BS620" s="5">
        <f t="shared" si="38"/>
        <v>28</v>
      </c>
      <c r="BT620" s="6">
        <f t="shared" si="39"/>
        <v>0</v>
      </c>
    </row>
    <row r="621" spans="1:72" ht="12.75">
      <c r="A621" t="s">
        <v>971</v>
      </c>
      <c r="B621" s="1" t="s">
        <v>1236</v>
      </c>
      <c r="C621" s="1" t="s">
        <v>1236</v>
      </c>
      <c r="D621" s="7">
        <v>1991</v>
      </c>
      <c r="E621" t="s">
        <v>1237</v>
      </c>
      <c r="F621" t="s">
        <v>1610</v>
      </c>
      <c r="G621" t="s">
        <v>1238</v>
      </c>
      <c r="H621" s="7" t="s">
        <v>523</v>
      </c>
      <c r="I621" t="s">
        <v>732</v>
      </c>
      <c r="J621" s="7" t="s">
        <v>525</v>
      </c>
      <c r="K621">
        <v>4.6</v>
      </c>
      <c r="L621" s="7" t="s">
        <v>526</v>
      </c>
      <c r="M621">
        <v>5</v>
      </c>
      <c r="N621" s="32" t="s">
        <v>526</v>
      </c>
      <c r="O621" s="33">
        <v>50</v>
      </c>
      <c r="P621" s="7" t="s">
        <v>526</v>
      </c>
      <c r="Q621">
        <v>200</v>
      </c>
      <c r="R621" s="7" t="s">
        <v>526</v>
      </c>
      <c r="S621">
        <v>5</v>
      </c>
      <c r="T621" s="7" t="s">
        <v>526</v>
      </c>
      <c r="U621">
        <v>5</v>
      </c>
      <c r="V621" s="7" t="s">
        <v>526</v>
      </c>
      <c r="W621">
        <v>5</v>
      </c>
      <c r="X621" s="7" t="s">
        <v>526</v>
      </c>
      <c r="Y621">
        <v>5</v>
      </c>
      <c r="Z621" s="7" t="s">
        <v>526</v>
      </c>
      <c r="AA621">
        <v>5</v>
      </c>
      <c r="AB621" s="7" t="s">
        <v>526</v>
      </c>
      <c r="AC621">
        <v>5</v>
      </c>
      <c r="AD621" s="7" t="s">
        <v>526</v>
      </c>
      <c r="AE621">
        <v>5</v>
      </c>
      <c r="AF621" s="7" t="s">
        <v>526</v>
      </c>
      <c r="AG621">
        <v>5</v>
      </c>
      <c r="AH621" s="7" t="s">
        <v>526</v>
      </c>
      <c r="AI621">
        <v>5</v>
      </c>
      <c r="AJ621" s="7" t="s">
        <v>526</v>
      </c>
      <c r="AK621">
        <v>5</v>
      </c>
      <c r="AL621" s="7" t="s">
        <v>526</v>
      </c>
      <c r="AM621">
        <v>5</v>
      </c>
      <c r="AN621" s="7" t="s">
        <v>526</v>
      </c>
      <c r="AO621">
        <v>5</v>
      </c>
      <c r="AP621" s="7" t="s">
        <v>526</v>
      </c>
      <c r="AQ621">
        <v>5</v>
      </c>
      <c r="AR621" s="7" t="s">
        <v>526</v>
      </c>
      <c r="AS621">
        <v>5</v>
      </c>
      <c r="AT621" s="7" t="s">
        <v>526</v>
      </c>
      <c r="AU621">
        <v>5</v>
      </c>
      <c r="AV621" s="7" t="s">
        <v>526</v>
      </c>
      <c r="AW621">
        <v>5</v>
      </c>
      <c r="AX621" s="7" t="s">
        <v>526</v>
      </c>
      <c r="AY621">
        <v>5</v>
      </c>
      <c r="AZ621" s="7" t="s">
        <v>526</v>
      </c>
      <c r="BA621">
        <v>5</v>
      </c>
      <c r="BB621" s="7" t="s">
        <v>526</v>
      </c>
      <c r="BC621">
        <v>5</v>
      </c>
      <c r="BD621" s="7" t="s">
        <v>526</v>
      </c>
      <c r="BE621">
        <v>5</v>
      </c>
      <c r="BF621" s="7" t="s">
        <v>526</v>
      </c>
      <c r="BG621">
        <v>5</v>
      </c>
      <c r="BH621" s="7" t="s">
        <v>526</v>
      </c>
      <c r="BI621">
        <v>5</v>
      </c>
      <c r="BJ621" s="7" t="s">
        <v>526</v>
      </c>
      <c r="BK621">
        <v>5</v>
      </c>
      <c r="BL621" s="7" t="s">
        <v>526</v>
      </c>
      <c r="BM621">
        <v>5</v>
      </c>
      <c r="BN621" s="7" t="s">
        <v>526</v>
      </c>
      <c r="BO621">
        <v>5</v>
      </c>
      <c r="BQ621" s="5">
        <f t="shared" si="36"/>
        <v>28</v>
      </c>
      <c r="BR621" s="5">
        <f t="shared" si="37"/>
        <v>0</v>
      </c>
      <c r="BS621" s="5">
        <f t="shared" si="38"/>
        <v>28</v>
      </c>
      <c r="BT621" s="6">
        <f t="shared" si="39"/>
        <v>0</v>
      </c>
    </row>
    <row r="622" spans="1:72" ht="12.75">
      <c r="A622" t="s">
        <v>2208</v>
      </c>
      <c r="B622" s="1" t="s">
        <v>1239</v>
      </c>
      <c r="C622" s="1" t="s">
        <v>1239</v>
      </c>
      <c r="D622" s="7">
        <v>1997</v>
      </c>
      <c r="E622" t="s">
        <v>1240</v>
      </c>
      <c r="F622" t="s">
        <v>1610</v>
      </c>
      <c r="G622" t="s">
        <v>1059</v>
      </c>
      <c r="H622" s="7" t="s">
        <v>523</v>
      </c>
      <c r="I622" t="s">
        <v>531</v>
      </c>
      <c r="J622" s="7" t="s">
        <v>525</v>
      </c>
      <c r="K622">
        <v>9.9</v>
      </c>
      <c r="L622" s="7" t="s">
        <v>526</v>
      </c>
      <c r="M622">
        <v>5</v>
      </c>
      <c r="N622" s="32" t="s">
        <v>525</v>
      </c>
      <c r="O622" s="33">
        <v>84</v>
      </c>
      <c r="P622" s="7" t="s">
        <v>526</v>
      </c>
      <c r="Q622">
        <v>200</v>
      </c>
      <c r="R622" s="7" t="s">
        <v>526</v>
      </c>
      <c r="S622">
        <v>5</v>
      </c>
      <c r="T622" s="7" t="s">
        <v>526</v>
      </c>
      <c r="U622">
        <v>5</v>
      </c>
      <c r="V622" s="7" t="s">
        <v>543</v>
      </c>
      <c r="W622">
        <v>3.6</v>
      </c>
      <c r="X622" s="7" t="s">
        <v>526</v>
      </c>
      <c r="Y622">
        <v>5</v>
      </c>
      <c r="Z622" s="7" t="s">
        <v>526</v>
      </c>
      <c r="AA622">
        <v>5</v>
      </c>
      <c r="AB622" s="7" t="s">
        <v>526</v>
      </c>
      <c r="AC622">
        <v>5</v>
      </c>
      <c r="AD622" s="7" t="s">
        <v>526</v>
      </c>
      <c r="AE622">
        <v>5</v>
      </c>
      <c r="AF622" s="7" t="s">
        <v>526</v>
      </c>
      <c r="AG622">
        <v>5</v>
      </c>
      <c r="AH622" s="7" t="s">
        <v>526</v>
      </c>
      <c r="AI622">
        <v>5</v>
      </c>
      <c r="AJ622" s="7" t="s">
        <v>526</v>
      </c>
      <c r="AK622">
        <v>5</v>
      </c>
      <c r="AL622" s="7" t="s">
        <v>526</v>
      </c>
      <c r="AM622">
        <v>5</v>
      </c>
      <c r="AN622" s="7" t="s">
        <v>526</v>
      </c>
      <c r="AO622">
        <v>5</v>
      </c>
      <c r="AP622" s="7" t="s">
        <v>526</v>
      </c>
      <c r="AQ622">
        <v>5</v>
      </c>
      <c r="AR622" s="7" t="s">
        <v>526</v>
      </c>
      <c r="AS622">
        <v>5</v>
      </c>
      <c r="AT622" s="7" t="s">
        <v>526</v>
      </c>
      <c r="AU622">
        <v>5</v>
      </c>
      <c r="AV622" s="7" t="s">
        <v>526</v>
      </c>
      <c r="AW622">
        <v>5</v>
      </c>
      <c r="AX622" s="7" t="s">
        <v>525</v>
      </c>
      <c r="AY622">
        <v>85</v>
      </c>
      <c r="AZ622" s="7" t="s">
        <v>526</v>
      </c>
      <c r="BA622">
        <v>5</v>
      </c>
      <c r="BB622" s="7" t="s">
        <v>526</v>
      </c>
      <c r="BC622">
        <v>5</v>
      </c>
      <c r="BD622" s="7" t="s">
        <v>525</v>
      </c>
      <c r="BE622">
        <v>7.1</v>
      </c>
      <c r="BF622" s="7" t="s">
        <v>526</v>
      </c>
      <c r="BG622">
        <v>5</v>
      </c>
      <c r="BH622" s="7" t="s">
        <v>526</v>
      </c>
      <c r="BI622">
        <v>5</v>
      </c>
      <c r="BJ622" s="7" t="s">
        <v>526</v>
      </c>
      <c r="BK622">
        <v>5</v>
      </c>
      <c r="BL622" s="7" t="s">
        <v>526</v>
      </c>
      <c r="BM622">
        <v>5</v>
      </c>
      <c r="BN622" s="7" t="s">
        <v>526</v>
      </c>
      <c r="BO622">
        <v>5</v>
      </c>
      <c r="BQ622" s="5">
        <f t="shared" si="36"/>
        <v>24</v>
      </c>
      <c r="BR622" s="5">
        <f t="shared" si="37"/>
        <v>0</v>
      </c>
      <c r="BS622" s="5">
        <f t="shared" si="38"/>
        <v>28</v>
      </c>
      <c r="BT622" s="6">
        <f t="shared" si="39"/>
        <v>4</v>
      </c>
    </row>
    <row r="623" spans="1:72" ht="12.75">
      <c r="A623" t="s">
        <v>2508</v>
      </c>
      <c r="B623" s="1" t="s">
        <v>1241</v>
      </c>
      <c r="C623" s="1" t="s">
        <v>1241</v>
      </c>
      <c r="D623" s="7">
        <v>1997</v>
      </c>
      <c r="E623" t="s">
        <v>1242</v>
      </c>
      <c r="F623" t="s">
        <v>1610</v>
      </c>
      <c r="G623" t="s">
        <v>1243</v>
      </c>
      <c r="H623" s="7" t="s">
        <v>523</v>
      </c>
      <c r="I623" t="s">
        <v>736</v>
      </c>
      <c r="J623" s="7" t="s">
        <v>525</v>
      </c>
      <c r="K623">
        <v>7.2</v>
      </c>
      <c r="L623" s="7" t="s">
        <v>526</v>
      </c>
      <c r="M623">
        <v>5</v>
      </c>
      <c r="N623" s="32" t="s">
        <v>526</v>
      </c>
      <c r="O623" s="33">
        <v>50</v>
      </c>
      <c r="P623" s="7" t="s">
        <v>526</v>
      </c>
      <c r="Q623">
        <v>200</v>
      </c>
      <c r="R623" s="7" t="s">
        <v>526</v>
      </c>
      <c r="S623">
        <v>5</v>
      </c>
      <c r="T623" s="7" t="s">
        <v>526</v>
      </c>
      <c r="U623">
        <v>5</v>
      </c>
      <c r="V623" s="7" t="s">
        <v>526</v>
      </c>
      <c r="W623">
        <v>5</v>
      </c>
      <c r="X623" s="7" t="s">
        <v>526</v>
      </c>
      <c r="Y623">
        <v>5</v>
      </c>
      <c r="Z623" s="7" t="s">
        <v>526</v>
      </c>
      <c r="AA623">
        <v>5</v>
      </c>
      <c r="AB623" s="7" t="s">
        <v>526</v>
      </c>
      <c r="AC623">
        <v>5</v>
      </c>
      <c r="AD623" s="7" t="s">
        <v>526</v>
      </c>
      <c r="AE623">
        <v>5</v>
      </c>
      <c r="AF623" s="7" t="s">
        <v>526</v>
      </c>
      <c r="AG623">
        <v>5</v>
      </c>
      <c r="AH623" s="7" t="s">
        <v>526</v>
      </c>
      <c r="AI623">
        <v>5</v>
      </c>
      <c r="AJ623" s="7" t="s">
        <v>526</v>
      </c>
      <c r="AK623">
        <v>5</v>
      </c>
      <c r="AL623" s="7" t="s">
        <v>526</v>
      </c>
      <c r="AM623">
        <v>5</v>
      </c>
      <c r="AN623" s="7" t="s">
        <v>526</v>
      </c>
      <c r="AO623">
        <v>5</v>
      </c>
      <c r="AP623" s="7" t="s">
        <v>526</v>
      </c>
      <c r="AQ623">
        <v>5</v>
      </c>
      <c r="AR623" s="7" t="s">
        <v>526</v>
      </c>
      <c r="AS623">
        <v>5</v>
      </c>
      <c r="AT623" s="7" t="s">
        <v>526</v>
      </c>
      <c r="AU623">
        <v>5</v>
      </c>
      <c r="AV623" s="7" t="s">
        <v>526</v>
      </c>
      <c r="AW623">
        <v>5</v>
      </c>
      <c r="AX623" s="7" t="s">
        <v>526</v>
      </c>
      <c r="AY623">
        <v>5</v>
      </c>
      <c r="AZ623" s="7" t="s">
        <v>526</v>
      </c>
      <c r="BA623">
        <v>5</v>
      </c>
      <c r="BB623" s="7" t="s">
        <v>526</v>
      </c>
      <c r="BC623">
        <v>5</v>
      </c>
      <c r="BD623" s="7" t="s">
        <v>526</v>
      </c>
      <c r="BE623">
        <v>5</v>
      </c>
      <c r="BF623" s="7" t="s">
        <v>526</v>
      </c>
      <c r="BG623">
        <v>5</v>
      </c>
      <c r="BH623" s="7" t="s">
        <v>526</v>
      </c>
      <c r="BI623">
        <v>5</v>
      </c>
      <c r="BJ623" s="7" t="s">
        <v>526</v>
      </c>
      <c r="BK623">
        <v>5</v>
      </c>
      <c r="BL623" s="7" t="s">
        <v>526</v>
      </c>
      <c r="BM623">
        <v>5</v>
      </c>
      <c r="BN623" s="7" t="s">
        <v>526</v>
      </c>
      <c r="BO623">
        <v>5</v>
      </c>
      <c r="BQ623" s="5">
        <f t="shared" si="36"/>
        <v>28</v>
      </c>
      <c r="BR623" s="5">
        <f t="shared" si="37"/>
        <v>0</v>
      </c>
      <c r="BS623" s="5">
        <f t="shared" si="38"/>
        <v>28</v>
      </c>
      <c r="BT623" s="6">
        <f t="shared" si="39"/>
        <v>0</v>
      </c>
    </row>
    <row r="624" spans="1:72" ht="12.75">
      <c r="A624" t="s">
        <v>2268</v>
      </c>
      <c r="B624" s="1" t="s">
        <v>1244</v>
      </c>
      <c r="C624" s="1" t="s">
        <v>1244</v>
      </c>
      <c r="D624" s="7">
        <v>1991</v>
      </c>
      <c r="E624" t="s">
        <v>1245</v>
      </c>
      <c r="F624" t="s">
        <v>1610</v>
      </c>
      <c r="G624" t="s">
        <v>1246</v>
      </c>
      <c r="H624" s="7" t="s">
        <v>523</v>
      </c>
      <c r="I624" t="s">
        <v>725</v>
      </c>
      <c r="J624" s="7" t="s">
        <v>525</v>
      </c>
      <c r="K624">
        <v>7.7</v>
      </c>
      <c r="L624" s="7" t="s">
        <v>526</v>
      </c>
      <c r="M624">
        <v>5</v>
      </c>
      <c r="N624" s="32" t="s">
        <v>526</v>
      </c>
      <c r="O624" s="33">
        <v>50</v>
      </c>
      <c r="P624" s="7" t="s">
        <v>526</v>
      </c>
      <c r="Q624">
        <v>200</v>
      </c>
      <c r="R624" s="7" t="s">
        <v>526</v>
      </c>
      <c r="S624">
        <v>5</v>
      </c>
      <c r="T624" s="7" t="s">
        <v>526</v>
      </c>
      <c r="U624">
        <v>5</v>
      </c>
      <c r="V624" s="7" t="s">
        <v>526</v>
      </c>
      <c r="W624">
        <v>5</v>
      </c>
      <c r="X624" s="7" t="s">
        <v>526</v>
      </c>
      <c r="Y624">
        <v>5</v>
      </c>
      <c r="Z624" s="7" t="s">
        <v>526</v>
      </c>
      <c r="AA624">
        <v>5</v>
      </c>
      <c r="AB624" s="7" t="s">
        <v>526</v>
      </c>
      <c r="AC624">
        <v>5</v>
      </c>
      <c r="AD624" s="7" t="s">
        <v>526</v>
      </c>
      <c r="AE624">
        <v>5</v>
      </c>
      <c r="AF624" s="7" t="s">
        <v>526</v>
      </c>
      <c r="AG624">
        <v>5</v>
      </c>
      <c r="AH624" s="7" t="s">
        <v>526</v>
      </c>
      <c r="AI624">
        <v>5</v>
      </c>
      <c r="AJ624" s="7" t="s">
        <v>526</v>
      </c>
      <c r="AK624">
        <v>5</v>
      </c>
      <c r="AL624" s="7" t="s">
        <v>526</v>
      </c>
      <c r="AM624">
        <v>5</v>
      </c>
      <c r="AN624" s="7" t="s">
        <v>526</v>
      </c>
      <c r="AO624">
        <v>5</v>
      </c>
      <c r="AP624" s="7" t="s">
        <v>526</v>
      </c>
      <c r="AQ624">
        <v>5</v>
      </c>
      <c r="AR624" s="7" t="s">
        <v>526</v>
      </c>
      <c r="AS624">
        <v>5</v>
      </c>
      <c r="AT624" s="7" t="s">
        <v>526</v>
      </c>
      <c r="AU624">
        <v>5</v>
      </c>
      <c r="AV624" s="7" t="s">
        <v>526</v>
      </c>
      <c r="AW624">
        <v>5</v>
      </c>
      <c r="AX624" s="7" t="s">
        <v>526</v>
      </c>
      <c r="AY624">
        <v>5</v>
      </c>
      <c r="AZ624" s="7" t="s">
        <v>526</v>
      </c>
      <c r="BA624">
        <v>5</v>
      </c>
      <c r="BB624" s="7" t="s">
        <v>526</v>
      </c>
      <c r="BC624">
        <v>5</v>
      </c>
      <c r="BD624" s="7" t="s">
        <v>526</v>
      </c>
      <c r="BE624">
        <v>5</v>
      </c>
      <c r="BF624" s="7" t="s">
        <v>526</v>
      </c>
      <c r="BG624">
        <v>5</v>
      </c>
      <c r="BH624" s="7" t="s">
        <v>526</v>
      </c>
      <c r="BI624">
        <v>5</v>
      </c>
      <c r="BJ624" s="7" t="s">
        <v>526</v>
      </c>
      <c r="BK624">
        <v>5</v>
      </c>
      <c r="BL624" s="7" t="s">
        <v>526</v>
      </c>
      <c r="BM624">
        <v>5</v>
      </c>
      <c r="BN624" s="7" t="s">
        <v>526</v>
      </c>
      <c r="BO624">
        <v>5</v>
      </c>
      <c r="BQ624" s="5">
        <f t="shared" si="36"/>
        <v>28</v>
      </c>
      <c r="BR624" s="5">
        <f t="shared" si="37"/>
        <v>0</v>
      </c>
      <c r="BS624" s="5">
        <f t="shared" si="38"/>
        <v>28</v>
      </c>
      <c r="BT624" s="6">
        <f t="shared" si="39"/>
        <v>0</v>
      </c>
    </row>
    <row r="625" spans="1:72" ht="12.75">
      <c r="A625" t="s">
        <v>2268</v>
      </c>
      <c r="B625" s="1" t="s">
        <v>1247</v>
      </c>
      <c r="C625" s="1" t="s">
        <v>1247</v>
      </c>
      <c r="D625" s="7">
        <v>1991</v>
      </c>
      <c r="E625" t="s">
        <v>1248</v>
      </c>
      <c r="F625" t="s">
        <v>1610</v>
      </c>
      <c r="G625" t="s">
        <v>1249</v>
      </c>
      <c r="H625" s="7" t="s">
        <v>523</v>
      </c>
      <c r="I625" t="s">
        <v>2229</v>
      </c>
      <c r="J625" s="7" t="s">
        <v>525</v>
      </c>
      <c r="K625">
        <v>3</v>
      </c>
      <c r="L625" s="7" t="s">
        <v>526</v>
      </c>
      <c r="M625">
        <v>5</v>
      </c>
      <c r="N625" s="32" t="s">
        <v>526</v>
      </c>
      <c r="O625" s="33">
        <v>50</v>
      </c>
      <c r="P625" s="7" t="s">
        <v>526</v>
      </c>
      <c r="Q625">
        <v>200</v>
      </c>
      <c r="R625" s="7" t="s">
        <v>526</v>
      </c>
      <c r="S625">
        <v>5</v>
      </c>
      <c r="T625" s="7" t="s">
        <v>526</v>
      </c>
      <c r="U625">
        <v>5</v>
      </c>
      <c r="V625" s="7" t="s">
        <v>526</v>
      </c>
      <c r="W625">
        <v>5</v>
      </c>
      <c r="X625" s="7" t="s">
        <v>526</v>
      </c>
      <c r="Y625">
        <v>5</v>
      </c>
      <c r="Z625" s="7" t="s">
        <v>526</v>
      </c>
      <c r="AA625">
        <v>5</v>
      </c>
      <c r="AB625" s="7" t="s">
        <v>526</v>
      </c>
      <c r="AC625">
        <v>5</v>
      </c>
      <c r="AD625" s="7" t="s">
        <v>526</v>
      </c>
      <c r="AE625">
        <v>5</v>
      </c>
      <c r="AF625" s="7" t="s">
        <v>526</v>
      </c>
      <c r="AG625">
        <v>5</v>
      </c>
      <c r="AH625" s="7" t="s">
        <v>526</v>
      </c>
      <c r="AI625">
        <v>5</v>
      </c>
      <c r="AJ625" s="7" t="s">
        <v>526</v>
      </c>
      <c r="AK625">
        <v>5</v>
      </c>
      <c r="AL625" s="7" t="s">
        <v>526</v>
      </c>
      <c r="AM625">
        <v>5</v>
      </c>
      <c r="AN625" s="7" t="s">
        <v>526</v>
      </c>
      <c r="AO625">
        <v>5</v>
      </c>
      <c r="AP625" s="7" t="s">
        <v>526</v>
      </c>
      <c r="AQ625">
        <v>5</v>
      </c>
      <c r="AR625" s="7" t="s">
        <v>526</v>
      </c>
      <c r="AS625">
        <v>5</v>
      </c>
      <c r="AT625" s="7" t="s">
        <v>526</v>
      </c>
      <c r="AU625">
        <v>5</v>
      </c>
      <c r="AV625" s="7" t="s">
        <v>526</v>
      </c>
      <c r="AW625">
        <v>5</v>
      </c>
      <c r="AX625" s="7" t="s">
        <v>526</v>
      </c>
      <c r="AY625">
        <v>5</v>
      </c>
      <c r="AZ625" s="7" t="s">
        <v>526</v>
      </c>
      <c r="BA625">
        <v>5</v>
      </c>
      <c r="BB625" s="7" t="s">
        <v>526</v>
      </c>
      <c r="BC625">
        <v>5</v>
      </c>
      <c r="BD625" s="7" t="s">
        <v>526</v>
      </c>
      <c r="BE625">
        <v>5</v>
      </c>
      <c r="BF625" s="7" t="s">
        <v>526</v>
      </c>
      <c r="BG625">
        <v>5</v>
      </c>
      <c r="BH625" s="7" t="s">
        <v>526</v>
      </c>
      <c r="BI625">
        <v>5</v>
      </c>
      <c r="BJ625" s="7" t="s">
        <v>526</v>
      </c>
      <c r="BK625">
        <v>5</v>
      </c>
      <c r="BL625" s="7" t="s">
        <v>526</v>
      </c>
      <c r="BM625">
        <v>5</v>
      </c>
      <c r="BN625" s="7" t="s">
        <v>526</v>
      </c>
      <c r="BO625">
        <v>5</v>
      </c>
      <c r="BQ625" s="5">
        <f t="shared" si="36"/>
        <v>28</v>
      </c>
      <c r="BR625" s="5">
        <f t="shared" si="37"/>
        <v>0</v>
      </c>
      <c r="BS625" s="5">
        <f t="shared" si="38"/>
        <v>28</v>
      </c>
      <c r="BT625" s="6">
        <f t="shared" si="39"/>
        <v>0</v>
      </c>
    </row>
    <row r="626" spans="1:72" ht="12.75">
      <c r="A626" t="s">
        <v>2508</v>
      </c>
      <c r="B626" s="1" t="s">
        <v>1250</v>
      </c>
      <c r="C626" s="1" t="s">
        <v>1250</v>
      </c>
      <c r="D626" s="7">
        <v>1997</v>
      </c>
      <c r="E626" t="s">
        <v>1251</v>
      </c>
      <c r="F626" t="s">
        <v>1610</v>
      </c>
      <c r="G626" t="s">
        <v>1252</v>
      </c>
      <c r="H626" s="7" t="s">
        <v>523</v>
      </c>
      <c r="I626" t="s">
        <v>725</v>
      </c>
      <c r="J626" s="7" t="s">
        <v>525</v>
      </c>
      <c r="K626">
        <v>6.3</v>
      </c>
      <c r="L626" s="7" t="s">
        <v>526</v>
      </c>
      <c r="M626">
        <v>5</v>
      </c>
      <c r="N626" s="32" t="s">
        <v>526</v>
      </c>
      <c r="O626" s="33">
        <v>50</v>
      </c>
      <c r="P626" s="7" t="s">
        <v>526</v>
      </c>
      <c r="Q626">
        <v>200</v>
      </c>
      <c r="R626" s="7" t="s">
        <v>526</v>
      </c>
      <c r="S626">
        <v>5</v>
      </c>
      <c r="T626" s="7" t="s">
        <v>526</v>
      </c>
      <c r="U626">
        <v>5</v>
      </c>
      <c r="V626" s="7" t="s">
        <v>526</v>
      </c>
      <c r="W626">
        <v>5</v>
      </c>
      <c r="X626" s="7" t="s">
        <v>526</v>
      </c>
      <c r="Y626">
        <v>5</v>
      </c>
      <c r="Z626" s="7" t="s">
        <v>526</v>
      </c>
      <c r="AA626">
        <v>5</v>
      </c>
      <c r="AB626" s="7" t="s">
        <v>526</v>
      </c>
      <c r="AC626">
        <v>5</v>
      </c>
      <c r="AD626" s="7" t="s">
        <v>526</v>
      </c>
      <c r="AE626">
        <v>5</v>
      </c>
      <c r="AF626" s="7" t="s">
        <v>526</v>
      </c>
      <c r="AG626">
        <v>5</v>
      </c>
      <c r="AH626" s="7" t="s">
        <v>526</v>
      </c>
      <c r="AI626">
        <v>5</v>
      </c>
      <c r="AJ626" s="7" t="s">
        <v>526</v>
      </c>
      <c r="AK626">
        <v>5</v>
      </c>
      <c r="AL626" s="7" t="s">
        <v>526</v>
      </c>
      <c r="AM626">
        <v>5</v>
      </c>
      <c r="AN626" s="7" t="s">
        <v>526</v>
      </c>
      <c r="AO626">
        <v>5</v>
      </c>
      <c r="AP626" s="7" t="s">
        <v>526</v>
      </c>
      <c r="AQ626">
        <v>5</v>
      </c>
      <c r="AR626" s="7" t="s">
        <v>526</v>
      </c>
      <c r="AS626">
        <v>5</v>
      </c>
      <c r="AT626" s="7" t="s">
        <v>526</v>
      </c>
      <c r="AU626">
        <v>5</v>
      </c>
      <c r="AV626" s="7" t="s">
        <v>526</v>
      </c>
      <c r="AW626">
        <v>5</v>
      </c>
      <c r="AX626" s="7" t="s">
        <v>525</v>
      </c>
      <c r="AY626">
        <v>35</v>
      </c>
      <c r="AZ626" s="7" t="s">
        <v>526</v>
      </c>
      <c r="BA626">
        <v>5</v>
      </c>
      <c r="BB626" s="7" t="s">
        <v>526</v>
      </c>
      <c r="BC626">
        <v>5</v>
      </c>
      <c r="BD626" s="7" t="s">
        <v>526</v>
      </c>
      <c r="BE626">
        <v>5</v>
      </c>
      <c r="BF626" s="7" t="s">
        <v>525</v>
      </c>
      <c r="BG626">
        <v>5.7</v>
      </c>
      <c r="BH626" s="7" t="s">
        <v>526</v>
      </c>
      <c r="BI626">
        <v>5</v>
      </c>
      <c r="BJ626" s="7" t="s">
        <v>526</v>
      </c>
      <c r="BK626">
        <v>5</v>
      </c>
      <c r="BL626" s="7" t="s">
        <v>526</v>
      </c>
      <c r="BM626">
        <v>5</v>
      </c>
      <c r="BN626" s="7" t="s">
        <v>526</v>
      </c>
      <c r="BO626">
        <v>5</v>
      </c>
      <c r="BQ626" s="5">
        <f t="shared" si="36"/>
        <v>26</v>
      </c>
      <c r="BR626" s="5">
        <f t="shared" si="37"/>
        <v>0</v>
      </c>
      <c r="BS626" s="5">
        <f t="shared" si="38"/>
        <v>28</v>
      </c>
      <c r="BT626" s="6">
        <f t="shared" si="39"/>
        <v>2</v>
      </c>
    </row>
    <row r="627" spans="1:72" ht="12.75">
      <c r="A627" t="s">
        <v>2268</v>
      </c>
      <c r="B627" s="1" t="s">
        <v>1253</v>
      </c>
      <c r="C627" s="1" t="s">
        <v>1253</v>
      </c>
      <c r="D627" s="7">
        <v>1991</v>
      </c>
      <c r="E627" t="s">
        <v>1254</v>
      </c>
      <c r="F627" t="s">
        <v>1610</v>
      </c>
      <c r="G627" t="s">
        <v>1255</v>
      </c>
      <c r="H627" s="7" t="s">
        <v>523</v>
      </c>
      <c r="I627" t="s">
        <v>2229</v>
      </c>
      <c r="J627" s="7" t="s">
        <v>525</v>
      </c>
      <c r="K627">
        <v>4.6</v>
      </c>
      <c r="L627" s="7" t="s">
        <v>526</v>
      </c>
      <c r="M627">
        <v>5</v>
      </c>
      <c r="N627" s="32" t="s">
        <v>526</v>
      </c>
      <c r="O627" s="33">
        <v>50</v>
      </c>
      <c r="P627" s="7" t="s">
        <v>526</v>
      </c>
      <c r="Q627">
        <v>200</v>
      </c>
      <c r="R627" s="7" t="s">
        <v>526</v>
      </c>
      <c r="S627">
        <v>5</v>
      </c>
      <c r="T627" s="7" t="s">
        <v>526</v>
      </c>
      <c r="U627">
        <v>5</v>
      </c>
      <c r="V627" s="7" t="s">
        <v>526</v>
      </c>
      <c r="W627">
        <v>5</v>
      </c>
      <c r="X627" s="7" t="s">
        <v>526</v>
      </c>
      <c r="Y627">
        <v>5</v>
      </c>
      <c r="Z627" s="7" t="s">
        <v>526</v>
      </c>
      <c r="AA627">
        <v>5</v>
      </c>
      <c r="AB627" s="7" t="s">
        <v>526</v>
      </c>
      <c r="AC627">
        <v>5</v>
      </c>
      <c r="AD627" s="7" t="s">
        <v>526</v>
      </c>
      <c r="AE627">
        <v>5</v>
      </c>
      <c r="AF627" s="7" t="s">
        <v>526</v>
      </c>
      <c r="AG627">
        <v>5</v>
      </c>
      <c r="AH627" s="7" t="s">
        <v>526</v>
      </c>
      <c r="AI627">
        <v>5</v>
      </c>
      <c r="AJ627" s="7" t="s">
        <v>526</v>
      </c>
      <c r="AK627">
        <v>5</v>
      </c>
      <c r="AL627" s="7" t="s">
        <v>526</v>
      </c>
      <c r="AM627">
        <v>5</v>
      </c>
      <c r="AN627" s="7" t="s">
        <v>526</v>
      </c>
      <c r="AO627">
        <v>5</v>
      </c>
      <c r="AP627" s="7" t="s">
        <v>526</v>
      </c>
      <c r="AQ627">
        <v>5</v>
      </c>
      <c r="AR627" s="7" t="s">
        <v>526</v>
      </c>
      <c r="AS627">
        <v>5</v>
      </c>
      <c r="AT627" s="7" t="s">
        <v>526</v>
      </c>
      <c r="AU627">
        <v>5</v>
      </c>
      <c r="AV627" s="7" t="s">
        <v>526</v>
      </c>
      <c r="AW627">
        <v>5</v>
      </c>
      <c r="AX627" s="7" t="s">
        <v>525</v>
      </c>
      <c r="AY627">
        <v>40</v>
      </c>
      <c r="AZ627" s="7" t="s">
        <v>526</v>
      </c>
      <c r="BA627">
        <v>5</v>
      </c>
      <c r="BB627" s="7" t="s">
        <v>526</v>
      </c>
      <c r="BC627">
        <v>5</v>
      </c>
      <c r="BD627" s="7" t="s">
        <v>526</v>
      </c>
      <c r="BE627">
        <v>5</v>
      </c>
      <c r="BF627" s="7" t="s">
        <v>525</v>
      </c>
      <c r="BG627">
        <v>33</v>
      </c>
      <c r="BH627" s="7" t="s">
        <v>526</v>
      </c>
      <c r="BI627">
        <v>5</v>
      </c>
      <c r="BJ627" s="7" t="s">
        <v>526</v>
      </c>
      <c r="BK627">
        <v>5</v>
      </c>
      <c r="BL627" s="7" t="s">
        <v>526</v>
      </c>
      <c r="BM627">
        <v>5</v>
      </c>
      <c r="BN627" s="7" t="s">
        <v>526</v>
      </c>
      <c r="BO627">
        <v>5</v>
      </c>
      <c r="BQ627" s="5">
        <f t="shared" si="36"/>
        <v>26</v>
      </c>
      <c r="BR627" s="5">
        <f t="shared" si="37"/>
        <v>0</v>
      </c>
      <c r="BS627" s="5">
        <f t="shared" si="38"/>
        <v>28</v>
      </c>
      <c r="BT627" s="6">
        <f t="shared" si="39"/>
        <v>2</v>
      </c>
    </row>
    <row r="628" spans="1:72" ht="12.75">
      <c r="A628" t="s">
        <v>2233</v>
      </c>
      <c r="B628" s="1" t="s">
        <v>1256</v>
      </c>
      <c r="C628" s="1" t="s">
        <v>1256</v>
      </c>
      <c r="D628" s="7">
        <v>1991</v>
      </c>
      <c r="E628" t="s">
        <v>1257</v>
      </c>
      <c r="F628" t="s">
        <v>1610</v>
      </c>
      <c r="G628" t="s">
        <v>1258</v>
      </c>
      <c r="H628" s="7" t="s">
        <v>523</v>
      </c>
      <c r="I628" t="s">
        <v>2229</v>
      </c>
      <c r="J628" s="7" t="s">
        <v>525</v>
      </c>
      <c r="K628">
        <v>5.3</v>
      </c>
      <c r="L628" s="7" t="s">
        <v>526</v>
      </c>
      <c r="M628">
        <v>5</v>
      </c>
      <c r="N628" s="32" t="s">
        <v>526</v>
      </c>
      <c r="O628" s="33">
        <v>50</v>
      </c>
      <c r="P628" s="7" t="s">
        <v>526</v>
      </c>
      <c r="Q628">
        <v>200</v>
      </c>
      <c r="R628" s="7" t="s">
        <v>526</v>
      </c>
      <c r="S628">
        <v>5</v>
      </c>
      <c r="T628" s="7" t="s">
        <v>526</v>
      </c>
      <c r="U628">
        <v>5</v>
      </c>
      <c r="V628" s="7" t="s">
        <v>526</v>
      </c>
      <c r="W628">
        <v>5</v>
      </c>
      <c r="X628" s="7" t="s">
        <v>526</v>
      </c>
      <c r="Y628">
        <v>5</v>
      </c>
      <c r="Z628" s="7" t="s">
        <v>526</v>
      </c>
      <c r="AA628">
        <v>5</v>
      </c>
      <c r="AB628" s="7" t="s">
        <v>526</v>
      </c>
      <c r="AC628">
        <v>5</v>
      </c>
      <c r="AD628" s="7" t="s">
        <v>526</v>
      </c>
      <c r="AE628">
        <v>5</v>
      </c>
      <c r="AF628" s="7" t="s">
        <v>526</v>
      </c>
      <c r="AG628">
        <v>5</v>
      </c>
      <c r="AH628" s="7" t="s">
        <v>526</v>
      </c>
      <c r="AI628">
        <v>5</v>
      </c>
      <c r="AJ628" s="7" t="s">
        <v>526</v>
      </c>
      <c r="AK628">
        <v>5</v>
      </c>
      <c r="AL628" s="7" t="s">
        <v>526</v>
      </c>
      <c r="AM628">
        <v>5</v>
      </c>
      <c r="AN628" s="7" t="s">
        <v>526</v>
      </c>
      <c r="AO628">
        <v>5</v>
      </c>
      <c r="AP628" s="7" t="s">
        <v>526</v>
      </c>
      <c r="AQ628">
        <v>5</v>
      </c>
      <c r="AR628" s="7" t="s">
        <v>526</v>
      </c>
      <c r="AS628">
        <v>5</v>
      </c>
      <c r="AT628" s="7" t="s">
        <v>526</v>
      </c>
      <c r="AU628">
        <v>5</v>
      </c>
      <c r="AV628" s="7" t="s">
        <v>526</v>
      </c>
      <c r="AW628">
        <v>5</v>
      </c>
      <c r="AX628" s="7" t="s">
        <v>526</v>
      </c>
      <c r="AY628">
        <v>5</v>
      </c>
      <c r="AZ628" s="7" t="s">
        <v>526</v>
      </c>
      <c r="BA628">
        <v>5</v>
      </c>
      <c r="BB628" s="7" t="s">
        <v>526</v>
      </c>
      <c r="BC628">
        <v>5</v>
      </c>
      <c r="BD628" s="7" t="s">
        <v>526</v>
      </c>
      <c r="BE628">
        <v>5</v>
      </c>
      <c r="BF628" s="7" t="s">
        <v>526</v>
      </c>
      <c r="BG628">
        <v>5</v>
      </c>
      <c r="BH628" s="7" t="s">
        <v>526</v>
      </c>
      <c r="BI628">
        <v>5</v>
      </c>
      <c r="BJ628" s="7" t="s">
        <v>526</v>
      </c>
      <c r="BK628">
        <v>5</v>
      </c>
      <c r="BL628" s="7" t="s">
        <v>526</v>
      </c>
      <c r="BM628">
        <v>5</v>
      </c>
      <c r="BN628" s="7" t="s">
        <v>526</v>
      </c>
      <c r="BO628">
        <v>5</v>
      </c>
      <c r="BQ628" s="5">
        <f t="shared" si="36"/>
        <v>28</v>
      </c>
      <c r="BR628" s="5">
        <f t="shared" si="37"/>
        <v>0</v>
      </c>
      <c r="BS628" s="5">
        <f t="shared" si="38"/>
        <v>28</v>
      </c>
      <c r="BT628" s="6">
        <f t="shared" si="39"/>
        <v>0</v>
      </c>
    </row>
    <row r="629" spans="1:72" ht="12.75">
      <c r="A629" t="s">
        <v>1933</v>
      </c>
      <c r="B629" s="1" t="s">
        <v>1259</v>
      </c>
      <c r="C629" s="1" t="s">
        <v>1259</v>
      </c>
      <c r="D629" s="7">
        <v>1991</v>
      </c>
      <c r="E629" t="s">
        <v>1260</v>
      </c>
      <c r="F629" t="s">
        <v>1610</v>
      </c>
      <c r="G629" t="s">
        <v>1261</v>
      </c>
      <c r="H629" s="7" t="s">
        <v>523</v>
      </c>
      <c r="I629" t="s">
        <v>524</v>
      </c>
      <c r="J629" s="7" t="s">
        <v>525</v>
      </c>
      <c r="K629">
        <v>2.2</v>
      </c>
      <c r="L629" s="7" t="s">
        <v>526</v>
      </c>
      <c r="M629">
        <v>5</v>
      </c>
      <c r="N629" s="32" t="s">
        <v>526</v>
      </c>
      <c r="O629" s="33">
        <v>50</v>
      </c>
      <c r="P629" s="7" t="s">
        <v>526</v>
      </c>
      <c r="Q629">
        <v>200</v>
      </c>
      <c r="R629" s="7" t="s">
        <v>526</v>
      </c>
      <c r="S629">
        <v>5</v>
      </c>
      <c r="T629" s="7" t="s">
        <v>526</v>
      </c>
      <c r="U629">
        <v>5</v>
      </c>
      <c r="V629" s="7" t="s">
        <v>526</v>
      </c>
      <c r="W629">
        <v>5</v>
      </c>
      <c r="X629" s="7" t="s">
        <v>526</v>
      </c>
      <c r="Y629">
        <v>5</v>
      </c>
      <c r="Z629" s="7" t="s">
        <v>526</v>
      </c>
      <c r="AA629">
        <v>5</v>
      </c>
      <c r="AB629" s="7" t="s">
        <v>526</v>
      </c>
      <c r="AC629">
        <v>5</v>
      </c>
      <c r="AD629" s="7" t="s">
        <v>526</v>
      </c>
      <c r="AE629">
        <v>5</v>
      </c>
      <c r="AF629" s="7" t="s">
        <v>526</v>
      </c>
      <c r="AG629">
        <v>5</v>
      </c>
      <c r="AH629" s="7" t="s">
        <v>526</v>
      </c>
      <c r="AI629">
        <v>5</v>
      </c>
      <c r="AJ629" s="7" t="s">
        <v>526</v>
      </c>
      <c r="AK629">
        <v>5</v>
      </c>
      <c r="AL629" s="7" t="s">
        <v>526</v>
      </c>
      <c r="AM629">
        <v>5</v>
      </c>
      <c r="AN629" s="7" t="s">
        <v>526</v>
      </c>
      <c r="AO629">
        <v>5</v>
      </c>
      <c r="AP629" s="7" t="s">
        <v>526</v>
      </c>
      <c r="AQ629">
        <v>5</v>
      </c>
      <c r="AR629" s="7" t="s">
        <v>526</v>
      </c>
      <c r="AS629">
        <v>5</v>
      </c>
      <c r="AT629" s="7" t="s">
        <v>526</v>
      </c>
      <c r="AU629">
        <v>5</v>
      </c>
      <c r="AV629" s="7" t="s">
        <v>526</v>
      </c>
      <c r="AW629">
        <v>5</v>
      </c>
      <c r="AX629" s="7" t="s">
        <v>526</v>
      </c>
      <c r="AY629">
        <v>5</v>
      </c>
      <c r="AZ629" s="7" t="s">
        <v>526</v>
      </c>
      <c r="BA629">
        <v>5</v>
      </c>
      <c r="BB629" s="7" t="s">
        <v>526</v>
      </c>
      <c r="BC629">
        <v>5</v>
      </c>
      <c r="BD629" s="7" t="s">
        <v>526</v>
      </c>
      <c r="BE629">
        <v>5</v>
      </c>
      <c r="BF629" s="7" t="s">
        <v>526</v>
      </c>
      <c r="BG629">
        <v>5</v>
      </c>
      <c r="BH629" s="7" t="s">
        <v>526</v>
      </c>
      <c r="BI629">
        <v>5</v>
      </c>
      <c r="BJ629" s="7" t="s">
        <v>526</v>
      </c>
      <c r="BK629">
        <v>5</v>
      </c>
      <c r="BL629" s="7" t="s">
        <v>526</v>
      </c>
      <c r="BM629">
        <v>5</v>
      </c>
      <c r="BN629" s="7" t="s">
        <v>526</v>
      </c>
      <c r="BO629">
        <v>5</v>
      </c>
      <c r="BQ629" s="5">
        <f t="shared" si="36"/>
        <v>28</v>
      </c>
      <c r="BR629" s="5">
        <f t="shared" si="37"/>
        <v>0</v>
      </c>
      <c r="BS629" s="5">
        <f t="shared" si="38"/>
        <v>28</v>
      </c>
      <c r="BT629" s="6">
        <f t="shared" si="39"/>
        <v>0</v>
      </c>
    </row>
    <row r="630" spans="1:72" ht="12.75">
      <c r="A630" t="s">
        <v>1145</v>
      </c>
      <c r="B630" s="1" t="s">
        <v>1262</v>
      </c>
      <c r="C630" s="1" t="s">
        <v>1262</v>
      </c>
      <c r="D630" s="7">
        <v>1997</v>
      </c>
      <c r="E630" t="s">
        <v>1263</v>
      </c>
      <c r="F630" t="s">
        <v>1610</v>
      </c>
      <c r="G630" t="s">
        <v>1264</v>
      </c>
      <c r="H630" s="7" t="s">
        <v>523</v>
      </c>
      <c r="I630" t="s">
        <v>1149</v>
      </c>
      <c r="J630" s="7" t="s">
        <v>525</v>
      </c>
      <c r="K630">
        <v>5.1</v>
      </c>
      <c r="L630" s="7" t="s">
        <v>526</v>
      </c>
      <c r="M630">
        <v>5</v>
      </c>
      <c r="N630" s="32" t="s">
        <v>526</v>
      </c>
      <c r="O630" s="33">
        <v>50</v>
      </c>
      <c r="P630" s="7" t="s">
        <v>526</v>
      </c>
      <c r="Q630">
        <v>200</v>
      </c>
      <c r="R630" s="7" t="s">
        <v>526</v>
      </c>
      <c r="S630">
        <v>5</v>
      </c>
      <c r="T630" s="7" t="s">
        <v>526</v>
      </c>
      <c r="U630">
        <v>5</v>
      </c>
      <c r="V630" s="7" t="s">
        <v>526</v>
      </c>
      <c r="W630">
        <v>5</v>
      </c>
      <c r="X630" s="7" t="s">
        <v>526</v>
      </c>
      <c r="Y630">
        <v>5</v>
      </c>
      <c r="Z630" s="7" t="s">
        <v>526</v>
      </c>
      <c r="AA630">
        <v>5</v>
      </c>
      <c r="AB630" s="7" t="s">
        <v>526</v>
      </c>
      <c r="AC630">
        <v>5</v>
      </c>
      <c r="AD630" s="7" t="s">
        <v>526</v>
      </c>
      <c r="AE630">
        <v>5</v>
      </c>
      <c r="AF630" s="7" t="s">
        <v>526</v>
      </c>
      <c r="AG630">
        <v>5</v>
      </c>
      <c r="AH630" s="7" t="s">
        <v>526</v>
      </c>
      <c r="AI630">
        <v>5</v>
      </c>
      <c r="AJ630" s="7" t="s">
        <v>526</v>
      </c>
      <c r="AK630">
        <v>5</v>
      </c>
      <c r="AL630" s="7" t="s">
        <v>526</v>
      </c>
      <c r="AM630">
        <v>5</v>
      </c>
      <c r="AN630" s="7" t="s">
        <v>526</v>
      </c>
      <c r="AO630">
        <v>5</v>
      </c>
      <c r="AP630" s="7" t="s">
        <v>526</v>
      </c>
      <c r="AQ630">
        <v>5</v>
      </c>
      <c r="AR630" s="7" t="s">
        <v>526</v>
      </c>
      <c r="AS630">
        <v>5</v>
      </c>
      <c r="AT630" s="7" t="s">
        <v>526</v>
      </c>
      <c r="AU630">
        <v>5</v>
      </c>
      <c r="AV630" s="7" t="s">
        <v>526</v>
      </c>
      <c r="AW630">
        <v>5</v>
      </c>
      <c r="AX630" s="7" t="s">
        <v>526</v>
      </c>
      <c r="AY630">
        <v>5</v>
      </c>
      <c r="AZ630" s="7" t="s">
        <v>526</v>
      </c>
      <c r="BA630">
        <v>5</v>
      </c>
      <c r="BB630" s="7" t="s">
        <v>526</v>
      </c>
      <c r="BC630">
        <v>5</v>
      </c>
      <c r="BD630" s="7" t="s">
        <v>526</v>
      </c>
      <c r="BE630">
        <v>5</v>
      </c>
      <c r="BF630" s="7" t="s">
        <v>526</v>
      </c>
      <c r="BG630">
        <v>5</v>
      </c>
      <c r="BH630" s="7" t="s">
        <v>526</v>
      </c>
      <c r="BI630">
        <v>5</v>
      </c>
      <c r="BJ630" s="7" t="s">
        <v>526</v>
      </c>
      <c r="BK630">
        <v>5</v>
      </c>
      <c r="BL630" s="7" t="s">
        <v>526</v>
      </c>
      <c r="BM630">
        <v>5</v>
      </c>
      <c r="BN630" s="7" t="s">
        <v>526</v>
      </c>
      <c r="BO630">
        <v>5</v>
      </c>
      <c r="BQ630" s="5">
        <f t="shared" si="36"/>
        <v>28</v>
      </c>
      <c r="BR630" s="5">
        <f t="shared" si="37"/>
        <v>0</v>
      </c>
      <c r="BS630" s="5">
        <f t="shared" si="38"/>
        <v>28</v>
      </c>
      <c r="BT630" s="6">
        <f t="shared" si="39"/>
        <v>0</v>
      </c>
    </row>
    <row r="631" spans="1:72" ht="12.75">
      <c r="A631" t="s">
        <v>1408</v>
      </c>
      <c r="B631" s="1" t="s">
        <v>1265</v>
      </c>
      <c r="C631" s="1" t="s">
        <v>1265</v>
      </c>
      <c r="D631" s="7">
        <v>1997</v>
      </c>
      <c r="E631" t="s">
        <v>1266</v>
      </c>
      <c r="F631" t="s">
        <v>1267</v>
      </c>
      <c r="G631" t="s">
        <v>1268</v>
      </c>
      <c r="H631" s="7" t="s">
        <v>523</v>
      </c>
      <c r="I631" t="s">
        <v>524</v>
      </c>
      <c r="J631" s="7" t="s">
        <v>525</v>
      </c>
      <c r="K631">
        <v>0.8</v>
      </c>
      <c r="L631" s="7" t="s">
        <v>526</v>
      </c>
      <c r="M631">
        <v>5</v>
      </c>
      <c r="N631" s="32" t="s">
        <v>525</v>
      </c>
      <c r="O631" s="33">
        <v>140</v>
      </c>
      <c r="P631" s="7" t="s">
        <v>526</v>
      </c>
      <c r="Q631">
        <v>200</v>
      </c>
      <c r="R631" s="7" t="s">
        <v>526</v>
      </c>
      <c r="S631">
        <v>5</v>
      </c>
      <c r="T631" s="7" t="s">
        <v>526</v>
      </c>
      <c r="U631">
        <v>5</v>
      </c>
      <c r="V631" s="7" t="s">
        <v>525</v>
      </c>
      <c r="W631">
        <v>19</v>
      </c>
      <c r="X631" s="7" t="s">
        <v>525</v>
      </c>
      <c r="Y631">
        <v>8.3</v>
      </c>
      <c r="Z631" s="7" t="s">
        <v>526</v>
      </c>
      <c r="AA631">
        <v>5</v>
      </c>
      <c r="AB631" s="7" t="s">
        <v>526</v>
      </c>
      <c r="AC631">
        <v>5</v>
      </c>
      <c r="AD631" s="7" t="s">
        <v>526</v>
      </c>
      <c r="AE631">
        <v>5</v>
      </c>
      <c r="AF631" s="7" t="s">
        <v>526</v>
      </c>
      <c r="AG631">
        <v>5</v>
      </c>
      <c r="AH631" s="7" t="s">
        <v>526</v>
      </c>
      <c r="AI631">
        <v>5</v>
      </c>
      <c r="AJ631" s="7" t="s">
        <v>526</v>
      </c>
      <c r="AK631">
        <v>5</v>
      </c>
      <c r="AL631" s="7" t="s">
        <v>526</v>
      </c>
      <c r="AM631">
        <v>5</v>
      </c>
      <c r="AN631" s="7" t="s">
        <v>526</v>
      </c>
      <c r="AO631">
        <v>5</v>
      </c>
      <c r="AP631" s="7" t="s">
        <v>526</v>
      </c>
      <c r="AQ631">
        <v>5</v>
      </c>
      <c r="AR631" s="7" t="s">
        <v>526</v>
      </c>
      <c r="AS631">
        <v>5</v>
      </c>
      <c r="AT631" s="7" t="s">
        <v>526</v>
      </c>
      <c r="AU631">
        <v>5</v>
      </c>
      <c r="AV631" s="7" t="s">
        <v>526</v>
      </c>
      <c r="AW631">
        <v>5</v>
      </c>
      <c r="AX631" s="7" t="s">
        <v>525</v>
      </c>
      <c r="AY631">
        <v>34</v>
      </c>
      <c r="AZ631" s="7" t="s">
        <v>526</v>
      </c>
      <c r="BA631">
        <v>5</v>
      </c>
      <c r="BB631" s="7" t="s">
        <v>526</v>
      </c>
      <c r="BC631">
        <v>5</v>
      </c>
      <c r="BD631" s="7" t="s">
        <v>525</v>
      </c>
      <c r="BE631">
        <v>38</v>
      </c>
      <c r="BF631" s="7" t="s">
        <v>525</v>
      </c>
      <c r="BG631">
        <v>9.7</v>
      </c>
      <c r="BH631" s="7" t="s">
        <v>526</v>
      </c>
      <c r="BI631">
        <v>5</v>
      </c>
      <c r="BJ631" s="7" t="s">
        <v>526</v>
      </c>
      <c r="BK631">
        <v>5</v>
      </c>
      <c r="BL631" s="7" t="s">
        <v>525</v>
      </c>
      <c r="BM631">
        <v>15</v>
      </c>
      <c r="BN631" s="7" t="s">
        <v>525</v>
      </c>
      <c r="BO631">
        <v>29</v>
      </c>
      <c r="BQ631" s="5">
        <f t="shared" si="36"/>
        <v>20</v>
      </c>
      <c r="BR631" s="5">
        <f t="shared" si="37"/>
        <v>0</v>
      </c>
      <c r="BS631" s="5">
        <f t="shared" si="38"/>
        <v>28</v>
      </c>
      <c r="BT631" s="6">
        <f t="shared" si="39"/>
        <v>8</v>
      </c>
    </row>
    <row r="632" spans="1:72" ht="12.75">
      <c r="A632" t="s">
        <v>1408</v>
      </c>
      <c r="B632" s="1" t="s">
        <v>1269</v>
      </c>
      <c r="C632" s="1" t="s">
        <v>1269</v>
      </c>
      <c r="D632" s="7">
        <v>1997</v>
      </c>
      <c r="E632" t="s">
        <v>1270</v>
      </c>
      <c r="F632" t="s">
        <v>1267</v>
      </c>
      <c r="G632" t="s">
        <v>1271</v>
      </c>
      <c r="H632" s="7" t="s">
        <v>523</v>
      </c>
      <c r="I632" t="s">
        <v>524</v>
      </c>
      <c r="J632" s="7" t="s">
        <v>525</v>
      </c>
      <c r="K632">
        <v>2.3</v>
      </c>
      <c r="L632" s="7" t="s">
        <v>526</v>
      </c>
      <c r="M632">
        <v>5</v>
      </c>
      <c r="N632" s="32" t="s">
        <v>525</v>
      </c>
      <c r="O632" s="33">
        <v>490</v>
      </c>
      <c r="P632" s="7" t="s">
        <v>526</v>
      </c>
      <c r="Q632">
        <v>200</v>
      </c>
      <c r="R632" s="7" t="s">
        <v>526</v>
      </c>
      <c r="S632">
        <v>5</v>
      </c>
      <c r="T632" s="7" t="s">
        <v>526</v>
      </c>
      <c r="U632">
        <v>5</v>
      </c>
      <c r="V632" s="7" t="s">
        <v>525</v>
      </c>
      <c r="W632">
        <v>12</v>
      </c>
      <c r="X632" s="7" t="s">
        <v>526</v>
      </c>
      <c r="Y632">
        <v>5</v>
      </c>
      <c r="Z632" s="7" t="s">
        <v>526</v>
      </c>
      <c r="AA632">
        <v>5</v>
      </c>
      <c r="AB632" s="7" t="s">
        <v>526</v>
      </c>
      <c r="AC632">
        <v>5</v>
      </c>
      <c r="AD632" s="7" t="s">
        <v>526</v>
      </c>
      <c r="AE632">
        <v>5</v>
      </c>
      <c r="AF632" s="7" t="s">
        <v>526</v>
      </c>
      <c r="AG632">
        <v>5</v>
      </c>
      <c r="AH632" s="7" t="s">
        <v>526</v>
      </c>
      <c r="AI632">
        <v>5</v>
      </c>
      <c r="AJ632" s="7" t="s">
        <v>526</v>
      </c>
      <c r="AK632">
        <v>5</v>
      </c>
      <c r="AL632" s="7" t="s">
        <v>526</v>
      </c>
      <c r="AM632">
        <v>5</v>
      </c>
      <c r="AN632" s="7" t="s">
        <v>526</v>
      </c>
      <c r="AO632">
        <v>5</v>
      </c>
      <c r="AP632" s="7" t="s">
        <v>526</v>
      </c>
      <c r="AQ632">
        <v>5</v>
      </c>
      <c r="AR632" s="7" t="s">
        <v>526</v>
      </c>
      <c r="AS632">
        <v>5</v>
      </c>
      <c r="AT632" s="7" t="s">
        <v>526</v>
      </c>
      <c r="AU632">
        <v>5</v>
      </c>
      <c r="AV632" s="7" t="s">
        <v>526</v>
      </c>
      <c r="AW632">
        <v>5</v>
      </c>
      <c r="AX632" s="7" t="s">
        <v>525</v>
      </c>
      <c r="AY632">
        <v>23</v>
      </c>
      <c r="AZ632" s="7" t="s">
        <v>526</v>
      </c>
      <c r="BA632">
        <v>5</v>
      </c>
      <c r="BB632" s="7" t="s">
        <v>526</v>
      </c>
      <c r="BC632">
        <v>5</v>
      </c>
      <c r="BD632" s="7" t="s">
        <v>525</v>
      </c>
      <c r="BE632">
        <v>22</v>
      </c>
      <c r="BF632" s="7" t="s">
        <v>525</v>
      </c>
      <c r="BG632">
        <v>12</v>
      </c>
      <c r="BH632" s="7" t="s">
        <v>526</v>
      </c>
      <c r="BI632">
        <v>5</v>
      </c>
      <c r="BJ632" s="7" t="s">
        <v>526</v>
      </c>
      <c r="BK632">
        <v>5</v>
      </c>
      <c r="BL632" s="7" t="s">
        <v>525</v>
      </c>
      <c r="BM632">
        <v>6.4</v>
      </c>
      <c r="BN632" s="7" t="s">
        <v>525</v>
      </c>
      <c r="BO632">
        <v>15</v>
      </c>
      <c r="BQ632" s="5">
        <f t="shared" si="36"/>
        <v>21</v>
      </c>
      <c r="BR632" s="5">
        <f t="shared" si="37"/>
        <v>0</v>
      </c>
      <c r="BS632" s="5">
        <f t="shared" si="38"/>
        <v>28</v>
      </c>
      <c r="BT632" s="6">
        <f t="shared" si="39"/>
        <v>7</v>
      </c>
    </row>
    <row r="633" spans="1:72" ht="12.75">
      <c r="A633" t="s">
        <v>2408</v>
      </c>
      <c r="B633" s="1" t="s">
        <v>1272</v>
      </c>
      <c r="C633" s="1" t="s">
        <v>1273</v>
      </c>
      <c r="D633" s="7">
        <v>1991</v>
      </c>
      <c r="E633" t="s">
        <v>1274</v>
      </c>
      <c r="F633" t="s">
        <v>1267</v>
      </c>
      <c r="G633" t="s">
        <v>1275</v>
      </c>
      <c r="H633" s="7" t="s">
        <v>523</v>
      </c>
      <c r="I633" t="s">
        <v>524</v>
      </c>
      <c r="J633" s="7" t="s">
        <v>525</v>
      </c>
      <c r="K633">
        <v>9.1</v>
      </c>
      <c r="L633" s="7" t="s">
        <v>526</v>
      </c>
      <c r="M633">
        <v>5</v>
      </c>
      <c r="N633" s="32" t="s">
        <v>525</v>
      </c>
      <c r="O633" s="33">
        <v>200</v>
      </c>
      <c r="P633" s="7" t="s">
        <v>526</v>
      </c>
      <c r="Q633">
        <v>200</v>
      </c>
      <c r="R633" s="7" t="s">
        <v>526</v>
      </c>
      <c r="S633">
        <v>5</v>
      </c>
      <c r="T633" s="7" t="s">
        <v>525</v>
      </c>
      <c r="U633">
        <v>22</v>
      </c>
      <c r="V633" s="7" t="s">
        <v>525</v>
      </c>
      <c r="W633">
        <v>120</v>
      </c>
      <c r="X633" s="7" t="s">
        <v>525</v>
      </c>
      <c r="Y633">
        <v>37</v>
      </c>
      <c r="Z633" s="7" t="s">
        <v>526</v>
      </c>
      <c r="AA633">
        <v>5</v>
      </c>
      <c r="AB633" s="7" t="s">
        <v>526</v>
      </c>
      <c r="AC633">
        <v>5</v>
      </c>
      <c r="AD633" s="7" t="s">
        <v>526</v>
      </c>
      <c r="AE633">
        <v>5</v>
      </c>
      <c r="AF633" s="7" t="s">
        <v>526</v>
      </c>
      <c r="AG633">
        <v>5</v>
      </c>
      <c r="AH633" s="7" t="s">
        <v>526</v>
      </c>
      <c r="AI633">
        <v>5</v>
      </c>
      <c r="AJ633" s="7" t="s">
        <v>526</v>
      </c>
      <c r="AK633">
        <v>5</v>
      </c>
      <c r="AL633" s="7" t="s">
        <v>526</v>
      </c>
      <c r="AM633">
        <v>5</v>
      </c>
      <c r="AN633" s="7" t="s">
        <v>526</v>
      </c>
      <c r="AO633">
        <v>5</v>
      </c>
      <c r="AP633" s="7" t="s">
        <v>525</v>
      </c>
      <c r="AQ633">
        <v>24</v>
      </c>
      <c r="AR633" s="7" t="s">
        <v>526</v>
      </c>
      <c r="AS633">
        <v>5</v>
      </c>
      <c r="AT633" s="7" t="s">
        <v>526</v>
      </c>
      <c r="AU633">
        <v>5</v>
      </c>
      <c r="AV633" s="7" t="s">
        <v>525</v>
      </c>
      <c r="AW633">
        <v>140</v>
      </c>
      <c r="AX633" s="7" t="s">
        <v>525</v>
      </c>
      <c r="AY633">
        <v>42</v>
      </c>
      <c r="AZ633" s="7" t="s">
        <v>526</v>
      </c>
      <c r="BA633">
        <v>5</v>
      </c>
      <c r="BB633" s="7" t="s">
        <v>526</v>
      </c>
      <c r="BC633">
        <v>5</v>
      </c>
      <c r="BD633" s="7" t="s">
        <v>525</v>
      </c>
      <c r="BE633">
        <v>31</v>
      </c>
      <c r="BF633" s="7" t="s">
        <v>525</v>
      </c>
      <c r="BG633">
        <v>25</v>
      </c>
      <c r="BH633" s="7" t="s">
        <v>526</v>
      </c>
      <c r="BI633">
        <v>5</v>
      </c>
      <c r="BJ633" s="7" t="s">
        <v>526</v>
      </c>
      <c r="BK633">
        <v>5</v>
      </c>
      <c r="BL633" s="7" t="s">
        <v>525</v>
      </c>
      <c r="BM633">
        <v>40</v>
      </c>
      <c r="BN633" s="7" t="s">
        <v>525</v>
      </c>
      <c r="BO633">
        <v>150</v>
      </c>
      <c r="BQ633" s="5">
        <f t="shared" si="36"/>
        <v>17</v>
      </c>
      <c r="BR633" s="5">
        <f t="shared" si="37"/>
        <v>0</v>
      </c>
      <c r="BS633" s="5">
        <f t="shared" si="38"/>
        <v>28</v>
      </c>
      <c r="BT633" s="6">
        <f t="shared" si="39"/>
        <v>11</v>
      </c>
    </row>
    <row r="634" spans="1:72" ht="12.75">
      <c r="A634" t="s">
        <v>2408</v>
      </c>
      <c r="B634" s="1" t="s">
        <v>1276</v>
      </c>
      <c r="C634" s="1" t="s">
        <v>1276</v>
      </c>
      <c r="D634" s="7">
        <v>1991</v>
      </c>
      <c r="E634" t="s">
        <v>1277</v>
      </c>
      <c r="F634" t="s">
        <v>1267</v>
      </c>
      <c r="G634" t="s">
        <v>1278</v>
      </c>
      <c r="H634" s="7" t="s">
        <v>523</v>
      </c>
      <c r="I634" t="s">
        <v>524</v>
      </c>
      <c r="J634" s="7" t="s">
        <v>525</v>
      </c>
      <c r="K634">
        <v>4.1</v>
      </c>
      <c r="L634" s="7" t="s">
        <v>526</v>
      </c>
      <c r="M634">
        <v>5</v>
      </c>
      <c r="N634" s="32" t="s">
        <v>525</v>
      </c>
      <c r="O634" s="33">
        <v>260</v>
      </c>
      <c r="P634" s="7" t="s">
        <v>526</v>
      </c>
      <c r="Q634">
        <v>200</v>
      </c>
      <c r="R634" s="7" t="s">
        <v>526</v>
      </c>
      <c r="S634">
        <v>5</v>
      </c>
      <c r="T634" s="7" t="s">
        <v>526</v>
      </c>
      <c r="U634">
        <v>5</v>
      </c>
      <c r="V634" s="7" t="s">
        <v>525</v>
      </c>
      <c r="W634">
        <v>11</v>
      </c>
      <c r="X634" s="7" t="s">
        <v>525</v>
      </c>
      <c r="Y634">
        <v>5.7</v>
      </c>
      <c r="Z634" s="7" t="s">
        <v>526</v>
      </c>
      <c r="AA634">
        <v>5</v>
      </c>
      <c r="AB634" s="7" t="s">
        <v>526</v>
      </c>
      <c r="AC634">
        <v>5</v>
      </c>
      <c r="AD634" s="7" t="s">
        <v>526</v>
      </c>
      <c r="AE634">
        <v>5</v>
      </c>
      <c r="AF634" s="7" t="s">
        <v>526</v>
      </c>
      <c r="AG634">
        <v>5</v>
      </c>
      <c r="AH634" s="7" t="s">
        <v>526</v>
      </c>
      <c r="AI634">
        <v>5</v>
      </c>
      <c r="AJ634" s="7" t="s">
        <v>526</v>
      </c>
      <c r="AK634">
        <v>5</v>
      </c>
      <c r="AL634" s="7" t="s">
        <v>526</v>
      </c>
      <c r="AM634">
        <v>5</v>
      </c>
      <c r="AN634" s="7" t="s">
        <v>526</v>
      </c>
      <c r="AO634">
        <v>5</v>
      </c>
      <c r="AP634" s="7" t="s">
        <v>526</v>
      </c>
      <c r="AQ634">
        <v>5</v>
      </c>
      <c r="AR634" s="7" t="s">
        <v>526</v>
      </c>
      <c r="AS634">
        <v>5</v>
      </c>
      <c r="AT634" s="7" t="s">
        <v>526</v>
      </c>
      <c r="AU634">
        <v>5</v>
      </c>
      <c r="AV634" s="7" t="s">
        <v>526</v>
      </c>
      <c r="AW634">
        <v>5</v>
      </c>
      <c r="AX634" s="7" t="s">
        <v>525</v>
      </c>
      <c r="AY634">
        <v>23</v>
      </c>
      <c r="AZ634" s="7" t="s">
        <v>526</v>
      </c>
      <c r="BA634">
        <v>5</v>
      </c>
      <c r="BB634" s="7" t="s">
        <v>526</v>
      </c>
      <c r="BC634">
        <v>5</v>
      </c>
      <c r="BD634" s="7" t="s">
        <v>558</v>
      </c>
      <c r="BE634" t="s">
        <v>558</v>
      </c>
      <c r="BF634" s="7" t="s">
        <v>525</v>
      </c>
      <c r="BG634">
        <v>5.6</v>
      </c>
      <c r="BH634" s="7" t="s">
        <v>526</v>
      </c>
      <c r="BI634">
        <v>5</v>
      </c>
      <c r="BJ634" s="7" t="s">
        <v>526</v>
      </c>
      <c r="BK634">
        <v>5</v>
      </c>
      <c r="BL634" s="7" t="s">
        <v>525</v>
      </c>
      <c r="BM634">
        <v>5.3</v>
      </c>
      <c r="BN634" s="7" t="s">
        <v>525</v>
      </c>
      <c r="BO634">
        <v>11</v>
      </c>
      <c r="BQ634" s="5">
        <f t="shared" si="36"/>
        <v>20</v>
      </c>
      <c r="BR634" s="5">
        <f t="shared" si="37"/>
        <v>2</v>
      </c>
      <c r="BS634" s="5">
        <f t="shared" si="38"/>
        <v>27</v>
      </c>
      <c r="BT634" s="6">
        <f t="shared" si="39"/>
        <v>7</v>
      </c>
    </row>
    <row r="635" spans="1:72" ht="12.75">
      <c r="A635" t="s">
        <v>1886</v>
      </c>
      <c r="B635" s="1" t="s">
        <v>1279</v>
      </c>
      <c r="C635" s="1" t="s">
        <v>1280</v>
      </c>
      <c r="D635" s="7">
        <v>1991</v>
      </c>
      <c r="E635" t="s">
        <v>1281</v>
      </c>
      <c r="F635" t="s">
        <v>1267</v>
      </c>
      <c r="G635" t="s">
        <v>1282</v>
      </c>
      <c r="H635" s="7" t="s">
        <v>523</v>
      </c>
      <c r="I635" t="s">
        <v>524</v>
      </c>
      <c r="J635" s="7" t="s">
        <v>525</v>
      </c>
      <c r="K635">
        <v>3.6</v>
      </c>
      <c r="L635" s="7" t="s">
        <v>526</v>
      </c>
      <c r="M635">
        <v>5</v>
      </c>
      <c r="N635" s="32" t="s">
        <v>525</v>
      </c>
      <c r="O635" s="33">
        <v>91</v>
      </c>
      <c r="P635" s="7" t="s">
        <v>526</v>
      </c>
      <c r="Q635">
        <v>200</v>
      </c>
      <c r="R635" s="7" t="s">
        <v>526</v>
      </c>
      <c r="S635">
        <v>5</v>
      </c>
      <c r="T635" s="7" t="s">
        <v>525</v>
      </c>
      <c r="U635">
        <v>8.1</v>
      </c>
      <c r="V635" s="7" t="s">
        <v>525</v>
      </c>
      <c r="W635">
        <v>12</v>
      </c>
      <c r="X635" s="7" t="s">
        <v>526</v>
      </c>
      <c r="Y635">
        <v>5</v>
      </c>
      <c r="Z635" s="7" t="s">
        <v>526</v>
      </c>
      <c r="AA635">
        <v>5</v>
      </c>
      <c r="AB635" s="7" t="s">
        <v>526</v>
      </c>
      <c r="AC635">
        <v>5</v>
      </c>
      <c r="AD635" s="7" t="s">
        <v>526</v>
      </c>
      <c r="AE635">
        <v>5</v>
      </c>
      <c r="AF635" s="7" t="s">
        <v>526</v>
      </c>
      <c r="AG635">
        <v>5</v>
      </c>
      <c r="AH635" s="7" t="s">
        <v>526</v>
      </c>
      <c r="AI635">
        <v>5</v>
      </c>
      <c r="AJ635" s="7" t="s">
        <v>526</v>
      </c>
      <c r="AK635">
        <v>5</v>
      </c>
      <c r="AL635" s="7" t="s">
        <v>526</v>
      </c>
      <c r="AM635">
        <v>5</v>
      </c>
      <c r="AN635" s="7" t="s">
        <v>526</v>
      </c>
      <c r="AO635">
        <v>5</v>
      </c>
      <c r="AP635" s="7" t="s">
        <v>526</v>
      </c>
      <c r="AQ635">
        <v>5</v>
      </c>
      <c r="AR635" s="7" t="s">
        <v>526</v>
      </c>
      <c r="AS635">
        <v>5</v>
      </c>
      <c r="AT635" s="7" t="s">
        <v>526</v>
      </c>
      <c r="AU635">
        <v>5</v>
      </c>
      <c r="AV635" s="7" t="s">
        <v>526</v>
      </c>
      <c r="AW635">
        <v>5</v>
      </c>
      <c r="AX635" s="7" t="s">
        <v>525</v>
      </c>
      <c r="AY635">
        <v>56</v>
      </c>
      <c r="AZ635" s="7" t="s">
        <v>526</v>
      </c>
      <c r="BA635">
        <v>5</v>
      </c>
      <c r="BB635" s="7" t="s">
        <v>526</v>
      </c>
      <c r="BC635">
        <v>5</v>
      </c>
      <c r="BD635" s="7" t="s">
        <v>525</v>
      </c>
      <c r="BE635">
        <v>16</v>
      </c>
      <c r="BF635" s="7" t="s">
        <v>525</v>
      </c>
      <c r="BG635">
        <v>7.3</v>
      </c>
      <c r="BH635" s="7" t="s">
        <v>526</v>
      </c>
      <c r="BI635">
        <v>5</v>
      </c>
      <c r="BJ635" s="7" t="s">
        <v>526</v>
      </c>
      <c r="BK635">
        <v>5</v>
      </c>
      <c r="BL635" s="7" t="s">
        <v>526</v>
      </c>
      <c r="BM635">
        <v>5</v>
      </c>
      <c r="BN635" s="7" t="s">
        <v>525</v>
      </c>
      <c r="BO635">
        <v>12</v>
      </c>
      <c r="BQ635" s="5">
        <f t="shared" si="36"/>
        <v>21</v>
      </c>
      <c r="BR635" s="5">
        <f t="shared" si="37"/>
        <v>0</v>
      </c>
      <c r="BS635" s="5">
        <f t="shared" si="38"/>
        <v>28</v>
      </c>
      <c r="BT635" s="6">
        <f t="shared" si="39"/>
        <v>7</v>
      </c>
    </row>
    <row r="636" spans="1:72" ht="12.75">
      <c r="A636" t="s">
        <v>1886</v>
      </c>
      <c r="B636" s="1" t="s">
        <v>1283</v>
      </c>
      <c r="C636" s="1" t="s">
        <v>1283</v>
      </c>
      <c r="D636" s="7">
        <v>1991</v>
      </c>
      <c r="E636" t="s">
        <v>1284</v>
      </c>
      <c r="F636" t="s">
        <v>1267</v>
      </c>
      <c r="G636" t="s">
        <v>1285</v>
      </c>
      <c r="H636" s="7" t="s">
        <v>523</v>
      </c>
      <c r="I636" t="s">
        <v>524</v>
      </c>
      <c r="J636" s="7" t="s">
        <v>525</v>
      </c>
      <c r="K636">
        <v>3</v>
      </c>
      <c r="L636" s="7" t="s">
        <v>526</v>
      </c>
      <c r="M636">
        <v>5</v>
      </c>
      <c r="N636" s="32" t="s">
        <v>525</v>
      </c>
      <c r="O636" s="33">
        <v>270</v>
      </c>
      <c r="P636" s="7" t="s">
        <v>526</v>
      </c>
      <c r="Q636">
        <v>200</v>
      </c>
      <c r="R636" s="7" t="s">
        <v>526</v>
      </c>
      <c r="S636">
        <v>5</v>
      </c>
      <c r="T636" s="7" t="s">
        <v>526</v>
      </c>
      <c r="U636">
        <v>5</v>
      </c>
      <c r="V636" s="7" t="s">
        <v>525</v>
      </c>
      <c r="W636">
        <v>6.6</v>
      </c>
      <c r="X636" s="7" t="s">
        <v>526</v>
      </c>
      <c r="Y636">
        <v>5</v>
      </c>
      <c r="Z636" s="7" t="s">
        <v>526</v>
      </c>
      <c r="AA636">
        <v>5</v>
      </c>
      <c r="AB636" s="7" t="s">
        <v>526</v>
      </c>
      <c r="AC636">
        <v>5</v>
      </c>
      <c r="AD636" s="7" t="s">
        <v>526</v>
      </c>
      <c r="AE636">
        <v>5</v>
      </c>
      <c r="AF636" s="7" t="s">
        <v>526</v>
      </c>
      <c r="AG636">
        <v>5</v>
      </c>
      <c r="AH636" s="7" t="s">
        <v>526</v>
      </c>
      <c r="AI636">
        <v>5</v>
      </c>
      <c r="AJ636" s="7" t="s">
        <v>526</v>
      </c>
      <c r="AK636">
        <v>5</v>
      </c>
      <c r="AL636" s="7" t="s">
        <v>526</v>
      </c>
      <c r="AM636">
        <v>5</v>
      </c>
      <c r="AN636" s="7" t="s">
        <v>526</v>
      </c>
      <c r="AO636">
        <v>5</v>
      </c>
      <c r="AP636" s="7" t="s">
        <v>526</v>
      </c>
      <c r="AQ636">
        <v>5</v>
      </c>
      <c r="AR636" s="7" t="s">
        <v>526</v>
      </c>
      <c r="AS636">
        <v>5</v>
      </c>
      <c r="AT636" s="7" t="s">
        <v>526</v>
      </c>
      <c r="AU636">
        <v>5</v>
      </c>
      <c r="AV636" s="7" t="s">
        <v>526</v>
      </c>
      <c r="AW636">
        <v>5</v>
      </c>
      <c r="AX636" s="7" t="s">
        <v>525</v>
      </c>
      <c r="AY636">
        <v>9</v>
      </c>
      <c r="AZ636" s="7" t="s">
        <v>526</v>
      </c>
      <c r="BA636">
        <v>5</v>
      </c>
      <c r="BB636" s="7" t="s">
        <v>526</v>
      </c>
      <c r="BC636">
        <v>5</v>
      </c>
      <c r="BD636" s="7" t="s">
        <v>525</v>
      </c>
      <c r="BE636">
        <v>7.6</v>
      </c>
      <c r="BF636" s="7" t="s">
        <v>526</v>
      </c>
      <c r="BG636">
        <v>5</v>
      </c>
      <c r="BH636" s="7" t="s">
        <v>526</v>
      </c>
      <c r="BI636">
        <v>5</v>
      </c>
      <c r="BJ636" s="7" t="s">
        <v>526</v>
      </c>
      <c r="BK636">
        <v>5</v>
      </c>
      <c r="BL636" s="7" t="s">
        <v>525</v>
      </c>
      <c r="BM636">
        <v>5.3</v>
      </c>
      <c r="BN636" s="7" t="s">
        <v>525</v>
      </c>
      <c r="BO636">
        <v>11</v>
      </c>
      <c r="BQ636" s="5">
        <f t="shared" si="36"/>
        <v>22</v>
      </c>
      <c r="BR636" s="5">
        <f t="shared" si="37"/>
        <v>0</v>
      </c>
      <c r="BS636" s="5">
        <f t="shared" si="38"/>
        <v>28</v>
      </c>
      <c r="BT636" s="6">
        <f t="shared" si="39"/>
        <v>6</v>
      </c>
    </row>
    <row r="637" spans="1:72" ht="12.75">
      <c r="A637" t="s">
        <v>1886</v>
      </c>
      <c r="B637" s="1" t="s">
        <v>1286</v>
      </c>
      <c r="C637" s="1" t="s">
        <v>1286</v>
      </c>
      <c r="D637" s="7">
        <v>1991</v>
      </c>
      <c r="E637" t="s">
        <v>1287</v>
      </c>
      <c r="F637" t="s">
        <v>1267</v>
      </c>
      <c r="G637" t="s">
        <v>1288</v>
      </c>
      <c r="H637" s="7" t="s">
        <v>523</v>
      </c>
      <c r="I637" t="s">
        <v>524</v>
      </c>
      <c r="J637" s="7" t="s">
        <v>525</v>
      </c>
      <c r="K637">
        <v>7.6</v>
      </c>
      <c r="L637" s="7" t="s">
        <v>526</v>
      </c>
      <c r="M637">
        <v>5</v>
      </c>
      <c r="N637" s="32" t="s">
        <v>525</v>
      </c>
      <c r="O637" s="33">
        <v>920</v>
      </c>
      <c r="P637" s="7" t="s">
        <v>526</v>
      </c>
      <c r="Q637">
        <v>200</v>
      </c>
      <c r="R637" s="7" t="s">
        <v>526</v>
      </c>
      <c r="S637">
        <v>5</v>
      </c>
      <c r="T637" s="7" t="s">
        <v>525</v>
      </c>
      <c r="U637">
        <v>17</v>
      </c>
      <c r="V637" s="7" t="s">
        <v>525</v>
      </c>
      <c r="W637">
        <v>46</v>
      </c>
      <c r="X637" s="7" t="s">
        <v>525</v>
      </c>
      <c r="Y637">
        <v>21</v>
      </c>
      <c r="Z637" s="7" t="s">
        <v>526</v>
      </c>
      <c r="AA637">
        <v>5</v>
      </c>
      <c r="AB637" s="7" t="s">
        <v>526</v>
      </c>
      <c r="AC637">
        <v>5</v>
      </c>
      <c r="AD637" s="7" t="s">
        <v>526</v>
      </c>
      <c r="AE637">
        <v>5</v>
      </c>
      <c r="AF637" s="7" t="s">
        <v>526</v>
      </c>
      <c r="AG637">
        <v>5</v>
      </c>
      <c r="AH637" s="7" t="s">
        <v>526</v>
      </c>
      <c r="AI637">
        <v>5</v>
      </c>
      <c r="AJ637" s="7" t="s">
        <v>526</v>
      </c>
      <c r="AK637">
        <v>5</v>
      </c>
      <c r="AL637" s="7" t="s">
        <v>526</v>
      </c>
      <c r="AM637">
        <v>5</v>
      </c>
      <c r="AN637" s="7" t="s">
        <v>526</v>
      </c>
      <c r="AO637">
        <v>5</v>
      </c>
      <c r="AP637" s="7" t="s">
        <v>525</v>
      </c>
      <c r="AQ637">
        <v>16</v>
      </c>
      <c r="AR637" s="7" t="s">
        <v>526</v>
      </c>
      <c r="AS637">
        <v>5</v>
      </c>
      <c r="AT637" s="7" t="s">
        <v>526</v>
      </c>
      <c r="AU637">
        <v>5</v>
      </c>
      <c r="AV637" s="7" t="s">
        <v>525</v>
      </c>
      <c r="AW637">
        <v>31</v>
      </c>
      <c r="AX637" s="7" t="s">
        <v>525</v>
      </c>
      <c r="AY637">
        <v>51</v>
      </c>
      <c r="AZ637" s="7" t="s">
        <v>525</v>
      </c>
      <c r="BA637">
        <v>22</v>
      </c>
      <c r="BB637" s="7" t="s">
        <v>526</v>
      </c>
      <c r="BC637">
        <v>5</v>
      </c>
      <c r="BD637" s="7" t="s">
        <v>525</v>
      </c>
      <c r="BE637">
        <v>42</v>
      </c>
      <c r="BF637" s="7" t="s">
        <v>525</v>
      </c>
      <c r="BG637">
        <v>15</v>
      </c>
      <c r="BH637" s="7" t="s">
        <v>526</v>
      </c>
      <c r="BI637">
        <v>5</v>
      </c>
      <c r="BJ637" s="7" t="s">
        <v>526</v>
      </c>
      <c r="BK637">
        <v>5</v>
      </c>
      <c r="BL637" s="7" t="s">
        <v>525</v>
      </c>
      <c r="BM637">
        <v>29</v>
      </c>
      <c r="BN637" s="7" t="s">
        <v>525</v>
      </c>
      <c r="BO637">
        <v>76</v>
      </c>
      <c r="BQ637" s="5">
        <f t="shared" si="36"/>
        <v>16</v>
      </c>
      <c r="BR637" s="5">
        <f t="shared" si="37"/>
        <v>0</v>
      </c>
      <c r="BS637" s="5">
        <f t="shared" si="38"/>
        <v>28</v>
      </c>
      <c r="BT637" s="6">
        <f t="shared" si="39"/>
        <v>12</v>
      </c>
    </row>
    <row r="638" spans="1:72" ht="12.75">
      <c r="A638" t="s">
        <v>270</v>
      </c>
      <c r="B638" s="1" t="s">
        <v>1289</v>
      </c>
      <c r="C638" s="1" t="s">
        <v>1289</v>
      </c>
      <c r="D638" s="7">
        <v>1994</v>
      </c>
      <c r="E638" t="s">
        <v>1290</v>
      </c>
      <c r="F638" t="s">
        <v>1267</v>
      </c>
      <c r="G638" t="s">
        <v>1291</v>
      </c>
      <c r="H638" s="7" t="s">
        <v>523</v>
      </c>
      <c r="I638" t="s">
        <v>524</v>
      </c>
      <c r="J638" s="7" t="s">
        <v>525</v>
      </c>
      <c r="K638">
        <v>3.6</v>
      </c>
      <c r="L638" s="7" t="s">
        <v>526</v>
      </c>
      <c r="M638">
        <v>5</v>
      </c>
      <c r="N638" s="32" t="s">
        <v>543</v>
      </c>
      <c r="O638" s="33">
        <v>150</v>
      </c>
      <c r="P638" s="7" t="s">
        <v>526</v>
      </c>
      <c r="Q638">
        <v>200</v>
      </c>
      <c r="R638" s="7" t="s">
        <v>526</v>
      </c>
      <c r="S638">
        <v>5</v>
      </c>
      <c r="T638" s="7" t="s">
        <v>525</v>
      </c>
      <c r="U638">
        <v>26</v>
      </c>
      <c r="V638" s="7" t="s">
        <v>525</v>
      </c>
      <c r="W638">
        <v>90</v>
      </c>
      <c r="X638" s="7" t="s">
        <v>525</v>
      </c>
      <c r="Y638">
        <v>23</v>
      </c>
      <c r="Z638" s="7" t="s">
        <v>526</v>
      </c>
      <c r="AA638">
        <v>5</v>
      </c>
      <c r="AB638" s="7" t="s">
        <v>526</v>
      </c>
      <c r="AC638">
        <v>5</v>
      </c>
      <c r="AD638" s="7" t="s">
        <v>526</v>
      </c>
      <c r="AE638">
        <v>5</v>
      </c>
      <c r="AF638" s="7" t="s">
        <v>526</v>
      </c>
      <c r="AG638">
        <v>5</v>
      </c>
      <c r="AH638" s="7" t="s">
        <v>526</v>
      </c>
      <c r="AI638">
        <v>5</v>
      </c>
      <c r="AJ638" s="7" t="s">
        <v>526</v>
      </c>
      <c r="AK638">
        <v>5</v>
      </c>
      <c r="AL638" s="7" t="s">
        <v>526</v>
      </c>
      <c r="AM638">
        <v>5</v>
      </c>
      <c r="AN638" s="7" t="s">
        <v>526</v>
      </c>
      <c r="AO638">
        <v>5</v>
      </c>
      <c r="AP638" s="7" t="s">
        <v>525</v>
      </c>
      <c r="AQ638">
        <v>16</v>
      </c>
      <c r="AR638" s="7" t="s">
        <v>526</v>
      </c>
      <c r="AS638">
        <v>5</v>
      </c>
      <c r="AT638" s="7" t="s">
        <v>526</v>
      </c>
      <c r="AU638">
        <v>5</v>
      </c>
      <c r="AV638" s="7" t="s">
        <v>525</v>
      </c>
      <c r="AW638">
        <v>65</v>
      </c>
      <c r="AX638" s="7" t="s">
        <v>525</v>
      </c>
      <c r="AY638">
        <v>150</v>
      </c>
      <c r="AZ638" s="7" t="s">
        <v>526</v>
      </c>
      <c r="BA638">
        <v>14</v>
      </c>
      <c r="BB638" s="7" t="s">
        <v>526</v>
      </c>
      <c r="BC638">
        <v>5</v>
      </c>
      <c r="BD638" s="7" t="s">
        <v>525</v>
      </c>
      <c r="BE638">
        <v>29</v>
      </c>
      <c r="BF638" s="7" t="s">
        <v>525</v>
      </c>
      <c r="BG638">
        <v>80</v>
      </c>
      <c r="BH638" s="7" t="s">
        <v>526</v>
      </c>
      <c r="BI638">
        <v>5</v>
      </c>
      <c r="BJ638" s="7" t="s">
        <v>526</v>
      </c>
      <c r="BK638">
        <v>5</v>
      </c>
      <c r="BL638" s="7" t="s">
        <v>525</v>
      </c>
      <c r="BM638">
        <v>32</v>
      </c>
      <c r="BN638" s="7" t="s">
        <v>525</v>
      </c>
      <c r="BO638">
        <v>100</v>
      </c>
      <c r="BQ638" s="5">
        <f t="shared" si="36"/>
        <v>17</v>
      </c>
      <c r="BR638" s="5">
        <f t="shared" si="37"/>
        <v>0</v>
      </c>
      <c r="BS638" s="5">
        <f t="shared" si="38"/>
        <v>28</v>
      </c>
      <c r="BT638" s="6">
        <f t="shared" si="39"/>
        <v>11</v>
      </c>
    </row>
    <row r="639" spans="1:72" ht="12.75">
      <c r="A639" t="s">
        <v>270</v>
      </c>
      <c r="B639" s="1" t="s">
        <v>1292</v>
      </c>
      <c r="C639" s="1" t="s">
        <v>1292</v>
      </c>
      <c r="D639" s="7">
        <v>1994</v>
      </c>
      <c r="E639" t="s">
        <v>1293</v>
      </c>
      <c r="F639" t="s">
        <v>1267</v>
      </c>
      <c r="G639" t="s">
        <v>1294</v>
      </c>
      <c r="H639" s="7" t="s">
        <v>523</v>
      </c>
      <c r="I639" t="s">
        <v>524</v>
      </c>
      <c r="J639" s="7" t="s">
        <v>525</v>
      </c>
      <c r="K639">
        <v>1.15</v>
      </c>
      <c r="L639" s="7" t="s">
        <v>526</v>
      </c>
      <c r="M639">
        <v>5</v>
      </c>
      <c r="N639" s="32" t="s">
        <v>525</v>
      </c>
      <c r="O639" s="33">
        <v>260</v>
      </c>
      <c r="P639" s="7" t="s">
        <v>526</v>
      </c>
      <c r="Q639">
        <v>200</v>
      </c>
      <c r="R639" s="7" t="s">
        <v>526</v>
      </c>
      <c r="S639">
        <v>5</v>
      </c>
      <c r="T639" s="7" t="s">
        <v>525</v>
      </c>
      <c r="U639">
        <v>12</v>
      </c>
      <c r="V639" s="7" t="s">
        <v>525</v>
      </c>
      <c r="W639">
        <v>59</v>
      </c>
      <c r="X639" s="7" t="s">
        <v>525</v>
      </c>
      <c r="Y639">
        <v>13</v>
      </c>
      <c r="Z639" s="7" t="s">
        <v>526</v>
      </c>
      <c r="AA639">
        <v>5</v>
      </c>
      <c r="AB639" s="7" t="s">
        <v>526</v>
      </c>
      <c r="AC639">
        <v>5</v>
      </c>
      <c r="AD639" s="7" t="s">
        <v>526</v>
      </c>
      <c r="AE639">
        <v>5</v>
      </c>
      <c r="AF639" s="7" t="s">
        <v>526</v>
      </c>
      <c r="AG639">
        <v>5</v>
      </c>
      <c r="AH639" s="7" t="s">
        <v>526</v>
      </c>
      <c r="AI639">
        <v>5</v>
      </c>
      <c r="AJ639" s="7" t="s">
        <v>526</v>
      </c>
      <c r="AK639">
        <v>5</v>
      </c>
      <c r="AL639" s="7" t="s">
        <v>526</v>
      </c>
      <c r="AM639">
        <v>5</v>
      </c>
      <c r="AN639" s="7" t="s">
        <v>543</v>
      </c>
      <c r="AO639">
        <v>2.2</v>
      </c>
      <c r="AP639" s="7" t="s">
        <v>526</v>
      </c>
      <c r="AQ639">
        <v>5</v>
      </c>
      <c r="AR639" s="7" t="s">
        <v>526</v>
      </c>
      <c r="AS639">
        <v>5</v>
      </c>
      <c r="AT639" s="7" t="s">
        <v>526</v>
      </c>
      <c r="AU639">
        <v>5</v>
      </c>
      <c r="AV639" s="7" t="s">
        <v>525</v>
      </c>
      <c r="AW639">
        <v>21</v>
      </c>
      <c r="AX639" s="7" t="s">
        <v>525</v>
      </c>
      <c r="AY639">
        <v>75</v>
      </c>
      <c r="AZ639" s="7" t="s">
        <v>526</v>
      </c>
      <c r="BA639">
        <v>5</v>
      </c>
      <c r="BB639" s="7" t="s">
        <v>526</v>
      </c>
      <c r="BC639">
        <v>7.2</v>
      </c>
      <c r="BD639" s="7" t="s">
        <v>543</v>
      </c>
      <c r="BE639">
        <v>41</v>
      </c>
      <c r="BF639" s="7" t="s">
        <v>525</v>
      </c>
      <c r="BG639">
        <v>35</v>
      </c>
      <c r="BH639" s="7" t="s">
        <v>526</v>
      </c>
      <c r="BI639">
        <v>5</v>
      </c>
      <c r="BJ639" s="7" t="s">
        <v>526</v>
      </c>
      <c r="BK639">
        <v>5</v>
      </c>
      <c r="BL639" s="7" t="s">
        <v>525</v>
      </c>
      <c r="BM639">
        <v>31</v>
      </c>
      <c r="BN639" s="7" t="s">
        <v>525</v>
      </c>
      <c r="BO639">
        <v>100</v>
      </c>
      <c r="BQ639" s="5">
        <f t="shared" si="36"/>
        <v>17</v>
      </c>
      <c r="BR639" s="5">
        <f t="shared" si="37"/>
        <v>0</v>
      </c>
      <c r="BS639" s="5">
        <f t="shared" si="38"/>
        <v>28</v>
      </c>
      <c r="BT639" s="6">
        <f t="shared" si="39"/>
        <v>11</v>
      </c>
    </row>
    <row r="640" spans="1:72" ht="12.75">
      <c r="A640" t="s">
        <v>270</v>
      </c>
      <c r="B640" s="1" t="s">
        <v>1295</v>
      </c>
      <c r="C640" s="1" t="s">
        <v>1295</v>
      </c>
      <c r="D640" s="7">
        <v>1994</v>
      </c>
      <c r="E640" t="s">
        <v>1296</v>
      </c>
      <c r="F640" t="s">
        <v>1267</v>
      </c>
      <c r="G640" t="s">
        <v>1297</v>
      </c>
      <c r="H640" s="7" t="s">
        <v>523</v>
      </c>
      <c r="I640" t="s">
        <v>524</v>
      </c>
      <c r="J640" s="7" t="s">
        <v>525</v>
      </c>
      <c r="K640">
        <v>3.4</v>
      </c>
      <c r="L640" s="7" t="s">
        <v>526</v>
      </c>
      <c r="M640">
        <v>5</v>
      </c>
      <c r="N640" s="32" t="s">
        <v>525</v>
      </c>
      <c r="O640" s="33">
        <v>1800</v>
      </c>
      <c r="P640" s="7" t="s">
        <v>526</v>
      </c>
      <c r="Q640">
        <v>200</v>
      </c>
      <c r="R640" s="7" t="s">
        <v>526</v>
      </c>
      <c r="S640">
        <v>5</v>
      </c>
      <c r="T640" s="7" t="s">
        <v>526</v>
      </c>
      <c r="U640">
        <v>13</v>
      </c>
      <c r="V640" s="7" t="s">
        <v>525</v>
      </c>
      <c r="W640">
        <v>83</v>
      </c>
      <c r="X640" s="7" t="s">
        <v>525</v>
      </c>
      <c r="Y640">
        <v>26</v>
      </c>
      <c r="Z640" s="7" t="s">
        <v>543</v>
      </c>
      <c r="AA640">
        <v>3.5</v>
      </c>
      <c r="AB640" s="7" t="s">
        <v>526</v>
      </c>
      <c r="AC640">
        <v>5</v>
      </c>
      <c r="AD640" s="7" t="s">
        <v>526</v>
      </c>
      <c r="AE640">
        <v>5</v>
      </c>
      <c r="AF640" s="7" t="s">
        <v>526</v>
      </c>
      <c r="AG640">
        <v>5</v>
      </c>
      <c r="AH640" s="7" t="s">
        <v>526</v>
      </c>
      <c r="AI640">
        <v>5</v>
      </c>
      <c r="AJ640" s="7" t="s">
        <v>526</v>
      </c>
      <c r="AK640">
        <v>5</v>
      </c>
      <c r="AL640" s="7" t="s">
        <v>526</v>
      </c>
      <c r="AM640">
        <v>5</v>
      </c>
      <c r="AN640" s="7" t="s">
        <v>543</v>
      </c>
      <c r="AO640">
        <v>3.7</v>
      </c>
      <c r="AP640" s="7" t="s">
        <v>526</v>
      </c>
      <c r="AQ640">
        <v>5</v>
      </c>
      <c r="AR640" s="7" t="s">
        <v>526</v>
      </c>
      <c r="AS640">
        <v>5</v>
      </c>
      <c r="AT640" s="7" t="s">
        <v>526</v>
      </c>
      <c r="AU640">
        <v>8</v>
      </c>
      <c r="AV640" s="7" t="s">
        <v>526</v>
      </c>
      <c r="AW640">
        <v>5</v>
      </c>
      <c r="AX640" s="7" t="s">
        <v>525</v>
      </c>
      <c r="AY640">
        <v>50</v>
      </c>
      <c r="AZ640" s="7" t="s">
        <v>526</v>
      </c>
      <c r="BA640">
        <v>7</v>
      </c>
      <c r="BB640" s="7" t="s">
        <v>526</v>
      </c>
      <c r="BC640">
        <v>5</v>
      </c>
      <c r="BD640" s="7" t="s">
        <v>525</v>
      </c>
      <c r="BE640">
        <v>50</v>
      </c>
      <c r="BF640" s="7" t="s">
        <v>525</v>
      </c>
      <c r="BG640">
        <v>41</v>
      </c>
      <c r="BH640" s="7" t="s">
        <v>526</v>
      </c>
      <c r="BI640">
        <v>5</v>
      </c>
      <c r="BJ640" s="7" t="s">
        <v>526</v>
      </c>
      <c r="BK640">
        <v>5</v>
      </c>
      <c r="BL640" s="7" t="s">
        <v>526</v>
      </c>
      <c r="BM640">
        <v>5</v>
      </c>
      <c r="BN640" s="7" t="s">
        <v>525</v>
      </c>
      <c r="BO640">
        <v>100</v>
      </c>
      <c r="BQ640" s="5">
        <f t="shared" si="36"/>
        <v>19</v>
      </c>
      <c r="BR640" s="5">
        <f t="shared" si="37"/>
        <v>0</v>
      </c>
      <c r="BS640" s="5">
        <f t="shared" si="38"/>
        <v>28</v>
      </c>
      <c r="BT640" s="6">
        <f t="shared" si="39"/>
        <v>9</v>
      </c>
    </row>
    <row r="641" spans="1:72" ht="12.75">
      <c r="A641" t="s">
        <v>532</v>
      </c>
      <c r="B641" s="1" t="s">
        <v>1298</v>
      </c>
      <c r="C641" s="1" t="s">
        <v>1298</v>
      </c>
      <c r="D641" s="7">
        <v>1997</v>
      </c>
      <c r="E641" t="s">
        <v>1299</v>
      </c>
      <c r="F641" t="s">
        <v>1267</v>
      </c>
      <c r="G641" t="s">
        <v>1300</v>
      </c>
      <c r="H641" s="7" t="s">
        <v>523</v>
      </c>
      <c r="I641" t="s">
        <v>524</v>
      </c>
      <c r="J641" s="7" t="s">
        <v>525</v>
      </c>
      <c r="K641">
        <v>6.2</v>
      </c>
      <c r="L641" s="7" t="s">
        <v>526</v>
      </c>
      <c r="M641">
        <v>5</v>
      </c>
      <c r="N641" s="32" t="s">
        <v>525</v>
      </c>
      <c r="O641" s="33">
        <v>130</v>
      </c>
      <c r="P641" s="7" t="s">
        <v>526</v>
      </c>
      <c r="Q641">
        <v>200</v>
      </c>
      <c r="R641" s="7" t="s">
        <v>525</v>
      </c>
      <c r="S641">
        <v>9.8</v>
      </c>
      <c r="T641" s="7" t="s">
        <v>543</v>
      </c>
      <c r="U641">
        <v>8.5</v>
      </c>
      <c r="V641" s="7" t="s">
        <v>525</v>
      </c>
      <c r="W641">
        <v>15</v>
      </c>
      <c r="X641" s="7" t="s">
        <v>526</v>
      </c>
      <c r="Y641">
        <v>5</v>
      </c>
      <c r="Z641" s="7" t="s">
        <v>526</v>
      </c>
      <c r="AA641">
        <v>5</v>
      </c>
      <c r="AB641" s="7" t="s">
        <v>526</v>
      </c>
      <c r="AC641">
        <v>5</v>
      </c>
      <c r="AD641" s="7" t="s">
        <v>526</v>
      </c>
      <c r="AE641">
        <v>5</v>
      </c>
      <c r="AF641" s="7" t="s">
        <v>526</v>
      </c>
      <c r="AG641">
        <v>5</v>
      </c>
      <c r="AH641" s="7" t="s">
        <v>526</v>
      </c>
      <c r="AI641">
        <v>5</v>
      </c>
      <c r="AJ641" s="7" t="s">
        <v>526</v>
      </c>
      <c r="AK641">
        <v>5</v>
      </c>
      <c r="AL641" s="7" t="s">
        <v>526</v>
      </c>
      <c r="AM641">
        <v>5</v>
      </c>
      <c r="AN641" s="7" t="s">
        <v>526</v>
      </c>
      <c r="AO641">
        <v>5</v>
      </c>
      <c r="AP641" s="7" t="s">
        <v>543</v>
      </c>
      <c r="AQ641">
        <v>10</v>
      </c>
      <c r="AR641" s="7" t="s">
        <v>526</v>
      </c>
      <c r="AS641">
        <v>5</v>
      </c>
      <c r="AT641" s="7" t="s">
        <v>526</v>
      </c>
      <c r="AU641">
        <v>5</v>
      </c>
      <c r="AV641" s="7" t="s">
        <v>525</v>
      </c>
      <c r="AW641">
        <v>56</v>
      </c>
      <c r="AX641" s="7" t="s">
        <v>525</v>
      </c>
      <c r="AY641">
        <v>16</v>
      </c>
      <c r="AZ641" s="7" t="s">
        <v>526</v>
      </c>
      <c r="BA641">
        <v>5</v>
      </c>
      <c r="BB641" s="7" t="s">
        <v>526</v>
      </c>
      <c r="BC641">
        <v>5</v>
      </c>
      <c r="BD641" s="7" t="s">
        <v>525</v>
      </c>
      <c r="BE641">
        <v>6.6</v>
      </c>
      <c r="BF641" s="7" t="s">
        <v>525</v>
      </c>
      <c r="BG641">
        <v>5.1</v>
      </c>
      <c r="BH641" s="7" t="s">
        <v>526</v>
      </c>
      <c r="BI641">
        <v>5</v>
      </c>
      <c r="BJ641" s="7" t="s">
        <v>526</v>
      </c>
      <c r="BK641">
        <v>5</v>
      </c>
      <c r="BL641" s="7" t="s">
        <v>525</v>
      </c>
      <c r="BM641">
        <v>9.6</v>
      </c>
      <c r="BN641" s="7" t="s">
        <v>525</v>
      </c>
      <c r="BO641">
        <v>20</v>
      </c>
      <c r="BQ641" s="5">
        <f t="shared" si="36"/>
        <v>17</v>
      </c>
      <c r="BR641" s="5">
        <f t="shared" si="37"/>
        <v>0</v>
      </c>
      <c r="BS641" s="5">
        <f t="shared" si="38"/>
        <v>28</v>
      </c>
      <c r="BT641" s="6">
        <f t="shared" si="39"/>
        <v>11</v>
      </c>
    </row>
    <row r="642" spans="1:72" ht="12.75">
      <c r="A642" t="s">
        <v>532</v>
      </c>
      <c r="B642" s="1" t="s">
        <v>1301</v>
      </c>
      <c r="C642" s="1" t="s">
        <v>1301</v>
      </c>
      <c r="D642" s="7">
        <v>1997</v>
      </c>
      <c r="E642" t="s">
        <v>1302</v>
      </c>
      <c r="F642" t="s">
        <v>1267</v>
      </c>
      <c r="G642" t="s">
        <v>1303</v>
      </c>
      <c r="H642" s="7" t="s">
        <v>523</v>
      </c>
      <c r="I642" t="s">
        <v>524</v>
      </c>
      <c r="J642" s="7" t="s">
        <v>525</v>
      </c>
      <c r="K642">
        <v>10</v>
      </c>
      <c r="L642" s="7" t="s">
        <v>526</v>
      </c>
      <c r="M642">
        <v>5</v>
      </c>
      <c r="N642" s="32" t="s">
        <v>525</v>
      </c>
      <c r="O642" s="33">
        <v>200</v>
      </c>
      <c r="P642" s="7" t="s">
        <v>526</v>
      </c>
      <c r="Q642">
        <v>200</v>
      </c>
      <c r="R642" s="7" t="s">
        <v>526</v>
      </c>
      <c r="S642">
        <v>5</v>
      </c>
      <c r="T642" s="7" t="s">
        <v>525</v>
      </c>
      <c r="U642">
        <v>21</v>
      </c>
      <c r="V642" s="7" t="s">
        <v>525</v>
      </c>
      <c r="W642">
        <v>29</v>
      </c>
      <c r="X642" s="7" t="s">
        <v>525</v>
      </c>
      <c r="Y642">
        <v>11</v>
      </c>
      <c r="Z642" s="7" t="s">
        <v>526</v>
      </c>
      <c r="AA642">
        <v>5</v>
      </c>
      <c r="AB642" s="7" t="s">
        <v>526</v>
      </c>
      <c r="AC642">
        <v>5</v>
      </c>
      <c r="AD642" s="7" t="s">
        <v>526</v>
      </c>
      <c r="AE642">
        <v>5</v>
      </c>
      <c r="AF642" s="7" t="s">
        <v>526</v>
      </c>
      <c r="AG642">
        <v>5</v>
      </c>
      <c r="AH642" s="7" t="s">
        <v>526</v>
      </c>
      <c r="AI642">
        <v>5</v>
      </c>
      <c r="AJ642" s="7" t="s">
        <v>526</v>
      </c>
      <c r="AK642">
        <v>5</v>
      </c>
      <c r="AL642" s="7" t="s">
        <v>526</v>
      </c>
      <c r="AM642">
        <v>5</v>
      </c>
      <c r="AN642" s="7" t="s">
        <v>526</v>
      </c>
      <c r="AO642">
        <v>5</v>
      </c>
      <c r="AP642" s="7" t="s">
        <v>525</v>
      </c>
      <c r="AQ642">
        <v>29</v>
      </c>
      <c r="AR642" s="7" t="s">
        <v>526</v>
      </c>
      <c r="AS642">
        <v>5</v>
      </c>
      <c r="AT642" s="7" t="s">
        <v>526</v>
      </c>
      <c r="AU642">
        <v>5</v>
      </c>
      <c r="AV642" s="7" t="s">
        <v>525</v>
      </c>
      <c r="AW642">
        <v>180</v>
      </c>
      <c r="AX642" s="7" t="s">
        <v>525</v>
      </c>
      <c r="AY642">
        <v>140</v>
      </c>
      <c r="AZ642" s="7" t="s">
        <v>526</v>
      </c>
      <c r="BA642">
        <v>5</v>
      </c>
      <c r="BB642" s="7" t="s">
        <v>526</v>
      </c>
      <c r="BC642">
        <v>21</v>
      </c>
      <c r="BD642" s="7" t="s">
        <v>525</v>
      </c>
      <c r="BE642">
        <v>120</v>
      </c>
      <c r="BF642" s="7" t="s">
        <v>525</v>
      </c>
      <c r="BG642">
        <v>34</v>
      </c>
      <c r="BH642" s="7" t="s">
        <v>526</v>
      </c>
      <c r="BI642">
        <v>5</v>
      </c>
      <c r="BJ642" s="7" t="s">
        <v>526</v>
      </c>
      <c r="BK642">
        <v>5</v>
      </c>
      <c r="BL642" s="7" t="s">
        <v>525</v>
      </c>
      <c r="BM642">
        <v>28</v>
      </c>
      <c r="BN642" s="7" t="s">
        <v>525</v>
      </c>
      <c r="BO642">
        <v>50</v>
      </c>
      <c r="BQ642" s="5">
        <f t="shared" si="36"/>
        <v>17</v>
      </c>
      <c r="BR642" s="5">
        <f t="shared" si="37"/>
        <v>0</v>
      </c>
      <c r="BS642" s="5">
        <f t="shared" si="38"/>
        <v>28</v>
      </c>
      <c r="BT642" s="6">
        <f t="shared" si="39"/>
        <v>11</v>
      </c>
    </row>
    <row r="643" spans="1:72" ht="12.75">
      <c r="A643" t="s">
        <v>532</v>
      </c>
      <c r="B643" s="1" t="s">
        <v>1304</v>
      </c>
      <c r="C643" s="1" t="s">
        <v>1304</v>
      </c>
      <c r="D643" s="7">
        <v>1997</v>
      </c>
      <c r="E643" t="s">
        <v>1305</v>
      </c>
      <c r="F643" t="s">
        <v>1267</v>
      </c>
      <c r="G643" t="s">
        <v>1306</v>
      </c>
      <c r="H643" s="7" t="s">
        <v>523</v>
      </c>
      <c r="I643" t="s">
        <v>531</v>
      </c>
      <c r="J643" s="7" t="s">
        <v>525</v>
      </c>
      <c r="K643">
        <v>4.1</v>
      </c>
      <c r="L643" s="7" t="s">
        <v>526</v>
      </c>
      <c r="M643">
        <v>5</v>
      </c>
      <c r="N643" s="32" t="s">
        <v>525</v>
      </c>
      <c r="O643" s="33">
        <v>320</v>
      </c>
      <c r="P643" s="7" t="s">
        <v>526</v>
      </c>
      <c r="Q643">
        <v>200</v>
      </c>
      <c r="R643" s="7" t="s">
        <v>526</v>
      </c>
      <c r="S643">
        <v>5</v>
      </c>
      <c r="T643" s="7" t="s">
        <v>543</v>
      </c>
      <c r="U643">
        <v>43</v>
      </c>
      <c r="V643" s="7" t="s">
        <v>525</v>
      </c>
      <c r="W643">
        <v>23</v>
      </c>
      <c r="X643" s="7" t="s">
        <v>525</v>
      </c>
      <c r="Y643">
        <v>8</v>
      </c>
      <c r="Z643" s="7" t="s">
        <v>526</v>
      </c>
      <c r="AA643">
        <v>5</v>
      </c>
      <c r="AB643" s="7" t="s">
        <v>526</v>
      </c>
      <c r="AC643">
        <v>5</v>
      </c>
      <c r="AD643" s="7" t="s">
        <v>526</v>
      </c>
      <c r="AE643">
        <v>5</v>
      </c>
      <c r="AF643" s="7" t="s">
        <v>526</v>
      </c>
      <c r="AG643">
        <v>5</v>
      </c>
      <c r="AH643" s="7" t="s">
        <v>526</v>
      </c>
      <c r="AI643">
        <v>5</v>
      </c>
      <c r="AJ643" s="7" t="s">
        <v>526</v>
      </c>
      <c r="AK643">
        <v>5</v>
      </c>
      <c r="AL643" s="7" t="s">
        <v>526</v>
      </c>
      <c r="AM643">
        <v>5</v>
      </c>
      <c r="AN643" s="7" t="s">
        <v>526</v>
      </c>
      <c r="AO643">
        <v>5</v>
      </c>
      <c r="AP643" s="7" t="s">
        <v>526</v>
      </c>
      <c r="AQ643">
        <v>5</v>
      </c>
      <c r="AR643" s="7" t="s">
        <v>526</v>
      </c>
      <c r="AS643">
        <v>5</v>
      </c>
      <c r="AT643" s="7" t="s">
        <v>526</v>
      </c>
      <c r="AU643">
        <v>5</v>
      </c>
      <c r="AV643" s="7" t="s">
        <v>525</v>
      </c>
      <c r="AW643">
        <v>10</v>
      </c>
      <c r="AX643" s="7" t="s">
        <v>525</v>
      </c>
      <c r="AY643">
        <v>88</v>
      </c>
      <c r="AZ643" s="7" t="s">
        <v>526</v>
      </c>
      <c r="BA643">
        <v>5</v>
      </c>
      <c r="BB643" s="7" t="s">
        <v>526</v>
      </c>
      <c r="BC643">
        <v>5</v>
      </c>
      <c r="BD643" s="7" t="s">
        <v>526</v>
      </c>
      <c r="BE643">
        <v>5</v>
      </c>
      <c r="BF643" s="7" t="s">
        <v>526</v>
      </c>
      <c r="BG643">
        <v>5</v>
      </c>
      <c r="BH643" s="7" t="s">
        <v>526</v>
      </c>
      <c r="BI643">
        <v>5</v>
      </c>
      <c r="BJ643" s="7" t="s">
        <v>526</v>
      </c>
      <c r="BK643">
        <v>5</v>
      </c>
      <c r="BL643" s="7" t="s">
        <v>525</v>
      </c>
      <c r="BM643">
        <v>15</v>
      </c>
      <c r="BN643" s="7" t="s">
        <v>525</v>
      </c>
      <c r="BO643">
        <v>34</v>
      </c>
      <c r="BQ643" s="5">
        <f t="shared" si="36"/>
        <v>20</v>
      </c>
      <c r="BR643" s="5">
        <f t="shared" si="37"/>
        <v>0</v>
      </c>
      <c r="BS643" s="5">
        <f t="shared" si="38"/>
        <v>28</v>
      </c>
      <c r="BT643" s="6">
        <f t="shared" si="39"/>
        <v>8</v>
      </c>
    </row>
    <row r="644" spans="1:72" ht="12.75">
      <c r="A644" t="s">
        <v>532</v>
      </c>
      <c r="B644" s="1" t="s">
        <v>1307</v>
      </c>
      <c r="C644" s="1" t="s">
        <v>1307</v>
      </c>
      <c r="D644" s="7">
        <v>1997</v>
      </c>
      <c r="E644" t="s">
        <v>1308</v>
      </c>
      <c r="F644" t="s">
        <v>1267</v>
      </c>
      <c r="G644" t="s">
        <v>1309</v>
      </c>
      <c r="H644" s="7" t="s">
        <v>523</v>
      </c>
      <c r="I644" t="s">
        <v>524</v>
      </c>
      <c r="J644" s="7" t="s">
        <v>525</v>
      </c>
      <c r="K644">
        <v>8.12</v>
      </c>
      <c r="L644" s="7" t="s">
        <v>526</v>
      </c>
      <c r="M644">
        <v>5</v>
      </c>
      <c r="N644" s="32" t="s">
        <v>525</v>
      </c>
      <c r="O644" s="33">
        <v>470</v>
      </c>
      <c r="P644" s="7" t="s">
        <v>526</v>
      </c>
      <c r="Q644">
        <v>200</v>
      </c>
      <c r="R644" s="7" t="s">
        <v>526</v>
      </c>
      <c r="S644">
        <v>5</v>
      </c>
      <c r="T644" s="7" t="s">
        <v>525</v>
      </c>
      <c r="U644">
        <v>33</v>
      </c>
      <c r="V644" s="7" t="s">
        <v>525</v>
      </c>
      <c r="W644">
        <v>53</v>
      </c>
      <c r="X644" s="7" t="s">
        <v>525</v>
      </c>
      <c r="Y644">
        <v>18</v>
      </c>
      <c r="Z644" s="7" t="s">
        <v>526</v>
      </c>
      <c r="AA644">
        <v>5</v>
      </c>
      <c r="AB644" s="7" t="s">
        <v>526</v>
      </c>
      <c r="AC644">
        <v>5</v>
      </c>
      <c r="AD644" s="7" t="s">
        <v>526</v>
      </c>
      <c r="AE644">
        <v>5</v>
      </c>
      <c r="AF644" s="7" t="s">
        <v>526</v>
      </c>
      <c r="AG644">
        <v>5</v>
      </c>
      <c r="AH644" s="7" t="s">
        <v>526</v>
      </c>
      <c r="AI644">
        <v>5</v>
      </c>
      <c r="AJ644" s="7" t="s">
        <v>526</v>
      </c>
      <c r="AK644">
        <v>5</v>
      </c>
      <c r="AL644" s="7" t="s">
        <v>526</v>
      </c>
      <c r="AM644">
        <v>5</v>
      </c>
      <c r="AN644" s="7" t="s">
        <v>526</v>
      </c>
      <c r="AO644">
        <v>5</v>
      </c>
      <c r="AP644" s="7" t="s">
        <v>525</v>
      </c>
      <c r="AQ644">
        <v>24</v>
      </c>
      <c r="AR644" s="7" t="s">
        <v>526</v>
      </c>
      <c r="AS644">
        <v>5</v>
      </c>
      <c r="AT644" s="7" t="s">
        <v>526</v>
      </c>
      <c r="AU644">
        <v>5</v>
      </c>
      <c r="AV644" s="7" t="s">
        <v>525</v>
      </c>
      <c r="AW644">
        <v>120</v>
      </c>
      <c r="AX644" s="7" t="s">
        <v>525</v>
      </c>
      <c r="AY644">
        <v>80</v>
      </c>
      <c r="AZ644" s="7" t="s">
        <v>526</v>
      </c>
      <c r="BA644">
        <v>5</v>
      </c>
      <c r="BB644" s="7" t="s">
        <v>543</v>
      </c>
      <c r="BC644">
        <v>6.7</v>
      </c>
      <c r="BD644" s="7" t="s">
        <v>543</v>
      </c>
      <c r="BE644">
        <v>34</v>
      </c>
      <c r="BF644" s="7" t="s">
        <v>543</v>
      </c>
      <c r="BG644">
        <v>34</v>
      </c>
      <c r="BH644" s="7" t="s">
        <v>526</v>
      </c>
      <c r="BI644">
        <v>5</v>
      </c>
      <c r="BJ644" s="7" t="s">
        <v>526</v>
      </c>
      <c r="BK644">
        <v>5</v>
      </c>
      <c r="BL644" s="7" t="s">
        <v>525</v>
      </c>
      <c r="BM644">
        <v>26</v>
      </c>
      <c r="BN644" s="7" t="s">
        <v>525</v>
      </c>
      <c r="BO644">
        <v>58</v>
      </c>
      <c r="BQ644" s="5">
        <f t="shared" si="36"/>
        <v>16</v>
      </c>
      <c r="BR644" s="5">
        <f t="shared" si="37"/>
        <v>0</v>
      </c>
      <c r="BS644" s="5">
        <f t="shared" si="38"/>
        <v>28</v>
      </c>
      <c r="BT644" s="6">
        <f t="shared" si="39"/>
        <v>12</v>
      </c>
    </row>
    <row r="645" spans="1:72" ht="12.75">
      <c r="A645" t="s">
        <v>532</v>
      </c>
      <c r="B645" s="1" t="s">
        <v>1310</v>
      </c>
      <c r="C645" s="1" t="s">
        <v>1310</v>
      </c>
      <c r="D645" s="7">
        <v>1997</v>
      </c>
      <c r="E645" t="s">
        <v>1311</v>
      </c>
      <c r="F645" t="s">
        <v>1267</v>
      </c>
      <c r="G645" t="s">
        <v>1312</v>
      </c>
      <c r="H645" s="7" t="s">
        <v>523</v>
      </c>
      <c r="I645" t="s">
        <v>524</v>
      </c>
      <c r="J645" s="7" t="s">
        <v>525</v>
      </c>
      <c r="K645">
        <v>8.3</v>
      </c>
      <c r="L645" s="7" t="s">
        <v>526</v>
      </c>
      <c r="M645">
        <v>5</v>
      </c>
      <c r="N645" s="32" t="s">
        <v>525</v>
      </c>
      <c r="O645" s="33">
        <v>360</v>
      </c>
      <c r="P645" s="7" t="s">
        <v>526</v>
      </c>
      <c r="Q645">
        <v>200</v>
      </c>
      <c r="R645" s="7" t="s">
        <v>526</v>
      </c>
      <c r="S645">
        <v>5</v>
      </c>
      <c r="T645" s="7" t="s">
        <v>543</v>
      </c>
      <c r="U645">
        <v>34</v>
      </c>
      <c r="V645" s="7" t="s">
        <v>525</v>
      </c>
      <c r="W645">
        <v>62</v>
      </c>
      <c r="X645" s="7" t="s">
        <v>525</v>
      </c>
      <c r="Y645">
        <v>21</v>
      </c>
      <c r="Z645" s="7" t="s">
        <v>526</v>
      </c>
      <c r="AA645">
        <v>5</v>
      </c>
      <c r="AB645" s="7" t="s">
        <v>526</v>
      </c>
      <c r="AC645">
        <v>5</v>
      </c>
      <c r="AD645" s="7" t="s">
        <v>526</v>
      </c>
      <c r="AE645">
        <v>5</v>
      </c>
      <c r="AF645" s="7" t="s">
        <v>526</v>
      </c>
      <c r="AG645">
        <v>5</v>
      </c>
      <c r="AH645" s="7" t="s">
        <v>526</v>
      </c>
      <c r="AI645">
        <v>5</v>
      </c>
      <c r="AJ645" s="7" t="s">
        <v>526</v>
      </c>
      <c r="AK645">
        <v>5</v>
      </c>
      <c r="AL645" s="7" t="s">
        <v>526</v>
      </c>
      <c r="AM645">
        <v>5</v>
      </c>
      <c r="AN645" s="7" t="s">
        <v>526</v>
      </c>
      <c r="AO645">
        <v>5</v>
      </c>
      <c r="AP645" s="7" t="s">
        <v>543</v>
      </c>
      <c r="AQ645">
        <v>62</v>
      </c>
      <c r="AR645" s="7" t="s">
        <v>526</v>
      </c>
      <c r="AS645">
        <v>5</v>
      </c>
      <c r="AT645" s="7" t="s">
        <v>526</v>
      </c>
      <c r="AU645">
        <v>5</v>
      </c>
      <c r="AV645" s="7" t="s">
        <v>525</v>
      </c>
      <c r="AW645">
        <v>530</v>
      </c>
      <c r="AX645" s="7" t="s">
        <v>525</v>
      </c>
      <c r="AY645">
        <v>56</v>
      </c>
      <c r="AZ645" s="7" t="s">
        <v>543</v>
      </c>
      <c r="BA645">
        <v>10</v>
      </c>
      <c r="BB645" s="7" t="s">
        <v>526</v>
      </c>
      <c r="BC645">
        <v>5</v>
      </c>
      <c r="BD645" s="7" t="s">
        <v>525</v>
      </c>
      <c r="BE645">
        <v>19</v>
      </c>
      <c r="BF645" s="7" t="s">
        <v>525</v>
      </c>
      <c r="BG645">
        <v>19</v>
      </c>
      <c r="BH645" s="7" t="s">
        <v>526</v>
      </c>
      <c r="BI645">
        <v>5</v>
      </c>
      <c r="BJ645" s="7" t="s">
        <v>526</v>
      </c>
      <c r="BK645">
        <v>5</v>
      </c>
      <c r="BL645" s="7" t="s">
        <v>525</v>
      </c>
      <c r="BM645">
        <v>33</v>
      </c>
      <c r="BN645" s="7" t="s">
        <v>525</v>
      </c>
      <c r="BO645">
        <v>120</v>
      </c>
      <c r="BQ645" s="5">
        <f aca="true" t="shared" si="40" ref="BQ645:BQ702">COUNTIF(L645:BN645,"=&lt;")</f>
        <v>16</v>
      </c>
      <c r="BR645" s="5">
        <f aca="true" t="shared" si="41" ref="BR645:BR702">COUNTIF(L645:BO645,".")</f>
        <v>0</v>
      </c>
      <c r="BS645" s="5">
        <f aca="true" t="shared" si="42" ref="BS645:BS702">28-(BR645/2)</f>
        <v>28</v>
      </c>
      <c r="BT645" s="6">
        <f aca="true" t="shared" si="43" ref="BT645:BT702">BS645-BQ645</f>
        <v>12</v>
      </c>
    </row>
    <row r="646" spans="1:72" ht="12.75">
      <c r="A646" t="s">
        <v>553</v>
      </c>
      <c r="B646" s="1" t="s">
        <v>1313</v>
      </c>
      <c r="C646" s="1" t="s">
        <v>1313</v>
      </c>
      <c r="D646" s="7">
        <v>1991</v>
      </c>
      <c r="E646" t="s">
        <v>1314</v>
      </c>
      <c r="F646" t="s">
        <v>1267</v>
      </c>
      <c r="G646" t="s">
        <v>1315</v>
      </c>
      <c r="H646" s="7" t="s">
        <v>523</v>
      </c>
      <c r="I646" t="s">
        <v>557</v>
      </c>
      <c r="J646" s="7" t="s">
        <v>525</v>
      </c>
      <c r="K646">
        <v>2.99</v>
      </c>
      <c r="L646" s="7" t="s">
        <v>526</v>
      </c>
      <c r="M646">
        <v>5</v>
      </c>
      <c r="N646" s="32" t="s">
        <v>525</v>
      </c>
      <c r="O646" s="33">
        <v>90</v>
      </c>
      <c r="P646" s="7" t="s">
        <v>558</v>
      </c>
      <c r="Q646" t="s">
        <v>558</v>
      </c>
      <c r="R646" s="7" t="s">
        <v>526</v>
      </c>
      <c r="S646">
        <v>5</v>
      </c>
      <c r="T646" s="7" t="s">
        <v>525</v>
      </c>
      <c r="U646">
        <v>30</v>
      </c>
      <c r="V646" s="7" t="s">
        <v>525</v>
      </c>
      <c r="W646">
        <v>38.5</v>
      </c>
      <c r="X646" s="7" t="s">
        <v>525</v>
      </c>
      <c r="Y646">
        <v>11.6</v>
      </c>
      <c r="Z646" s="7" t="s">
        <v>526</v>
      </c>
      <c r="AA646">
        <v>5</v>
      </c>
      <c r="AB646" s="7" t="s">
        <v>526</v>
      </c>
      <c r="AC646">
        <v>5</v>
      </c>
      <c r="AD646" s="7" t="s">
        <v>526</v>
      </c>
      <c r="AE646">
        <v>5</v>
      </c>
      <c r="AF646" s="7" t="s">
        <v>526</v>
      </c>
      <c r="AG646">
        <v>5</v>
      </c>
      <c r="AH646" s="7" t="s">
        <v>526</v>
      </c>
      <c r="AI646">
        <v>5</v>
      </c>
      <c r="AJ646" s="7" t="s">
        <v>525</v>
      </c>
      <c r="AK646">
        <v>5.86</v>
      </c>
      <c r="AL646" s="7" t="s">
        <v>526</v>
      </c>
      <c r="AM646">
        <v>5</v>
      </c>
      <c r="AN646" s="7" t="s">
        <v>526</v>
      </c>
      <c r="AO646">
        <v>5</v>
      </c>
      <c r="AP646" s="7" t="s">
        <v>525</v>
      </c>
      <c r="AQ646">
        <v>15.8</v>
      </c>
      <c r="AR646" s="7" t="s">
        <v>526</v>
      </c>
      <c r="AS646">
        <v>5</v>
      </c>
      <c r="AT646" s="7" t="s">
        <v>526</v>
      </c>
      <c r="AU646">
        <v>5</v>
      </c>
      <c r="AV646" s="7" t="s">
        <v>525</v>
      </c>
      <c r="AW646">
        <v>13.8</v>
      </c>
      <c r="AX646" s="7" t="s">
        <v>526</v>
      </c>
      <c r="AY646">
        <v>5</v>
      </c>
      <c r="AZ646" s="7" t="s">
        <v>526</v>
      </c>
      <c r="BA646">
        <v>5</v>
      </c>
      <c r="BB646" s="7" t="s">
        <v>526</v>
      </c>
      <c r="BC646">
        <v>5</v>
      </c>
      <c r="BD646" s="7" t="s">
        <v>525</v>
      </c>
      <c r="BE646">
        <v>7.59</v>
      </c>
      <c r="BF646" s="7" t="s">
        <v>526</v>
      </c>
      <c r="BG646">
        <v>5</v>
      </c>
      <c r="BH646" s="7" t="s">
        <v>526</v>
      </c>
      <c r="BI646">
        <v>5</v>
      </c>
      <c r="BJ646" s="7" t="s">
        <v>525</v>
      </c>
      <c r="BK646">
        <v>5.89</v>
      </c>
      <c r="BL646" s="7" t="s">
        <v>525</v>
      </c>
      <c r="BM646">
        <v>11.7</v>
      </c>
      <c r="BN646" s="7" t="s">
        <v>525</v>
      </c>
      <c r="BO646">
        <v>35.1</v>
      </c>
      <c r="BQ646" s="5">
        <f t="shared" si="40"/>
        <v>16</v>
      </c>
      <c r="BR646" s="5">
        <f t="shared" si="41"/>
        <v>2</v>
      </c>
      <c r="BS646" s="5">
        <f t="shared" si="42"/>
        <v>27</v>
      </c>
      <c r="BT646" s="6">
        <f t="shared" si="43"/>
        <v>11</v>
      </c>
    </row>
    <row r="647" spans="1:72" ht="12.75">
      <c r="A647" t="s">
        <v>579</v>
      </c>
      <c r="B647" s="1" t="s">
        <v>1316</v>
      </c>
      <c r="C647" s="1" t="s">
        <v>1316</v>
      </c>
      <c r="D647" s="7">
        <v>1997</v>
      </c>
      <c r="E647" t="s">
        <v>1317</v>
      </c>
      <c r="F647" t="s">
        <v>1267</v>
      </c>
      <c r="G647" t="s">
        <v>1318</v>
      </c>
      <c r="H647" s="7" t="s">
        <v>523</v>
      </c>
      <c r="I647" t="s">
        <v>1319</v>
      </c>
      <c r="J647" s="7" t="s">
        <v>525</v>
      </c>
      <c r="K647">
        <v>4.6</v>
      </c>
      <c r="L647" s="7" t="s">
        <v>526</v>
      </c>
      <c r="M647">
        <v>5</v>
      </c>
      <c r="N647" s="32" t="s">
        <v>525</v>
      </c>
      <c r="O647" s="33">
        <v>340</v>
      </c>
      <c r="P647" s="7" t="s">
        <v>526</v>
      </c>
      <c r="Q647">
        <v>200</v>
      </c>
      <c r="R647" s="7" t="s">
        <v>526</v>
      </c>
      <c r="S647">
        <v>5</v>
      </c>
      <c r="T647" s="7" t="s">
        <v>525</v>
      </c>
      <c r="U647">
        <v>51</v>
      </c>
      <c r="V647" s="7" t="s">
        <v>525</v>
      </c>
      <c r="W647">
        <v>65</v>
      </c>
      <c r="X647" s="7" t="s">
        <v>525</v>
      </c>
      <c r="Y647">
        <v>19</v>
      </c>
      <c r="Z647" s="7" t="s">
        <v>526</v>
      </c>
      <c r="AA647">
        <v>5</v>
      </c>
      <c r="AB647" s="7" t="s">
        <v>526</v>
      </c>
      <c r="AC647">
        <v>5</v>
      </c>
      <c r="AD647" s="7" t="s">
        <v>526</v>
      </c>
      <c r="AE647">
        <v>5</v>
      </c>
      <c r="AF647" s="7" t="s">
        <v>526</v>
      </c>
      <c r="AG647">
        <v>5</v>
      </c>
      <c r="AH647" s="7" t="s">
        <v>526</v>
      </c>
      <c r="AI647">
        <v>5</v>
      </c>
      <c r="AJ647" s="7" t="s">
        <v>526</v>
      </c>
      <c r="AK647">
        <v>5</v>
      </c>
      <c r="AL647" s="7" t="s">
        <v>526</v>
      </c>
      <c r="AM647">
        <v>5</v>
      </c>
      <c r="AN647" s="7" t="s">
        <v>526</v>
      </c>
      <c r="AO647">
        <v>5</v>
      </c>
      <c r="AP647" s="7" t="s">
        <v>525</v>
      </c>
      <c r="AQ647">
        <v>85</v>
      </c>
      <c r="AR647" s="7" t="s">
        <v>526</v>
      </c>
      <c r="AS647">
        <v>5</v>
      </c>
      <c r="AT647" s="7" t="s">
        <v>526</v>
      </c>
      <c r="AU647">
        <v>5</v>
      </c>
      <c r="AV647" s="7" t="s">
        <v>525</v>
      </c>
      <c r="AW647">
        <v>240</v>
      </c>
      <c r="AX647" s="7" t="s">
        <v>525</v>
      </c>
      <c r="AY647">
        <v>100</v>
      </c>
      <c r="AZ647" s="7" t="s">
        <v>526</v>
      </c>
      <c r="BA647">
        <v>5</v>
      </c>
      <c r="BB647" s="7" t="s">
        <v>526</v>
      </c>
      <c r="BC647">
        <v>5</v>
      </c>
      <c r="BD647" s="7" t="s">
        <v>525</v>
      </c>
      <c r="BE647">
        <v>37</v>
      </c>
      <c r="BF647" s="7" t="s">
        <v>525</v>
      </c>
      <c r="BG647">
        <v>35</v>
      </c>
      <c r="BH647" s="7" t="s">
        <v>526</v>
      </c>
      <c r="BI647">
        <v>5</v>
      </c>
      <c r="BJ647" s="7" t="s">
        <v>526</v>
      </c>
      <c r="BK647">
        <v>5</v>
      </c>
      <c r="BL647" s="7" t="s">
        <v>525</v>
      </c>
      <c r="BM647">
        <v>12</v>
      </c>
      <c r="BN647" s="7" t="s">
        <v>525</v>
      </c>
      <c r="BO647">
        <v>36</v>
      </c>
      <c r="BQ647" s="5">
        <f t="shared" si="40"/>
        <v>17</v>
      </c>
      <c r="BR647" s="5">
        <f t="shared" si="41"/>
        <v>0</v>
      </c>
      <c r="BS647" s="5">
        <f t="shared" si="42"/>
        <v>28</v>
      </c>
      <c r="BT647" s="6">
        <f t="shared" si="43"/>
        <v>11</v>
      </c>
    </row>
    <row r="648" spans="1:72" ht="12.75">
      <c r="A648" t="s">
        <v>579</v>
      </c>
      <c r="B648" s="1" t="s">
        <v>1320</v>
      </c>
      <c r="C648" s="1" t="s">
        <v>1320</v>
      </c>
      <c r="D648" s="7">
        <v>1997</v>
      </c>
      <c r="E648" t="s">
        <v>1321</v>
      </c>
      <c r="F648" t="s">
        <v>1267</v>
      </c>
      <c r="G648" t="s">
        <v>1322</v>
      </c>
      <c r="H648" s="7" t="s">
        <v>523</v>
      </c>
      <c r="I648" t="s">
        <v>2092</v>
      </c>
      <c r="J648" s="7" t="s">
        <v>525</v>
      </c>
      <c r="K648">
        <v>4.3</v>
      </c>
      <c r="L648" s="7" t="s">
        <v>526</v>
      </c>
      <c r="M648">
        <v>5</v>
      </c>
      <c r="N648" s="32" t="s">
        <v>525</v>
      </c>
      <c r="O648" s="33">
        <v>220</v>
      </c>
      <c r="P648" s="7" t="s">
        <v>526</v>
      </c>
      <c r="Q648">
        <v>200</v>
      </c>
      <c r="R648" s="7" t="s">
        <v>526</v>
      </c>
      <c r="S648">
        <v>5</v>
      </c>
      <c r="T648" s="7" t="s">
        <v>525</v>
      </c>
      <c r="U648">
        <v>31</v>
      </c>
      <c r="V648" s="7" t="s">
        <v>543</v>
      </c>
      <c r="W648">
        <v>130</v>
      </c>
      <c r="X648" s="7" t="s">
        <v>525</v>
      </c>
      <c r="Y648">
        <v>29</v>
      </c>
      <c r="Z648" s="7" t="s">
        <v>526</v>
      </c>
      <c r="AA648">
        <v>5</v>
      </c>
      <c r="AB648" s="7" t="s">
        <v>526</v>
      </c>
      <c r="AC648">
        <v>5</v>
      </c>
      <c r="AD648" s="7" t="s">
        <v>526</v>
      </c>
      <c r="AE648">
        <v>5</v>
      </c>
      <c r="AF648" s="7" t="s">
        <v>526</v>
      </c>
      <c r="AG648">
        <v>5</v>
      </c>
      <c r="AH648" s="7" t="s">
        <v>526</v>
      </c>
      <c r="AI648">
        <v>5</v>
      </c>
      <c r="AJ648" s="7" t="s">
        <v>526</v>
      </c>
      <c r="AK648">
        <v>5</v>
      </c>
      <c r="AL648" s="7" t="s">
        <v>526</v>
      </c>
      <c r="AM648">
        <v>5</v>
      </c>
      <c r="AN648" s="7" t="s">
        <v>526</v>
      </c>
      <c r="AO648">
        <v>5</v>
      </c>
      <c r="AP648" s="7" t="s">
        <v>525</v>
      </c>
      <c r="AQ648">
        <v>18</v>
      </c>
      <c r="AR648" s="7" t="s">
        <v>526</v>
      </c>
      <c r="AS648">
        <v>5</v>
      </c>
      <c r="AT648" s="7" t="s">
        <v>526</v>
      </c>
      <c r="AU648">
        <v>5</v>
      </c>
      <c r="AV648" s="7" t="s">
        <v>525</v>
      </c>
      <c r="AW648">
        <v>84</v>
      </c>
      <c r="AX648" s="7" t="s">
        <v>525</v>
      </c>
      <c r="AY648">
        <v>23</v>
      </c>
      <c r="AZ648" s="7" t="s">
        <v>526</v>
      </c>
      <c r="BA648">
        <v>5</v>
      </c>
      <c r="BB648" s="7" t="s">
        <v>526</v>
      </c>
      <c r="BC648">
        <v>5</v>
      </c>
      <c r="BD648" s="7" t="s">
        <v>526</v>
      </c>
      <c r="BE648">
        <v>5</v>
      </c>
      <c r="BF648" s="7" t="s">
        <v>526</v>
      </c>
      <c r="BG648">
        <v>5</v>
      </c>
      <c r="BH648" s="7" t="s">
        <v>526</v>
      </c>
      <c r="BI648">
        <v>5</v>
      </c>
      <c r="BJ648" s="7" t="s">
        <v>526</v>
      </c>
      <c r="BK648">
        <v>5</v>
      </c>
      <c r="BL648" s="7" t="s">
        <v>526</v>
      </c>
      <c r="BM648">
        <v>5</v>
      </c>
      <c r="BN648" s="7" t="s">
        <v>525</v>
      </c>
      <c r="BO648">
        <v>24</v>
      </c>
      <c r="BQ648" s="5">
        <f t="shared" si="40"/>
        <v>20</v>
      </c>
      <c r="BR648" s="5">
        <f t="shared" si="41"/>
        <v>0</v>
      </c>
      <c r="BS648" s="5">
        <f t="shared" si="42"/>
        <v>28</v>
      </c>
      <c r="BT648" s="6">
        <f t="shared" si="43"/>
        <v>8</v>
      </c>
    </row>
    <row r="649" spans="1:72" ht="12.75">
      <c r="A649" t="s">
        <v>579</v>
      </c>
      <c r="B649" s="1" t="s">
        <v>1323</v>
      </c>
      <c r="C649" s="1" t="s">
        <v>1323</v>
      </c>
      <c r="D649" s="7">
        <v>1997</v>
      </c>
      <c r="E649" t="s">
        <v>1324</v>
      </c>
      <c r="F649" t="s">
        <v>1267</v>
      </c>
      <c r="G649" t="s">
        <v>1325</v>
      </c>
      <c r="H649" s="7" t="s">
        <v>523</v>
      </c>
      <c r="I649" t="s">
        <v>557</v>
      </c>
      <c r="J649" s="7" t="s">
        <v>525</v>
      </c>
      <c r="K649">
        <v>4</v>
      </c>
      <c r="L649" s="7" t="s">
        <v>526</v>
      </c>
      <c r="M649">
        <v>5</v>
      </c>
      <c r="N649" s="32" t="s">
        <v>525</v>
      </c>
      <c r="O649" s="33">
        <v>260</v>
      </c>
      <c r="P649" s="7" t="s">
        <v>526</v>
      </c>
      <c r="Q649">
        <v>200</v>
      </c>
      <c r="R649" s="7" t="s">
        <v>526</v>
      </c>
      <c r="S649">
        <v>5</v>
      </c>
      <c r="T649" s="7" t="s">
        <v>526</v>
      </c>
      <c r="U649">
        <v>5</v>
      </c>
      <c r="V649" s="7" t="s">
        <v>525</v>
      </c>
      <c r="W649">
        <v>13</v>
      </c>
      <c r="X649" s="7" t="s">
        <v>526</v>
      </c>
      <c r="Y649">
        <v>5</v>
      </c>
      <c r="Z649" s="7" t="s">
        <v>526</v>
      </c>
      <c r="AA649">
        <v>5</v>
      </c>
      <c r="AB649" s="7" t="s">
        <v>526</v>
      </c>
      <c r="AC649">
        <v>5</v>
      </c>
      <c r="AD649" s="7" t="s">
        <v>526</v>
      </c>
      <c r="AE649">
        <v>5</v>
      </c>
      <c r="AF649" s="7" t="s">
        <v>526</v>
      </c>
      <c r="AG649">
        <v>5</v>
      </c>
      <c r="AH649" s="7" t="s">
        <v>526</v>
      </c>
      <c r="AI649">
        <v>5</v>
      </c>
      <c r="AJ649" s="7" t="s">
        <v>526</v>
      </c>
      <c r="AK649">
        <v>5</v>
      </c>
      <c r="AL649" s="7" t="s">
        <v>526</v>
      </c>
      <c r="AM649">
        <v>5</v>
      </c>
      <c r="AN649" s="7" t="s">
        <v>526</v>
      </c>
      <c r="AO649">
        <v>5</v>
      </c>
      <c r="AP649" s="7" t="s">
        <v>526</v>
      </c>
      <c r="AQ649">
        <v>5</v>
      </c>
      <c r="AR649" s="7" t="s">
        <v>526</v>
      </c>
      <c r="AS649">
        <v>5</v>
      </c>
      <c r="AT649" s="7" t="s">
        <v>526</v>
      </c>
      <c r="AU649">
        <v>5</v>
      </c>
      <c r="AV649" s="7" t="s">
        <v>525</v>
      </c>
      <c r="AW649">
        <v>15</v>
      </c>
      <c r="AX649" s="7" t="s">
        <v>525</v>
      </c>
      <c r="AY649">
        <v>6.4</v>
      </c>
      <c r="AZ649" s="7" t="s">
        <v>526</v>
      </c>
      <c r="BA649">
        <v>5</v>
      </c>
      <c r="BB649" s="7" t="s">
        <v>526</v>
      </c>
      <c r="BC649">
        <v>5</v>
      </c>
      <c r="BD649" s="7" t="s">
        <v>526</v>
      </c>
      <c r="BE649">
        <v>5</v>
      </c>
      <c r="BF649" s="7" t="s">
        <v>526</v>
      </c>
      <c r="BG649">
        <v>5</v>
      </c>
      <c r="BH649" s="7" t="s">
        <v>526</v>
      </c>
      <c r="BI649">
        <v>5</v>
      </c>
      <c r="BJ649" s="7" t="s">
        <v>526</v>
      </c>
      <c r="BK649">
        <v>5</v>
      </c>
      <c r="BL649" s="7" t="s">
        <v>525</v>
      </c>
      <c r="BM649">
        <v>8.8</v>
      </c>
      <c r="BN649" s="7" t="s">
        <v>525</v>
      </c>
      <c r="BO649">
        <v>12</v>
      </c>
      <c r="BQ649" s="5">
        <f t="shared" si="40"/>
        <v>22</v>
      </c>
      <c r="BR649" s="5">
        <f t="shared" si="41"/>
        <v>0</v>
      </c>
      <c r="BS649" s="5">
        <f t="shared" si="42"/>
        <v>28</v>
      </c>
      <c r="BT649" s="6">
        <f t="shared" si="43"/>
        <v>6</v>
      </c>
    </row>
    <row r="650" spans="1:72" ht="12.75">
      <c r="A650" t="s">
        <v>579</v>
      </c>
      <c r="B650" s="1" t="s">
        <v>1326</v>
      </c>
      <c r="C650" s="1" t="s">
        <v>1326</v>
      </c>
      <c r="D650" s="7">
        <v>1997</v>
      </c>
      <c r="E650" t="s">
        <v>1327</v>
      </c>
      <c r="F650" t="s">
        <v>1267</v>
      </c>
      <c r="G650" t="s">
        <v>1328</v>
      </c>
      <c r="H650" s="7" t="s">
        <v>523</v>
      </c>
      <c r="I650" t="s">
        <v>578</v>
      </c>
      <c r="J650" s="7" t="s">
        <v>525</v>
      </c>
      <c r="K650">
        <v>2.2</v>
      </c>
      <c r="L650" s="7" t="s">
        <v>526</v>
      </c>
      <c r="M650">
        <v>5</v>
      </c>
      <c r="N650" s="32" t="s">
        <v>525</v>
      </c>
      <c r="O650" s="33">
        <v>130</v>
      </c>
      <c r="P650" s="7" t="s">
        <v>526</v>
      </c>
      <c r="Q650">
        <v>200</v>
      </c>
      <c r="R650" s="7" t="s">
        <v>526</v>
      </c>
      <c r="S650">
        <v>5</v>
      </c>
      <c r="T650" s="7" t="s">
        <v>525</v>
      </c>
      <c r="U650">
        <v>26</v>
      </c>
      <c r="V650" s="7" t="s">
        <v>525</v>
      </c>
      <c r="W650">
        <v>100</v>
      </c>
      <c r="X650" s="7" t="s">
        <v>525</v>
      </c>
      <c r="Y650">
        <v>24</v>
      </c>
      <c r="Z650" s="7" t="s">
        <v>526</v>
      </c>
      <c r="AA650">
        <v>5</v>
      </c>
      <c r="AB650" s="7" t="s">
        <v>526</v>
      </c>
      <c r="AC650">
        <v>6</v>
      </c>
      <c r="AD650" s="7" t="s">
        <v>526</v>
      </c>
      <c r="AE650">
        <v>5</v>
      </c>
      <c r="AF650" s="7" t="s">
        <v>526</v>
      </c>
      <c r="AG650">
        <v>5</v>
      </c>
      <c r="AH650" s="7" t="s">
        <v>526</v>
      </c>
      <c r="AI650">
        <v>5</v>
      </c>
      <c r="AJ650" s="7" t="s">
        <v>526</v>
      </c>
      <c r="AK650">
        <v>5</v>
      </c>
      <c r="AL650" s="7" t="s">
        <v>526</v>
      </c>
      <c r="AM650">
        <v>5</v>
      </c>
      <c r="AN650" s="7" t="s">
        <v>526</v>
      </c>
      <c r="AO650">
        <v>5</v>
      </c>
      <c r="AP650" s="7" t="s">
        <v>525</v>
      </c>
      <c r="AQ650">
        <v>220</v>
      </c>
      <c r="AR650" s="7" t="s">
        <v>526</v>
      </c>
      <c r="AS650">
        <v>5</v>
      </c>
      <c r="AT650" s="7" t="s">
        <v>526</v>
      </c>
      <c r="AU650">
        <v>5</v>
      </c>
      <c r="AV650" s="7" t="s">
        <v>525</v>
      </c>
      <c r="AW650">
        <v>720</v>
      </c>
      <c r="AX650" s="7" t="s">
        <v>525</v>
      </c>
      <c r="AY650">
        <v>68</v>
      </c>
      <c r="AZ650" s="7" t="s">
        <v>526</v>
      </c>
      <c r="BA650">
        <v>5</v>
      </c>
      <c r="BB650" s="7" t="s">
        <v>526</v>
      </c>
      <c r="BC650">
        <v>5</v>
      </c>
      <c r="BD650" s="7" t="s">
        <v>525</v>
      </c>
      <c r="BE650">
        <v>12</v>
      </c>
      <c r="BF650" s="7" t="s">
        <v>525</v>
      </c>
      <c r="BG650">
        <v>5.6</v>
      </c>
      <c r="BH650" s="7" t="s">
        <v>526</v>
      </c>
      <c r="BI650">
        <v>5</v>
      </c>
      <c r="BJ650" s="7" t="s">
        <v>526</v>
      </c>
      <c r="BK650">
        <v>5</v>
      </c>
      <c r="BL650" s="7" t="s">
        <v>525</v>
      </c>
      <c r="BM650">
        <v>43</v>
      </c>
      <c r="BN650" s="7" t="s">
        <v>525</v>
      </c>
      <c r="BO650">
        <v>72</v>
      </c>
      <c r="BQ650" s="5">
        <f t="shared" si="40"/>
        <v>17</v>
      </c>
      <c r="BR650" s="5">
        <f t="shared" si="41"/>
        <v>0</v>
      </c>
      <c r="BS650" s="5">
        <f t="shared" si="42"/>
        <v>28</v>
      </c>
      <c r="BT650" s="6">
        <f t="shared" si="43"/>
        <v>11</v>
      </c>
    </row>
    <row r="651" spans="1:72" ht="12.75">
      <c r="A651" t="s">
        <v>1897</v>
      </c>
      <c r="B651" s="1" t="s">
        <v>1329</v>
      </c>
      <c r="C651" s="1" t="s">
        <v>1329</v>
      </c>
      <c r="D651" s="7">
        <v>1991</v>
      </c>
      <c r="E651" t="s">
        <v>1330</v>
      </c>
      <c r="F651" t="s">
        <v>1267</v>
      </c>
      <c r="G651" t="s">
        <v>1331</v>
      </c>
      <c r="H651" s="7" t="s">
        <v>523</v>
      </c>
      <c r="I651" t="s">
        <v>1332</v>
      </c>
      <c r="J651" s="7" t="s">
        <v>525</v>
      </c>
      <c r="K651">
        <v>6.4</v>
      </c>
      <c r="L651" s="7" t="s">
        <v>526</v>
      </c>
      <c r="M651">
        <v>5</v>
      </c>
      <c r="N651" s="32" t="s">
        <v>525</v>
      </c>
      <c r="O651" s="33">
        <v>200</v>
      </c>
      <c r="P651" s="7" t="s">
        <v>526</v>
      </c>
      <c r="Q651">
        <v>200</v>
      </c>
      <c r="R651" s="7" t="s">
        <v>526</v>
      </c>
      <c r="S651">
        <v>5</v>
      </c>
      <c r="T651" s="7" t="s">
        <v>525</v>
      </c>
      <c r="U651">
        <v>9.7</v>
      </c>
      <c r="V651" s="7" t="s">
        <v>525</v>
      </c>
      <c r="W651">
        <v>19</v>
      </c>
      <c r="X651" s="7" t="s">
        <v>526</v>
      </c>
      <c r="Y651">
        <v>5</v>
      </c>
      <c r="Z651" s="7" t="s">
        <v>526</v>
      </c>
      <c r="AA651">
        <v>5</v>
      </c>
      <c r="AB651" s="7" t="s">
        <v>526</v>
      </c>
      <c r="AC651">
        <v>5</v>
      </c>
      <c r="AD651" s="7" t="s">
        <v>526</v>
      </c>
      <c r="AE651">
        <v>5</v>
      </c>
      <c r="AF651" s="7" t="s">
        <v>526</v>
      </c>
      <c r="AG651">
        <v>5</v>
      </c>
      <c r="AH651" s="7" t="s">
        <v>526</v>
      </c>
      <c r="AI651">
        <v>5</v>
      </c>
      <c r="AJ651" s="7" t="s">
        <v>526</v>
      </c>
      <c r="AK651">
        <v>5</v>
      </c>
      <c r="AL651" s="7" t="s">
        <v>526</v>
      </c>
      <c r="AM651">
        <v>5</v>
      </c>
      <c r="AN651" s="7" t="s">
        <v>525</v>
      </c>
      <c r="AO651">
        <v>5.3</v>
      </c>
      <c r="AP651" s="7" t="s">
        <v>525</v>
      </c>
      <c r="AQ651">
        <v>5.3</v>
      </c>
      <c r="AR651" s="7" t="s">
        <v>526</v>
      </c>
      <c r="AS651">
        <v>5</v>
      </c>
      <c r="AT651" s="7" t="s">
        <v>526</v>
      </c>
      <c r="AU651">
        <v>5</v>
      </c>
      <c r="AV651" s="7" t="s">
        <v>525</v>
      </c>
      <c r="AW651">
        <v>7.2</v>
      </c>
      <c r="AX651" s="7" t="s">
        <v>525</v>
      </c>
      <c r="AY651">
        <v>56</v>
      </c>
      <c r="AZ651" s="7" t="s">
        <v>526</v>
      </c>
      <c r="BA651">
        <v>5</v>
      </c>
      <c r="BB651" s="7" t="s">
        <v>526</v>
      </c>
      <c r="BC651">
        <v>5</v>
      </c>
      <c r="BD651" s="7" t="s">
        <v>525</v>
      </c>
      <c r="BE651">
        <v>33</v>
      </c>
      <c r="BF651" s="7" t="s">
        <v>525</v>
      </c>
      <c r="BG651">
        <v>27</v>
      </c>
      <c r="BH651" s="7" t="s">
        <v>526</v>
      </c>
      <c r="BI651">
        <v>5</v>
      </c>
      <c r="BJ651" s="7" t="s">
        <v>526</v>
      </c>
      <c r="BK651">
        <v>5</v>
      </c>
      <c r="BL651" s="7" t="s">
        <v>525</v>
      </c>
      <c r="BM651">
        <v>5.9</v>
      </c>
      <c r="BN651" s="7" t="s">
        <v>525</v>
      </c>
      <c r="BO651">
        <v>16</v>
      </c>
      <c r="BQ651" s="5">
        <f t="shared" si="40"/>
        <v>17</v>
      </c>
      <c r="BR651" s="5">
        <f t="shared" si="41"/>
        <v>0</v>
      </c>
      <c r="BS651" s="5">
        <f t="shared" si="42"/>
        <v>28</v>
      </c>
      <c r="BT651" s="6">
        <f t="shared" si="43"/>
        <v>11</v>
      </c>
    </row>
    <row r="652" spans="1:72" ht="12.75">
      <c r="A652" t="s">
        <v>1961</v>
      </c>
      <c r="B652" s="1" t="s">
        <v>1333</v>
      </c>
      <c r="C652" s="1" t="s">
        <v>1333</v>
      </c>
      <c r="D652" s="7">
        <v>1994</v>
      </c>
      <c r="E652" t="s">
        <v>1334</v>
      </c>
      <c r="F652" t="s">
        <v>1267</v>
      </c>
      <c r="G652" t="s">
        <v>1335</v>
      </c>
      <c r="H652" s="7" t="s">
        <v>523</v>
      </c>
      <c r="I652" t="s">
        <v>524</v>
      </c>
      <c r="J652" s="7" t="s">
        <v>525</v>
      </c>
      <c r="K652">
        <v>1</v>
      </c>
      <c r="L652" s="7" t="s">
        <v>526</v>
      </c>
      <c r="M652">
        <v>5</v>
      </c>
      <c r="N652" s="32" t="s">
        <v>526</v>
      </c>
      <c r="O652" s="33">
        <v>50</v>
      </c>
      <c r="P652" s="7" t="s">
        <v>526</v>
      </c>
      <c r="Q652">
        <v>200</v>
      </c>
      <c r="R652" s="7" t="s">
        <v>526</v>
      </c>
      <c r="S652">
        <v>5</v>
      </c>
      <c r="T652" s="7" t="s">
        <v>526</v>
      </c>
      <c r="U652">
        <v>5</v>
      </c>
      <c r="V652" s="7" t="s">
        <v>526</v>
      </c>
      <c r="W652">
        <v>5</v>
      </c>
      <c r="X652" s="7" t="s">
        <v>526</v>
      </c>
      <c r="Y652">
        <v>5</v>
      </c>
      <c r="Z652" s="7" t="s">
        <v>526</v>
      </c>
      <c r="AA652">
        <v>5</v>
      </c>
      <c r="AB652" s="7" t="s">
        <v>526</v>
      </c>
      <c r="AC652">
        <v>5</v>
      </c>
      <c r="AD652" s="7" t="s">
        <v>526</v>
      </c>
      <c r="AE652">
        <v>5</v>
      </c>
      <c r="AF652" s="7" t="s">
        <v>526</v>
      </c>
      <c r="AG652">
        <v>5</v>
      </c>
      <c r="AH652" s="7" t="s">
        <v>526</v>
      </c>
      <c r="AI652">
        <v>5</v>
      </c>
      <c r="AJ652" s="7" t="s">
        <v>526</v>
      </c>
      <c r="AK652">
        <v>5</v>
      </c>
      <c r="AL652" s="7" t="s">
        <v>526</v>
      </c>
      <c r="AM652">
        <v>5</v>
      </c>
      <c r="AN652" s="7" t="s">
        <v>526</v>
      </c>
      <c r="AO652">
        <v>5</v>
      </c>
      <c r="AP652" s="7" t="s">
        <v>526</v>
      </c>
      <c r="AQ652">
        <v>5</v>
      </c>
      <c r="AR652" s="7" t="s">
        <v>526</v>
      </c>
      <c r="AS652">
        <v>5</v>
      </c>
      <c r="AT652" s="7" t="s">
        <v>526</v>
      </c>
      <c r="AU652">
        <v>5</v>
      </c>
      <c r="AV652" s="7" t="s">
        <v>526</v>
      </c>
      <c r="AW652">
        <v>5</v>
      </c>
      <c r="AX652" s="7" t="s">
        <v>525</v>
      </c>
      <c r="AY652">
        <v>12</v>
      </c>
      <c r="AZ652" s="7" t="s">
        <v>526</v>
      </c>
      <c r="BA652">
        <v>5</v>
      </c>
      <c r="BB652" s="7" t="s">
        <v>526</v>
      </c>
      <c r="BC652">
        <v>5</v>
      </c>
      <c r="BD652" s="7" t="s">
        <v>526</v>
      </c>
      <c r="BE652">
        <v>5</v>
      </c>
      <c r="BF652" s="7" t="s">
        <v>526</v>
      </c>
      <c r="BG652">
        <v>5</v>
      </c>
      <c r="BH652" s="7" t="s">
        <v>526</v>
      </c>
      <c r="BI652">
        <v>5</v>
      </c>
      <c r="BJ652" s="7" t="s">
        <v>526</v>
      </c>
      <c r="BK652">
        <v>5</v>
      </c>
      <c r="BL652" s="7" t="s">
        <v>526</v>
      </c>
      <c r="BM652">
        <v>5</v>
      </c>
      <c r="BN652" s="7" t="s">
        <v>526</v>
      </c>
      <c r="BO652">
        <v>5</v>
      </c>
      <c r="BQ652" s="5">
        <f t="shared" si="40"/>
        <v>27</v>
      </c>
      <c r="BR652" s="5">
        <f t="shared" si="41"/>
        <v>0</v>
      </c>
      <c r="BS652" s="5">
        <f t="shared" si="42"/>
        <v>28</v>
      </c>
      <c r="BT652" s="6">
        <f t="shared" si="43"/>
        <v>1</v>
      </c>
    </row>
    <row r="653" spans="1:72" ht="12.75">
      <c r="A653" t="s">
        <v>1961</v>
      </c>
      <c r="B653" s="1" t="s">
        <v>1336</v>
      </c>
      <c r="C653" s="1" t="s">
        <v>1336</v>
      </c>
      <c r="D653" s="7">
        <v>1994</v>
      </c>
      <c r="E653" t="s">
        <v>46</v>
      </c>
      <c r="F653" t="s">
        <v>1267</v>
      </c>
      <c r="G653" t="s">
        <v>47</v>
      </c>
      <c r="H653" s="7" t="s">
        <v>523</v>
      </c>
      <c r="I653" t="s">
        <v>531</v>
      </c>
      <c r="J653" s="7" t="s">
        <v>525</v>
      </c>
      <c r="K653">
        <v>2.7</v>
      </c>
      <c r="L653" s="7" t="s">
        <v>526</v>
      </c>
      <c r="M653">
        <v>5</v>
      </c>
      <c r="N653" s="32" t="s">
        <v>525</v>
      </c>
      <c r="O653" s="33">
        <v>120</v>
      </c>
      <c r="P653" s="7" t="s">
        <v>526</v>
      </c>
      <c r="Q653">
        <v>200</v>
      </c>
      <c r="R653" s="7" t="s">
        <v>526</v>
      </c>
      <c r="S653">
        <v>5</v>
      </c>
      <c r="T653" s="7" t="s">
        <v>526</v>
      </c>
      <c r="U653">
        <v>5</v>
      </c>
      <c r="V653" s="7" t="s">
        <v>526</v>
      </c>
      <c r="W653">
        <v>5</v>
      </c>
      <c r="X653" s="7" t="s">
        <v>526</v>
      </c>
      <c r="Y653">
        <v>5</v>
      </c>
      <c r="Z653" s="7" t="s">
        <v>526</v>
      </c>
      <c r="AA653">
        <v>5</v>
      </c>
      <c r="AB653" s="7" t="s">
        <v>526</v>
      </c>
      <c r="AC653">
        <v>5</v>
      </c>
      <c r="AD653" s="7" t="s">
        <v>526</v>
      </c>
      <c r="AE653">
        <v>5</v>
      </c>
      <c r="AF653" s="7" t="s">
        <v>526</v>
      </c>
      <c r="AG653">
        <v>5</v>
      </c>
      <c r="AH653" s="7" t="s">
        <v>526</v>
      </c>
      <c r="AI653">
        <v>6</v>
      </c>
      <c r="AJ653" s="7" t="s">
        <v>526</v>
      </c>
      <c r="AK653">
        <v>10</v>
      </c>
      <c r="AL653" s="7" t="s">
        <v>526</v>
      </c>
      <c r="AM653">
        <v>5</v>
      </c>
      <c r="AN653" s="7" t="s">
        <v>526</v>
      </c>
      <c r="AO653">
        <v>5</v>
      </c>
      <c r="AP653" s="7" t="s">
        <v>526</v>
      </c>
      <c r="AQ653">
        <v>5</v>
      </c>
      <c r="AR653" s="7" t="s">
        <v>526</v>
      </c>
      <c r="AS653">
        <v>5</v>
      </c>
      <c r="AT653" s="7" t="s">
        <v>526</v>
      </c>
      <c r="AU653">
        <v>5</v>
      </c>
      <c r="AV653" s="7" t="s">
        <v>526</v>
      </c>
      <c r="AW653">
        <v>5</v>
      </c>
      <c r="AX653" s="7" t="s">
        <v>525</v>
      </c>
      <c r="AY653">
        <v>43</v>
      </c>
      <c r="AZ653" s="7" t="s">
        <v>526</v>
      </c>
      <c r="BA653">
        <v>5</v>
      </c>
      <c r="BB653" s="7" t="s">
        <v>525</v>
      </c>
      <c r="BC653">
        <v>7</v>
      </c>
      <c r="BD653" s="7" t="s">
        <v>543</v>
      </c>
      <c r="BE653">
        <v>37</v>
      </c>
      <c r="BF653" s="7" t="s">
        <v>526</v>
      </c>
      <c r="BG653">
        <v>5</v>
      </c>
      <c r="BH653" s="7" t="s">
        <v>526</v>
      </c>
      <c r="BI653">
        <v>5</v>
      </c>
      <c r="BJ653" s="7" t="s">
        <v>526</v>
      </c>
      <c r="BK653">
        <v>5</v>
      </c>
      <c r="BL653" s="7" t="s">
        <v>526</v>
      </c>
      <c r="BM653">
        <v>5</v>
      </c>
      <c r="BN653" s="7" t="s">
        <v>525</v>
      </c>
      <c r="BO653">
        <v>14</v>
      </c>
      <c r="BQ653" s="5">
        <f t="shared" si="40"/>
        <v>23</v>
      </c>
      <c r="BR653" s="5">
        <f t="shared" si="41"/>
        <v>0</v>
      </c>
      <c r="BS653" s="5">
        <f t="shared" si="42"/>
        <v>28</v>
      </c>
      <c r="BT653" s="6">
        <f t="shared" si="43"/>
        <v>5</v>
      </c>
    </row>
    <row r="654" spans="1:72" ht="12.75">
      <c r="A654" t="s">
        <v>1961</v>
      </c>
      <c r="B654" s="1" t="s">
        <v>48</v>
      </c>
      <c r="C654" s="1" t="s">
        <v>48</v>
      </c>
      <c r="D654" s="7">
        <v>1994</v>
      </c>
      <c r="E654" t="s">
        <v>49</v>
      </c>
      <c r="F654" t="s">
        <v>1267</v>
      </c>
      <c r="G654" t="s">
        <v>50</v>
      </c>
      <c r="H654" s="7" t="s">
        <v>523</v>
      </c>
      <c r="I654" t="s">
        <v>524</v>
      </c>
      <c r="J654" s="7" t="s">
        <v>525</v>
      </c>
      <c r="K654">
        <v>2.6</v>
      </c>
      <c r="L654" s="7" t="s">
        <v>526</v>
      </c>
      <c r="M654">
        <v>5</v>
      </c>
      <c r="N654" s="32" t="s">
        <v>525</v>
      </c>
      <c r="O654" s="33">
        <v>190</v>
      </c>
      <c r="P654" s="7" t="s">
        <v>526</v>
      </c>
      <c r="Q654">
        <v>200</v>
      </c>
      <c r="R654" s="7" t="s">
        <v>526</v>
      </c>
      <c r="S654">
        <v>5</v>
      </c>
      <c r="T654" s="7" t="s">
        <v>526</v>
      </c>
      <c r="U654">
        <v>5</v>
      </c>
      <c r="V654" s="7" t="s">
        <v>526</v>
      </c>
      <c r="W654">
        <v>5</v>
      </c>
      <c r="X654" s="7" t="s">
        <v>526</v>
      </c>
      <c r="Y654">
        <v>5</v>
      </c>
      <c r="Z654" s="7" t="s">
        <v>526</v>
      </c>
      <c r="AA654">
        <v>5</v>
      </c>
      <c r="AB654" s="7" t="s">
        <v>526</v>
      </c>
      <c r="AC654">
        <v>5</v>
      </c>
      <c r="AD654" s="7" t="s">
        <v>526</v>
      </c>
      <c r="AE654">
        <v>5</v>
      </c>
      <c r="AF654" s="7" t="s">
        <v>526</v>
      </c>
      <c r="AG654">
        <v>5</v>
      </c>
      <c r="AH654" s="7" t="s">
        <v>526</v>
      </c>
      <c r="AI654">
        <v>5</v>
      </c>
      <c r="AJ654" s="7" t="s">
        <v>526</v>
      </c>
      <c r="AK654">
        <v>5</v>
      </c>
      <c r="AL654" s="7" t="s">
        <v>526</v>
      </c>
      <c r="AM654">
        <v>5</v>
      </c>
      <c r="AN654" s="7" t="s">
        <v>526</v>
      </c>
      <c r="AO654">
        <v>5</v>
      </c>
      <c r="AP654" s="7" t="s">
        <v>526</v>
      </c>
      <c r="AQ654">
        <v>5</v>
      </c>
      <c r="AR654" s="7" t="s">
        <v>526</v>
      </c>
      <c r="AS654">
        <v>5</v>
      </c>
      <c r="AT654" s="7" t="s">
        <v>526</v>
      </c>
      <c r="AU654">
        <v>5</v>
      </c>
      <c r="AV654" s="7" t="s">
        <v>526</v>
      </c>
      <c r="AW654">
        <v>5</v>
      </c>
      <c r="AX654" s="7" t="s">
        <v>525</v>
      </c>
      <c r="AY654">
        <v>82</v>
      </c>
      <c r="AZ654" s="7" t="s">
        <v>526</v>
      </c>
      <c r="BA654">
        <v>5</v>
      </c>
      <c r="BB654" s="7" t="s">
        <v>526</v>
      </c>
      <c r="BC654">
        <v>5</v>
      </c>
      <c r="BD654" s="7" t="s">
        <v>525</v>
      </c>
      <c r="BE654">
        <v>62</v>
      </c>
      <c r="BF654" s="7" t="s">
        <v>525</v>
      </c>
      <c r="BG654">
        <v>8.1</v>
      </c>
      <c r="BH654" s="7" t="s">
        <v>526</v>
      </c>
      <c r="BI654">
        <v>5</v>
      </c>
      <c r="BJ654" s="7" t="s">
        <v>526</v>
      </c>
      <c r="BK654">
        <v>5</v>
      </c>
      <c r="BL654" s="7" t="s">
        <v>526</v>
      </c>
      <c r="BM654">
        <v>5</v>
      </c>
      <c r="BN654" s="7" t="s">
        <v>525</v>
      </c>
      <c r="BO654">
        <v>8.2</v>
      </c>
      <c r="BQ654" s="5">
        <f t="shared" si="40"/>
        <v>23</v>
      </c>
      <c r="BR654" s="5">
        <f t="shared" si="41"/>
        <v>0</v>
      </c>
      <c r="BS654" s="5">
        <f t="shared" si="42"/>
        <v>28</v>
      </c>
      <c r="BT654" s="6">
        <f t="shared" si="43"/>
        <v>5</v>
      </c>
    </row>
    <row r="655" spans="1:72" ht="12.75">
      <c r="A655" t="s">
        <v>1961</v>
      </c>
      <c r="B655" s="1" t="s">
        <v>51</v>
      </c>
      <c r="C655" s="1" t="s">
        <v>51</v>
      </c>
      <c r="D655" s="7">
        <v>1994</v>
      </c>
      <c r="E655" t="s">
        <v>53</v>
      </c>
      <c r="F655" t="s">
        <v>1267</v>
      </c>
      <c r="G655" t="s">
        <v>54</v>
      </c>
      <c r="H655" s="7" t="s">
        <v>523</v>
      </c>
      <c r="I655" t="s">
        <v>524</v>
      </c>
      <c r="J655" s="7" t="s">
        <v>525</v>
      </c>
      <c r="K655">
        <v>4.6</v>
      </c>
      <c r="L655" s="7" t="s">
        <v>526</v>
      </c>
      <c r="M655">
        <v>5</v>
      </c>
      <c r="N655" s="32" t="s">
        <v>525</v>
      </c>
      <c r="O655" s="33">
        <v>93</v>
      </c>
      <c r="P655" s="7" t="s">
        <v>526</v>
      </c>
      <c r="Q655">
        <v>200</v>
      </c>
      <c r="R655" s="7" t="s">
        <v>526</v>
      </c>
      <c r="S655">
        <v>5</v>
      </c>
      <c r="T655" s="7" t="s">
        <v>526</v>
      </c>
      <c r="U655">
        <v>5</v>
      </c>
      <c r="V655" s="7" t="s">
        <v>526</v>
      </c>
      <c r="W655">
        <v>5</v>
      </c>
      <c r="X655" s="7" t="s">
        <v>526</v>
      </c>
      <c r="Y655">
        <v>5</v>
      </c>
      <c r="Z655" s="7" t="s">
        <v>526</v>
      </c>
      <c r="AA655">
        <v>5</v>
      </c>
      <c r="AB655" s="7" t="s">
        <v>526</v>
      </c>
      <c r="AC655">
        <v>5</v>
      </c>
      <c r="AD655" s="7" t="s">
        <v>526</v>
      </c>
      <c r="AE655">
        <v>5</v>
      </c>
      <c r="AF655" s="7" t="s">
        <v>526</v>
      </c>
      <c r="AG655">
        <v>5</v>
      </c>
      <c r="AH655" s="7" t="s">
        <v>526</v>
      </c>
      <c r="AI655">
        <v>5</v>
      </c>
      <c r="AJ655" s="7" t="s">
        <v>526</v>
      </c>
      <c r="AK655">
        <v>5</v>
      </c>
      <c r="AL655" s="7" t="s">
        <v>526</v>
      </c>
      <c r="AM655">
        <v>7</v>
      </c>
      <c r="AN655" s="7" t="s">
        <v>526</v>
      </c>
      <c r="AO655">
        <v>5</v>
      </c>
      <c r="AP655" s="7" t="s">
        <v>526</v>
      </c>
      <c r="AQ655">
        <v>5</v>
      </c>
      <c r="AR655" s="7" t="s">
        <v>526</v>
      </c>
      <c r="AS655">
        <v>5</v>
      </c>
      <c r="AT655" s="7" t="s">
        <v>526</v>
      </c>
      <c r="AU655">
        <v>5</v>
      </c>
      <c r="AV655" s="7" t="s">
        <v>526</v>
      </c>
      <c r="AW655">
        <v>5</v>
      </c>
      <c r="AX655" s="7" t="s">
        <v>525</v>
      </c>
      <c r="AY655">
        <v>140</v>
      </c>
      <c r="AZ655" s="7" t="s">
        <v>526</v>
      </c>
      <c r="BA655">
        <v>5</v>
      </c>
      <c r="BB655" s="7" t="s">
        <v>525</v>
      </c>
      <c r="BC655">
        <v>16</v>
      </c>
      <c r="BD655" s="7" t="s">
        <v>525</v>
      </c>
      <c r="BE655">
        <v>81</v>
      </c>
      <c r="BF655" s="7" t="s">
        <v>525</v>
      </c>
      <c r="BG655">
        <v>11</v>
      </c>
      <c r="BH655" s="7" t="s">
        <v>526</v>
      </c>
      <c r="BI655">
        <v>5</v>
      </c>
      <c r="BJ655" s="7" t="s">
        <v>526</v>
      </c>
      <c r="BK655">
        <v>5</v>
      </c>
      <c r="BL655" s="7" t="s">
        <v>526</v>
      </c>
      <c r="BM655">
        <v>5</v>
      </c>
      <c r="BN655" s="7" t="s">
        <v>525</v>
      </c>
      <c r="BO655">
        <v>6.6</v>
      </c>
      <c r="BQ655" s="5">
        <f t="shared" si="40"/>
        <v>22</v>
      </c>
      <c r="BR655" s="5">
        <f t="shared" si="41"/>
        <v>0</v>
      </c>
      <c r="BS655" s="5">
        <f t="shared" si="42"/>
        <v>28</v>
      </c>
      <c r="BT655" s="6">
        <f t="shared" si="43"/>
        <v>6</v>
      </c>
    </row>
    <row r="656" spans="1:72" ht="12.75">
      <c r="A656" t="s">
        <v>1986</v>
      </c>
      <c r="B656" s="1" t="s">
        <v>55</v>
      </c>
      <c r="C656" s="1" t="s">
        <v>55</v>
      </c>
      <c r="D656" s="7">
        <v>1994</v>
      </c>
      <c r="E656" t="s">
        <v>56</v>
      </c>
      <c r="F656" t="s">
        <v>1267</v>
      </c>
      <c r="G656" t="s">
        <v>57</v>
      </c>
      <c r="H656" s="7" t="s">
        <v>523</v>
      </c>
      <c r="I656" t="s">
        <v>524</v>
      </c>
      <c r="J656" s="7" t="s">
        <v>525</v>
      </c>
      <c r="K656">
        <v>3.4</v>
      </c>
      <c r="L656" s="7" t="s">
        <v>526</v>
      </c>
      <c r="M656">
        <v>5</v>
      </c>
      <c r="N656" s="32" t="s">
        <v>525</v>
      </c>
      <c r="O656" s="33">
        <v>71</v>
      </c>
      <c r="P656" s="7" t="s">
        <v>526</v>
      </c>
      <c r="Q656">
        <v>210</v>
      </c>
      <c r="R656" s="7" t="s">
        <v>526</v>
      </c>
      <c r="S656">
        <v>5</v>
      </c>
      <c r="T656" s="7" t="s">
        <v>525</v>
      </c>
      <c r="U656">
        <v>7.6</v>
      </c>
      <c r="V656" s="7" t="s">
        <v>525</v>
      </c>
      <c r="W656">
        <v>18</v>
      </c>
      <c r="X656" s="7" t="s">
        <v>525</v>
      </c>
      <c r="Y656">
        <v>7.3</v>
      </c>
      <c r="Z656" s="7" t="s">
        <v>526</v>
      </c>
      <c r="AA656">
        <v>5</v>
      </c>
      <c r="AB656" s="7" t="s">
        <v>526</v>
      </c>
      <c r="AC656">
        <v>5</v>
      </c>
      <c r="AD656" s="7" t="s">
        <v>526</v>
      </c>
      <c r="AE656">
        <v>5</v>
      </c>
      <c r="AF656" s="7" t="s">
        <v>526</v>
      </c>
      <c r="AG656">
        <v>5</v>
      </c>
      <c r="AH656" s="7" t="s">
        <v>526</v>
      </c>
      <c r="AI656">
        <v>5</v>
      </c>
      <c r="AJ656" s="7" t="s">
        <v>526</v>
      </c>
      <c r="AK656">
        <v>5</v>
      </c>
      <c r="AL656" s="7" t="s">
        <v>526</v>
      </c>
      <c r="AM656">
        <v>5</v>
      </c>
      <c r="AN656" s="7" t="s">
        <v>526</v>
      </c>
      <c r="AO656">
        <v>5</v>
      </c>
      <c r="AP656" s="7" t="s">
        <v>526</v>
      </c>
      <c r="AQ656">
        <v>5</v>
      </c>
      <c r="AR656" s="7" t="s">
        <v>526</v>
      </c>
      <c r="AS656">
        <v>5</v>
      </c>
      <c r="AT656" s="7" t="s">
        <v>526</v>
      </c>
      <c r="AU656">
        <v>5</v>
      </c>
      <c r="AV656" s="7" t="s">
        <v>525</v>
      </c>
      <c r="AW656">
        <v>6.1</v>
      </c>
      <c r="AX656" s="7" t="s">
        <v>525</v>
      </c>
      <c r="AY656">
        <v>23</v>
      </c>
      <c r="AZ656" s="7" t="s">
        <v>526</v>
      </c>
      <c r="BA656">
        <v>5</v>
      </c>
      <c r="BB656" s="7" t="s">
        <v>526</v>
      </c>
      <c r="BC656">
        <v>5</v>
      </c>
      <c r="BD656" s="7" t="s">
        <v>543</v>
      </c>
      <c r="BE656">
        <v>14</v>
      </c>
      <c r="BF656" s="7" t="s">
        <v>525</v>
      </c>
      <c r="BG656">
        <v>9.5</v>
      </c>
      <c r="BH656" s="7" t="s">
        <v>526</v>
      </c>
      <c r="BI656">
        <v>5</v>
      </c>
      <c r="BJ656" s="7" t="s">
        <v>526</v>
      </c>
      <c r="BK656">
        <v>5</v>
      </c>
      <c r="BL656" s="7" t="s">
        <v>525</v>
      </c>
      <c r="BM656">
        <v>6.5</v>
      </c>
      <c r="BN656" s="7" t="s">
        <v>525</v>
      </c>
      <c r="BO656">
        <v>22</v>
      </c>
      <c r="BQ656" s="5">
        <f t="shared" si="40"/>
        <v>18</v>
      </c>
      <c r="BR656" s="5">
        <f t="shared" si="41"/>
        <v>0</v>
      </c>
      <c r="BS656" s="5">
        <f t="shared" si="42"/>
        <v>28</v>
      </c>
      <c r="BT656" s="6">
        <f t="shared" si="43"/>
        <v>10</v>
      </c>
    </row>
    <row r="657" spans="1:72" ht="12.75">
      <c r="A657" t="s">
        <v>2019</v>
      </c>
      <c r="B657" s="1" t="s">
        <v>58</v>
      </c>
      <c r="C657" s="1" t="s">
        <v>58</v>
      </c>
      <c r="D657" s="7">
        <v>1997</v>
      </c>
      <c r="E657" t="s">
        <v>59</v>
      </c>
      <c r="F657" t="s">
        <v>1267</v>
      </c>
      <c r="G657" t="s">
        <v>60</v>
      </c>
      <c r="H657" s="7" t="s">
        <v>523</v>
      </c>
      <c r="I657" t="s">
        <v>524</v>
      </c>
      <c r="J657" s="7" t="s">
        <v>525</v>
      </c>
      <c r="K657">
        <v>5.1</v>
      </c>
      <c r="L657" s="7" t="s">
        <v>526</v>
      </c>
      <c r="M657">
        <v>5</v>
      </c>
      <c r="N657" s="32" t="s">
        <v>525</v>
      </c>
      <c r="O657" s="33">
        <v>560</v>
      </c>
      <c r="P657" s="7" t="s">
        <v>526</v>
      </c>
      <c r="Q657">
        <v>200</v>
      </c>
      <c r="R657" s="7" t="s">
        <v>526</v>
      </c>
      <c r="S657">
        <v>5</v>
      </c>
      <c r="T657" s="7" t="s">
        <v>543</v>
      </c>
      <c r="U657">
        <v>6.7</v>
      </c>
      <c r="V657" s="7" t="s">
        <v>543</v>
      </c>
      <c r="W657">
        <v>24</v>
      </c>
      <c r="X657" s="7" t="s">
        <v>526</v>
      </c>
      <c r="Y657">
        <v>5</v>
      </c>
      <c r="Z657" s="7" t="s">
        <v>526</v>
      </c>
      <c r="AA657">
        <v>5</v>
      </c>
      <c r="AB657" s="7" t="s">
        <v>526</v>
      </c>
      <c r="AC657">
        <v>5</v>
      </c>
      <c r="AD657" s="7" t="s">
        <v>526</v>
      </c>
      <c r="AE657">
        <v>5</v>
      </c>
      <c r="AF657" s="7" t="s">
        <v>526</v>
      </c>
      <c r="AG657">
        <v>5</v>
      </c>
      <c r="AH657" s="7" t="s">
        <v>526</v>
      </c>
      <c r="AI657">
        <v>5</v>
      </c>
      <c r="AJ657" s="7" t="s">
        <v>526</v>
      </c>
      <c r="AK657">
        <v>5</v>
      </c>
      <c r="AL657" s="7" t="s">
        <v>526</v>
      </c>
      <c r="AM657">
        <v>5</v>
      </c>
      <c r="AN657" s="7" t="s">
        <v>526</v>
      </c>
      <c r="AO657">
        <v>5</v>
      </c>
      <c r="AP657" s="7" t="s">
        <v>526</v>
      </c>
      <c r="AQ657">
        <v>5</v>
      </c>
      <c r="AR657" s="7" t="s">
        <v>526</v>
      </c>
      <c r="AS657">
        <v>5</v>
      </c>
      <c r="AT657" s="7" t="s">
        <v>526</v>
      </c>
      <c r="AU657">
        <v>5</v>
      </c>
      <c r="AV657" s="7" t="s">
        <v>526</v>
      </c>
      <c r="AW657">
        <v>5</v>
      </c>
      <c r="AX657" s="7" t="s">
        <v>525</v>
      </c>
      <c r="AY657">
        <v>450</v>
      </c>
      <c r="AZ657" s="7" t="s">
        <v>543</v>
      </c>
      <c r="BA657">
        <v>13</v>
      </c>
      <c r="BB657" s="7" t="s">
        <v>525</v>
      </c>
      <c r="BC657">
        <v>22</v>
      </c>
      <c r="BD657" s="7" t="s">
        <v>525</v>
      </c>
      <c r="BE657">
        <v>220</v>
      </c>
      <c r="BF657" s="7" t="s">
        <v>525</v>
      </c>
      <c r="BG657">
        <v>36</v>
      </c>
      <c r="BH657" s="7" t="s">
        <v>543</v>
      </c>
      <c r="BI657">
        <v>9.1</v>
      </c>
      <c r="BJ657" s="7" t="s">
        <v>526</v>
      </c>
      <c r="BK657">
        <v>5</v>
      </c>
      <c r="BL657" s="7" t="s">
        <v>526</v>
      </c>
      <c r="BM657">
        <v>5</v>
      </c>
      <c r="BN657" s="7" t="s">
        <v>525</v>
      </c>
      <c r="BO657">
        <v>23</v>
      </c>
      <c r="BQ657" s="5">
        <f t="shared" si="40"/>
        <v>18</v>
      </c>
      <c r="BR657" s="5">
        <f t="shared" si="41"/>
        <v>0</v>
      </c>
      <c r="BS657" s="5">
        <f t="shared" si="42"/>
        <v>28</v>
      </c>
      <c r="BT657" s="6">
        <f t="shared" si="43"/>
        <v>10</v>
      </c>
    </row>
    <row r="658" spans="1:72" ht="12.75">
      <c r="A658" t="s">
        <v>971</v>
      </c>
      <c r="B658" s="1" t="s">
        <v>61</v>
      </c>
      <c r="C658" s="1" t="s">
        <v>61</v>
      </c>
      <c r="D658" s="7">
        <v>1991</v>
      </c>
      <c r="E658" t="s">
        <v>62</v>
      </c>
      <c r="F658" t="s">
        <v>1267</v>
      </c>
      <c r="G658" t="s">
        <v>63</v>
      </c>
      <c r="H658" s="7" t="s">
        <v>523</v>
      </c>
      <c r="I658" t="s">
        <v>524</v>
      </c>
      <c r="J658" s="7" t="s">
        <v>525</v>
      </c>
      <c r="K658">
        <v>3.6</v>
      </c>
      <c r="L658" s="7" t="s">
        <v>526</v>
      </c>
      <c r="M658">
        <v>5</v>
      </c>
      <c r="N658" s="32" t="s">
        <v>525</v>
      </c>
      <c r="O658" s="33">
        <v>250</v>
      </c>
      <c r="P658" s="7" t="s">
        <v>526</v>
      </c>
      <c r="Q658">
        <v>200</v>
      </c>
      <c r="R658" s="7" t="s">
        <v>526</v>
      </c>
      <c r="S658">
        <v>5</v>
      </c>
      <c r="T658" s="7" t="s">
        <v>526</v>
      </c>
      <c r="U658">
        <v>5</v>
      </c>
      <c r="V658" s="7" t="s">
        <v>526</v>
      </c>
      <c r="W658">
        <v>5</v>
      </c>
      <c r="X658" s="7" t="s">
        <v>526</v>
      </c>
      <c r="Y658">
        <v>5</v>
      </c>
      <c r="Z658" s="7" t="s">
        <v>526</v>
      </c>
      <c r="AA658">
        <v>5</v>
      </c>
      <c r="AB658" s="7" t="s">
        <v>526</v>
      </c>
      <c r="AC658">
        <v>5</v>
      </c>
      <c r="AD658" s="7" t="s">
        <v>526</v>
      </c>
      <c r="AE658">
        <v>5</v>
      </c>
      <c r="AF658" s="7" t="s">
        <v>526</v>
      </c>
      <c r="AG658">
        <v>5</v>
      </c>
      <c r="AH658" s="7" t="s">
        <v>526</v>
      </c>
      <c r="AI658">
        <v>5</v>
      </c>
      <c r="AJ658" s="7" t="s">
        <v>526</v>
      </c>
      <c r="AK658">
        <v>5</v>
      </c>
      <c r="AL658" s="7" t="s">
        <v>526</v>
      </c>
      <c r="AM658">
        <v>5</v>
      </c>
      <c r="AN658" s="7" t="s">
        <v>526</v>
      </c>
      <c r="AO658">
        <v>5</v>
      </c>
      <c r="AP658" s="7" t="s">
        <v>526</v>
      </c>
      <c r="AQ658">
        <v>5</v>
      </c>
      <c r="AR658" s="7" t="s">
        <v>526</v>
      </c>
      <c r="AS658">
        <v>5</v>
      </c>
      <c r="AT658" s="7" t="s">
        <v>526</v>
      </c>
      <c r="AU658">
        <v>5</v>
      </c>
      <c r="AV658" s="7" t="s">
        <v>526</v>
      </c>
      <c r="AW658">
        <v>5</v>
      </c>
      <c r="AX658" s="7" t="s">
        <v>525</v>
      </c>
      <c r="AY658">
        <v>22</v>
      </c>
      <c r="AZ658" s="7" t="s">
        <v>526</v>
      </c>
      <c r="BA658">
        <v>5</v>
      </c>
      <c r="BB658" s="7" t="s">
        <v>526</v>
      </c>
      <c r="BC658">
        <v>5</v>
      </c>
      <c r="BD658" s="7" t="s">
        <v>525</v>
      </c>
      <c r="BE658">
        <v>9.1</v>
      </c>
      <c r="BF658" s="7" t="s">
        <v>526</v>
      </c>
      <c r="BG658">
        <v>5</v>
      </c>
      <c r="BH658" s="7" t="s">
        <v>526</v>
      </c>
      <c r="BI658">
        <v>5</v>
      </c>
      <c r="BJ658" s="7" t="s">
        <v>526</v>
      </c>
      <c r="BK658">
        <v>5</v>
      </c>
      <c r="BL658" s="7" t="s">
        <v>526</v>
      </c>
      <c r="BM658">
        <v>5</v>
      </c>
      <c r="BN658" s="7" t="s">
        <v>526</v>
      </c>
      <c r="BO658">
        <v>5</v>
      </c>
      <c r="BQ658" s="5">
        <f t="shared" si="40"/>
        <v>25</v>
      </c>
      <c r="BR658" s="5">
        <f t="shared" si="41"/>
        <v>0</v>
      </c>
      <c r="BS658" s="5">
        <f t="shared" si="42"/>
        <v>28</v>
      </c>
      <c r="BT658" s="6">
        <f t="shared" si="43"/>
        <v>3</v>
      </c>
    </row>
    <row r="659" spans="1:72" ht="12.75">
      <c r="A659" t="s">
        <v>371</v>
      </c>
      <c r="B659" s="1" t="s">
        <v>64</v>
      </c>
      <c r="C659" s="1" t="s">
        <v>64</v>
      </c>
      <c r="D659" s="7">
        <v>1994</v>
      </c>
      <c r="E659" t="s">
        <v>65</v>
      </c>
      <c r="F659" t="s">
        <v>1267</v>
      </c>
      <c r="G659" t="s">
        <v>66</v>
      </c>
      <c r="H659" s="7" t="s">
        <v>523</v>
      </c>
      <c r="I659" t="s">
        <v>1404</v>
      </c>
      <c r="J659" s="7" t="s">
        <v>525</v>
      </c>
      <c r="K659">
        <v>4.8</v>
      </c>
      <c r="L659" s="7" t="s">
        <v>526</v>
      </c>
      <c r="M659">
        <v>5</v>
      </c>
      <c r="N659" s="32" t="s">
        <v>526</v>
      </c>
      <c r="O659" s="33">
        <v>50</v>
      </c>
      <c r="P659" s="7" t="s">
        <v>543</v>
      </c>
      <c r="Q659">
        <v>1800</v>
      </c>
      <c r="R659" s="7" t="s">
        <v>526</v>
      </c>
      <c r="S659">
        <v>5</v>
      </c>
      <c r="T659" s="7" t="s">
        <v>526</v>
      </c>
      <c r="U659">
        <v>5</v>
      </c>
      <c r="V659" s="7" t="s">
        <v>526</v>
      </c>
      <c r="W659">
        <v>14</v>
      </c>
      <c r="X659" s="7" t="s">
        <v>526</v>
      </c>
      <c r="Y659">
        <v>29</v>
      </c>
      <c r="Z659" s="7" t="s">
        <v>526</v>
      </c>
      <c r="AA659">
        <v>5</v>
      </c>
      <c r="AB659" s="7" t="s">
        <v>526</v>
      </c>
      <c r="AC659">
        <v>7</v>
      </c>
      <c r="AD659" s="7" t="s">
        <v>526</v>
      </c>
      <c r="AE659">
        <v>12</v>
      </c>
      <c r="AF659" s="7" t="s">
        <v>526</v>
      </c>
      <c r="AG659">
        <v>5</v>
      </c>
      <c r="AH659" s="7" t="s">
        <v>526</v>
      </c>
      <c r="AI659">
        <v>5</v>
      </c>
      <c r="AJ659" s="7" t="s">
        <v>526</v>
      </c>
      <c r="AK659">
        <v>5</v>
      </c>
      <c r="AL659" s="7" t="s">
        <v>526</v>
      </c>
      <c r="AM659">
        <v>5</v>
      </c>
      <c r="AN659" s="7" t="s">
        <v>526</v>
      </c>
      <c r="AO659">
        <v>5</v>
      </c>
      <c r="AP659" s="7" t="s">
        <v>526</v>
      </c>
      <c r="AQ659">
        <v>5</v>
      </c>
      <c r="AR659" s="7" t="s">
        <v>526</v>
      </c>
      <c r="AS659">
        <v>5</v>
      </c>
      <c r="AT659" s="7" t="s">
        <v>526</v>
      </c>
      <c r="AU659">
        <v>5</v>
      </c>
      <c r="AV659" s="7" t="s">
        <v>526</v>
      </c>
      <c r="AW659">
        <v>17</v>
      </c>
      <c r="AX659" s="7" t="s">
        <v>543</v>
      </c>
      <c r="AY659">
        <v>2200</v>
      </c>
      <c r="AZ659" s="7" t="s">
        <v>526</v>
      </c>
      <c r="BA659">
        <v>9</v>
      </c>
      <c r="BB659" s="7" t="s">
        <v>526</v>
      </c>
      <c r="BC659">
        <v>5</v>
      </c>
      <c r="BD659" s="7" t="s">
        <v>526</v>
      </c>
      <c r="BE659">
        <v>9</v>
      </c>
      <c r="BF659" s="7" t="s">
        <v>526</v>
      </c>
      <c r="BG659">
        <v>24</v>
      </c>
      <c r="BH659" s="7" t="s">
        <v>526</v>
      </c>
      <c r="BI659">
        <v>7</v>
      </c>
      <c r="BJ659" s="7" t="s">
        <v>526</v>
      </c>
      <c r="BK659">
        <v>5</v>
      </c>
      <c r="BL659" s="7" t="s">
        <v>526</v>
      </c>
      <c r="BM659">
        <v>5</v>
      </c>
      <c r="BN659" s="7" t="s">
        <v>526</v>
      </c>
      <c r="BO659">
        <v>5</v>
      </c>
      <c r="BQ659" s="5">
        <f t="shared" si="40"/>
        <v>26</v>
      </c>
      <c r="BR659" s="5">
        <f t="shared" si="41"/>
        <v>0</v>
      </c>
      <c r="BS659" s="5">
        <f t="shared" si="42"/>
        <v>28</v>
      </c>
      <c r="BT659" s="6">
        <f t="shared" si="43"/>
        <v>2</v>
      </c>
    </row>
    <row r="660" spans="1:72" ht="12.75">
      <c r="A660" t="s">
        <v>2225</v>
      </c>
      <c r="B660" s="1" t="s">
        <v>67</v>
      </c>
      <c r="C660" s="1" t="s">
        <v>67</v>
      </c>
      <c r="D660" s="7">
        <v>1994</v>
      </c>
      <c r="E660" t="s">
        <v>68</v>
      </c>
      <c r="F660" t="s">
        <v>1267</v>
      </c>
      <c r="G660" t="s">
        <v>69</v>
      </c>
      <c r="H660" s="7" t="s">
        <v>523</v>
      </c>
      <c r="I660" t="s">
        <v>2229</v>
      </c>
      <c r="J660" s="7" t="s">
        <v>525</v>
      </c>
      <c r="K660">
        <v>4.2</v>
      </c>
      <c r="L660" s="7" t="s">
        <v>526</v>
      </c>
      <c r="M660">
        <v>5</v>
      </c>
      <c r="N660" s="32" t="s">
        <v>526</v>
      </c>
      <c r="O660" s="33">
        <v>50</v>
      </c>
      <c r="P660" s="7" t="s">
        <v>526</v>
      </c>
      <c r="Q660">
        <v>200</v>
      </c>
      <c r="R660" s="7" t="s">
        <v>526</v>
      </c>
      <c r="S660">
        <v>5</v>
      </c>
      <c r="T660" s="7" t="s">
        <v>526</v>
      </c>
      <c r="U660">
        <v>5</v>
      </c>
      <c r="V660" s="7" t="s">
        <v>525</v>
      </c>
      <c r="W660">
        <v>6</v>
      </c>
      <c r="X660" s="7" t="s">
        <v>526</v>
      </c>
      <c r="Y660">
        <v>5</v>
      </c>
      <c r="Z660" s="7" t="s">
        <v>526</v>
      </c>
      <c r="AA660">
        <v>5</v>
      </c>
      <c r="AB660" s="7" t="s">
        <v>526</v>
      </c>
      <c r="AC660">
        <v>5</v>
      </c>
      <c r="AD660" s="7" t="s">
        <v>526</v>
      </c>
      <c r="AE660">
        <v>5</v>
      </c>
      <c r="AF660" s="7" t="s">
        <v>526</v>
      </c>
      <c r="AG660">
        <v>5</v>
      </c>
      <c r="AH660" s="7" t="s">
        <v>526</v>
      </c>
      <c r="AI660">
        <v>5</v>
      </c>
      <c r="AJ660" s="7" t="s">
        <v>526</v>
      </c>
      <c r="AK660">
        <v>5</v>
      </c>
      <c r="AL660" s="7" t="s">
        <v>526</v>
      </c>
      <c r="AM660">
        <v>5</v>
      </c>
      <c r="AN660" s="7" t="s">
        <v>526</v>
      </c>
      <c r="AO660">
        <v>5</v>
      </c>
      <c r="AP660" s="7" t="s">
        <v>526</v>
      </c>
      <c r="AQ660">
        <v>5</v>
      </c>
      <c r="AR660" s="7" t="s">
        <v>526</v>
      </c>
      <c r="AS660">
        <v>5</v>
      </c>
      <c r="AT660" s="7" t="s">
        <v>526</v>
      </c>
      <c r="AU660">
        <v>5</v>
      </c>
      <c r="AV660" s="7" t="s">
        <v>526</v>
      </c>
      <c r="AW660">
        <v>5</v>
      </c>
      <c r="AX660" s="7" t="s">
        <v>526</v>
      </c>
      <c r="AY660">
        <v>5</v>
      </c>
      <c r="AZ660" s="7" t="s">
        <v>526</v>
      </c>
      <c r="BA660">
        <v>5</v>
      </c>
      <c r="BB660" s="7" t="s">
        <v>526</v>
      </c>
      <c r="BC660">
        <v>5</v>
      </c>
      <c r="BD660" s="7" t="s">
        <v>526</v>
      </c>
      <c r="BE660">
        <v>5</v>
      </c>
      <c r="BF660" s="7" t="s">
        <v>526</v>
      </c>
      <c r="BG660">
        <v>5</v>
      </c>
      <c r="BH660" s="7" t="s">
        <v>526</v>
      </c>
      <c r="BI660">
        <v>5</v>
      </c>
      <c r="BJ660" s="7" t="s">
        <v>526</v>
      </c>
      <c r="BK660">
        <v>5</v>
      </c>
      <c r="BL660" s="7" t="s">
        <v>526</v>
      </c>
      <c r="BM660">
        <v>5</v>
      </c>
      <c r="BN660" s="7" t="s">
        <v>525</v>
      </c>
      <c r="BO660">
        <v>6.2</v>
      </c>
      <c r="BQ660" s="5">
        <f t="shared" si="40"/>
        <v>26</v>
      </c>
      <c r="BR660" s="5">
        <f t="shared" si="41"/>
        <v>0</v>
      </c>
      <c r="BS660" s="5">
        <f t="shared" si="42"/>
        <v>28</v>
      </c>
      <c r="BT660" s="6">
        <f t="shared" si="43"/>
        <v>2</v>
      </c>
    </row>
    <row r="661" spans="1:72" ht="12.75">
      <c r="A661" t="s">
        <v>2225</v>
      </c>
      <c r="B661" s="1" t="s">
        <v>70</v>
      </c>
      <c r="C661" s="1" t="s">
        <v>70</v>
      </c>
      <c r="D661" s="7">
        <v>1994</v>
      </c>
      <c r="E661" t="s">
        <v>71</v>
      </c>
      <c r="F661" t="s">
        <v>1267</v>
      </c>
      <c r="G661" t="s">
        <v>72</v>
      </c>
      <c r="H661" s="7" t="s">
        <v>523</v>
      </c>
      <c r="I661" t="s">
        <v>2229</v>
      </c>
      <c r="J661" s="7" t="s">
        <v>525</v>
      </c>
      <c r="K661">
        <v>3.6</v>
      </c>
      <c r="L661" s="7" t="s">
        <v>526</v>
      </c>
      <c r="M661">
        <v>5</v>
      </c>
      <c r="N661" s="32" t="s">
        <v>526</v>
      </c>
      <c r="O661" s="33">
        <v>50</v>
      </c>
      <c r="P661" s="7" t="s">
        <v>526</v>
      </c>
      <c r="Q661">
        <v>200</v>
      </c>
      <c r="R661" s="7" t="s">
        <v>526</v>
      </c>
      <c r="S661">
        <v>5</v>
      </c>
      <c r="T661" s="7" t="s">
        <v>526</v>
      </c>
      <c r="U661">
        <v>5</v>
      </c>
      <c r="V661" s="7" t="s">
        <v>525</v>
      </c>
      <c r="W661">
        <v>13</v>
      </c>
      <c r="X661" s="7" t="s">
        <v>526</v>
      </c>
      <c r="Y661">
        <v>5</v>
      </c>
      <c r="Z661" s="7" t="s">
        <v>526</v>
      </c>
      <c r="AA661">
        <v>5</v>
      </c>
      <c r="AB661" s="7" t="s">
        <v>526</v>
      </c>
      <c r="AC661">
        <v>5</v>
      </c>
      <c r="AD661" s="7" t="s">
        <v>526</v>
      </c>
      <c r="AE661">
        <v>5</v>
      </c>
      <c r="AF661" s="7" t="s">
        <v>526</v>
      </c>
      <c r="AG661">
        <v>5</v>
      </c>
      <c r="AH661" s="7" t="s">
        <v>526</v>
      </c>
      <c r="AI661">
        <v>5</v>
      </c>
      <c r="AJ661" s="7" t="s">
        <v>526</v>
      </c>
      <c r="AK661">
        <v>5</v>
      </c>
      <c r="AL661" s="7" t="s">
        <v>526</v>
      </c>
      <c r="AM661">
        <v>5</v>
      </c>
      <c r="AN661" s="7" t="s">
        <v>526</v>
      </c>
      <c r="AO661">
        <v>5</v>
      </c>
      <c r="AP661" s="7" t="s">
        <v>526</v>
      </c>
      <c r="AQ661">
        <v>5</v>
      </c>
      <c r="AR661" s="7" t="s">
        <v>526</v>
      </c>
      <c r="AS661">
        <v>5</v>
      </c>
      <c r="AT661" s="7" t="s">
        <v>526</v>
      </c>
      <c r="AU661">
        <v>5</v>
      </c>
      <c r="AV661" s="7" t="s">
        <v>525</v>
      </c>
      <c r="AW661">
        <v>7.9</v>
      </c>
      <c r="AX661" s="7" t="s">
        <v>525</v>
      </c>
      <c r="AY661">
        <v>7.5</v>
      </c>
      <c r="AZ661" s="7" t="s">
        <v>526</v>
      </c>
      <c r="BA661">
        <v>5</v>
      </c>
      <c r="BB661" s="7" t="s">
        <v>526</v>
      </c>
      <c r="BC661">
        <v>5</v>
      </c>
      <c r="BD661" s="7" t="s">
        <v>526</v>
      </c>
      <c r="BE661">
        <v>5</v>
      </c>
      <c r="BF661" s="7" t="s">
        <v>525</v>
      </c>
      <c r="BG661">
        <v>7.5</v>
      </c>
      <c r="BH661" s="7" t="s">
        <v>526</v>
      </c>
      <c r="BI661">
        <v>5</v>
      </c>
      <c r="BJ661" s="7" t="s">
        <v>526</v>
      </c>
      <c r="BK661">
        <v>5</v>
      </c>
      <c r="BL661" s="7" t="s">
        <v>526</v>
      </c>
      <c r="BM661">
        <v>5</v>
      </c>
      <c r="BN661" s="7" t="s">
        <v>525</v>
      </c>
      <c r="BO661">
        <v>9.1</v>
      </c>
      <c r="BQ661" s="5">
        <f t="shared" si="40"/>
        <v>23</v>
      </c>
      <c r="BR661" s="5">
        <f t="shared" si="41"/>
        <v>0</v>
      </c>
      <c r="BS661" s="5">
        <f t="shared" si="42"/>
        <v>28</v>
      </c>
      <c r="BT661" s="6">
        <f t="shared" si="43"/>
        <v>5</v>
      </c>
    </row>
    <row r="662" spans="1:72" ht="12.75">
      <c r="A662" t="s">
        <v>2225</v>
      </c>
      <c r="B662" s="1" t="s">
        <v>73</v>
      </c>
      <c r="C662" s="1" t="s">
        <v>73</v>
      </c>
      <c r="D662" s="7">
        <v>1994</v>
      </c>
      <c r="E662" t="s">
        <v>74</v>
      </c>
      <c r="F662" t="s">
        <v>1267</v>
      </c>
      <c r="G662" t="s">
        <v>75</v>
      </c>
      <c r="H662" s="7" t="s">
        <v>523</v>
      </c>
      <c r="I662" t="s">
        <v>2229</v>
      </c>
      <c r="J662" s="7" t="s">
        <v>525</v>
      </c>
      <c r="K662">
        <v>4.1</v>
      </c>
      <c r="L662" s="7" t="s">
        <v>526</v>
      </c>
      <c r="M662">
        <v>5</v>
      </c>
      <c r="N662" s="32" t="s">
        <v>525</v>
      </c>
      <c r="O662" s="33">
        <v>120</v>
      </c>
      <c r="P662" s="7" t="s">
        <v>526</v>
      </c>
      <c r="Q662">
        <v>200</v>
      </c>
      <c r="R662" s="7" t="s">
        <v>526</v>
      </c>
      <c r="S662">
        <v>5</v>
      </c>
      <c r="T662" s="7" t="s">
        <v>526</v>
      </c>
      <c r="U662">
        <v>5</v>
      </c>
      <c r="V662" s="7" t="s">
        <v>525</v>
      </c>
      <c r="W662">
        <v>14</v>
      </c>
      <c r="X662" s="7" t="s">
        <v>526</v>
      </c>
      <c r="Y662">
        <v>5</v>
      </c>
      <c r="Z662" s="7" t="s">
        <v>526</v>
      </c>
      <c r="AA662">
        <v>5</v>
      </c>
      <c r="AB662" s="7" t="s">
        <v>526</v>
      </c>
      <c r="AC662">
        <v>5</v>
      </c>
      <c r="AD662" s="7" t="s">
        <v>526</v>
      </c>
      <c r="AE662">
        <v>5</v>
      </c>
      <c r="AF662" s="7" t="s">
        <v>526</v>
      </c>
      <c r="AG662">
        <v>5</v>
      </c>
      <c r="AH662" s="7" t="s">
        <v>526</v>
      </c>
      <c r="AI662">
        <v>5</v>
      </c>
      <c r="AJ662" s="7" t="s">
        <v>526</v>
      </c>
      <c r="AK662">
        <v>5</v>
      </c>
      <c r="AL662" s="7" t="s">
        <v>526</v>
      </c>
      <c r="AM662">
        <v>5</v>
      </c>
      <c r="AN662" s="7" t="s">
        <v>526</v>
      </c>
      <c r="AO662">
        <v>5</v>
      </c>
      <c r="AP662" s="7" t="s">
        <v>526</v>
      </c>
      <c r="AQ662">
        <v>5</v>
      </c>
      <c r="AR662" s="7" t="s">
        <v>526</v>
      </c>
      <c r="AS662">
        <v>5</v>
      </c>
      <c r="AT662" s="7" t="s">
        <v>526</v>
      </c>
      <c r="AU662">
        <v>5</v>
      </c>
      <c r="AV662" s="7" t="s">
        <v>525</v>
      </c>
      <c r="AW662">
        <v>9.9</v>
      </c>
      <c r="AX662" s="7" t="s">
        <v>525</v>
      </c>
      <c r="AY662">
        <v>18</v>
      </c>
      <c r="AZ662" s="7" t="s">
        <v>526</v>
      </c>
      <c r="BA662">
        <v>5</v>
      </c>
      <c r="BB662" s="7" t="s">
        <v>526</v>
      </c>
      <c r="BC662">
        <v>5</v>
      </c>
      <c r="BD662" s="7" t="s">
        <v>543</v>
      </c>
      <c r="BE662">
        <v>17</v>
      </c>
      <c r="BF662" s="7" t="s">
        <v>526</v>
      </c>
      <c r="BG662">
        <v>5</v>
      </c>
      <c r="BH662" s="7" t="s">
        <v>526</v>
      </c>
      <c r="BI662">
        <v>5</v>
      </c>
      <c r="BJ662" s="7" t="s">
        <v>526</v>
      </c>
      <c r="BK662">
        <v>5</v>
      </c>
      <c r="BL662" s="7" t="s">
        <v>525</v>
      </c>
      <c r="BM662">
        <v>7.2</v>
      </c>
      <c r="BN662" s="7" t="s">
        <v>525</v>
      </c>
      <c r="BO662">
        <v>12</v>
      </c>
      <c r="BQ662" s="5">
        <f t="shared" si="40"/>
        <v>21</v>
      </c>
      <c r="BR662" s="5">
        <f t="shared" si="41"/>
        <v>0</v>
      </c>
      <c r="BS662" s="5">
        <f t="shared" si="42"/>
        <v>28</v>
      </c>
      <c r="BT662" s="6">
        <f t="shared" si="43"/>
        <v>7</v>
      </c>
    </row>
    <row r="663" spans="1:72" ht="12.75">
      <c r="A663" t="s">
        <v>2225</v>
      </c>
      <c r="B663" s="1" t="s">
        <v>76</v>
      </c>
      <c r="C663" s="1" t="s">
        <v>76</v>
      </c>
      <c r="D663" s="7">
        <v>1994</v>
      </c>
      <c r="E663" t="s">
        <v>77</v>
      </c>
      <c r="F663" t="s">
        <v>1267</v>
      </c>
      <c r="G663" t="s">
        <v>78</v>
      </c>
      <c r="H663" s="7" t="s">
        <v>523</v>
      </c>
      <c r="I663" t="s">
        <v>2229</v>
      </c>
      <c r="J663" s="7" t="s">
        <v>525</v>
      </c>
      <c r="K663">
        <v>9</v>
      </c>
      <c r="L663" s="7" t="s">
        <v>526</v>
      </c>
      <c r="M663">
        <v>5</v>
      </c>
      <c r="N663" s="32" t="s">
        <v>525</v>
      </c>
      <c r="O663" s="33">
        <v>110</v>
      </c>
      <c r="P663" s="7" t="s">
        <v>526</v>
      </c>
      <c r="Q663">
        <v>200</v>
      </c>
      <c r="R663" s="7" t="s">
        <v>526</v>
      </c>
      <c r="S663">
        <v>5</v>
      </c>
      <c r="T663" s="7" t="s">
        <v>525</v>
      </c>
      <c r="U663">
        <v>9</v>
      </c>
      <c r="V663" s="7" t="s">
        <v>525</v>
      </c>
      <c r="W663">
        <v>15</v>
      </c>
      <c r="X663" s="7" t="s">
        <v>525</v>
      </c>
      <c r="Y663">
        <v>5.8</v>
      </c>
      <c r="Z663" s="7" t="s">
        <v>526</v>
      </c>
      <c r="AA663">
        <v>5</v>
      </c>
      <c r="AB663" s="7" t="s">
        <v>526</v>
      </c>
      <c r="AC663">
        <v>5</v>
      </c>
      <c r="AD663" s="7" t="s">
        <v>526</v>
      </c>
      <c r="AE663">
        <v>5</v>
      </c>
      <c r="AF663" s="7" t="s">
        <v>526</v>
      </c>
      <c r="AG663">
        <v>5</v>
      </c>
      <c r="AH663" s="7" t="s">
        <v>526</v>
      </c>
      <c r="AI663">
        <v>5</v>
      </c>
      <c r="AJ663" s="7" t="s">
        <v>526</v>
      </c>
      <c r="AK663">
        <v>5</v>
      </c>
      <c r="AL663" s="7" t="s">
        <v>526</v>
      </c>
      <c r="AM663">
        <v>5</v>
      </c>
      <c r="AN663" s="7" t="s">
        <v>525</v>
      </c>
      <c r="AO663">
        <v>7.1</v>
      </c>
      <c r="AP663" s="7" t="s">
        <v>526</v>
      </c>
      <c r="AQ663">
        <v>5</v>
      </c>
      <c r="AR663" s="7" t="s">
        <v>526</v>
      </c>
      <c r="AS663">
        <v>5</v>
      </c>
      <c r="AT663" s="7" t="s">
        <v>526</v>
      </c>
      <c r="AU663">
        <v>5</v>
      </c>
      <c r="AV663" s="7" t="s">
        <v>525</v>
      </c>
      <c r="AW663">
        <v>10</v>
      </c>
      <c r="AX663" s="7" t="s">
        <v>525</v>
      </c>
      <c r="AY663">
        <v>18</v>
      </c>
      <c r="AZ663" s="7" t="s">
        <v>526</v>
      </c>
      <c r="BA663">
        <v>5</v>
      </c>
      <c r="BB663" s="7" t="s">
        <v>526</v>
      </c>
      <c r="BC663">
        <v>5</v>
      </c>
      <c r="BD663" s="7" t="s">
        <v>526</v>
      </c>
      <c r="BE663">
        <v>5</v>
      </c>
      <c r="BF663" s="7" t="s">
        <v>526</v>
      </c>
      <c r="BG663">
        <v>5.8</v>
      </c>
      <c r="BH663" s="7" t="s">
        <v>526</v>
      </c>
      <c r="BI663">
        <v>5.6</v>
      </c>
      <c r="BJ663" s="7" t="s">
        <v>526</v>
      </c>
      <c r="BK663">
        <v>5</v>
      </c>
      <c r="BL663" s="7" t="s">
        <v>526</v>
      </c>
      <c r="BM663">
        <v>5</v>
      </c>
      <c r="BN663" s="7" t="s">
        <v>525</v>
      </c>
      <c r="BO663">
        <v>14</v>
      </c>
      <c r="BQ663" s="5">
        <f t="shared" si="40"/>
        <v>20</v>
      </c>
      <c r="BR663" s="5">
        <f t="shared" si="41"/>
        <v>0</v>
      </c>
      <c r="BS663" s="5">
        <f t="shared" si="42"/>
        <v>28</v>
      </c>
      <c r="BT663" s="6">
        <f t="shared" si="43"/>
        <v>8</v>
      </c>
    </row>
    <row r="664" spans="1:72" ht="12.75">
      <c r="A664" t="s">
        <v>2225</v>
      </c>
      <c r="B664" s="1" t="s">
        <v>79</v>
      </c>
      <c r="C664" s="1" t="s">
        <v>79</v>
      </c>
      <c r="D664" s="7">
        <v>1994</v>
      </c>
      <c r="E664" t="s">
        <v>80</v>
      </c>
      <c r="F664" t="s">
        <v>1267</v>
      </c>
      <c r="G664" t="s">
        <v>1202</v>
      </c>
      <c r="H664" s="7" t="s">
        <v>523</v>
      </c>
      <c r="I664" t="s">
        <v>2229</v>
      </c>
      <c r="J664" s="7" t="s">
        <v>525</v>
      </c>
      <c r="K664">
        <v>2.4</v>
      </c>
      <c r="L664" s="7" t="s">
        <v>526</v>
      </c>
      <c r="M664">
        <v>5</v>
      </c>
      <c r="N664" s="32" t="s">
        <v>526</v>
      </c>
      <c r="O664" s="33">
        <v>50</v>
      </c>
      <c r="P664" s="7" t="s">
        <v>526</v>
      </c>
      <c r="Q664">
        <v>200</v>
      </c>
      <c r="R664" s="7" t="s">
        <v>526</v>
      </c>
      <c r="S664">
        <v>5</v>
      </c>
      <c r="T664" s="7" t="s">
        <v>526</v>
      </c>
      <c r="U664">
        <v>5</v>
      </c>
      <c r="V664" s="7" t="s">
        <v>526</v>
      </c>
      <c r="W664">
        <v>5</v>
      </c>
      <c r="X664" s="7" t="s">
        <v>526</v>
      </c>
      <c r="Y664">
        <v>5</v>
      </c>
      <c r="Z664" s="7" t="s">
        <v>526</v>
      </c>
      <c r="AA664">
        <v>5</v>
      </c>
      <c r="AB664" s="7" t="s">
        <v>526</v>
      </c>
      <c r="AC664">
        <v>5</v>
      </c>
      <c r="AD664" s="7" t="s">
        <v>526</v>
      </c>
      <c r="AE664">
        <v>5</v>
      </c>
      <c r="AF664" s="7" t="s">
        <v>526</v>
      </c>
      <c r="AG664">
        <v>5</v>
      </c>
      <c r="AH664" s="7" t="s">
        <v>526</v>
      </c>
      <c r="AI664">
        <v>5</v>
      </c>
      <c r="AJ664" s="7" t="s">
        <v>526</v>
      </c>
      <c r="AK664">
        <v>5</v>
      </c>
      <c r="AL664" s="7" t="s">
        <v>526</v>
      </c>
      <c r="AM664">
        <v>5</v>
      </c>
      <c r="AN664" s="7" t="s">
        <v>526</v>
      </c>
      <c r="AO664">
        <v>5</v>
      </c>
      <c r="AP664" s="7" t="s">
        <v>526</v>
      </c>
      <c r="AQ664">
        <v>5</v>
      </c>
      <c r="AR664" s="7" t="s">
        <v>526</v>
      </c>
      <c r="AS664">
        <v>5</v>
      </c>
      <c r="AT664" s="7" t="s">
        <v>526</v>
      </c>
      <c r="AU664">
        <v>5</v>
      </c>
      <c r="AV664" s="7" t="s">
        <v>526</v>
      </c>
      <c r="AW664">
        <v>5</v>
      </c>
      <c r="AX664" s="7" t="s">
        <v>525</v>
      </c>
      <c r="AY664">
        <v>5.1</v>
      </c>
      <c r="AZ664" s="7" t="s">
        <v>526</v>
      </c>
      <c r="BA664">
        <v>5</v>
      </c>
      <c r="BB664" s="7" t="s">
        <v>526</v>
      </c>
      <c r="BC664">
        <v>5</v>
      </c>
      <c r="BD664" s="7" t="s">
        <v>526</v>
      </c>
      <c r="BE664">
        <v>5</v>
      </c>
      <c r="BF664" s="7" t="s">
        <v>526</v>
      </c>
      <c r="BG664">
        <v>5</v>
      </c>
      <c r="BH664" s="7" t="s">
        <v>526</v>
      </c>
      <c r="BI664">
        <v>5</v>
      </c>
      <c r="BJ664" s="7" t="s">
        <v>526</v>
      </c>
      <c r="BK664">
        <v>5</v>
      </c>
      <c r="BL664" s="7" t="s">
        <v>526</v>
      </c>
      <c r="BM664">
        <v>5</v>
      </c>
      <c r="BN664" s="7" t="s">
        <v>526</v>
      </c>
      <c r="BO664">
        <v>5</v>
      </c>
      <c r="BQ664" s="5">
        <f t="shared" si="40"/>
        <v>27</v>
      </c>
      <c r="BR664" s="5">
        <f t="shared" si="41"/>
        <v>0</v>
      </c>
      <c r="BS664" s="5">
        <f t="shared" si="42"/>
        <v>28</v>
      </c>
      <c r="BT664" s="6">
        <f t="shared" si="43"/>
        <v>1</v>
      </c>
    </row>
    <row r="665" spans="1:72" ht="12.75">
      <c r="A665" t="s">
        <v>2225</v>
      </c>
      <c r="B665" s="1" t="s">
        <v>81</v>
      </c>
      <c r="C665" s="1" t="s">
        <v>81</v>
      </c>
      <c r="D665" s="7">
        <v>1994</v>
      </c>
      <c r="E665" t="s">
        <v>82</v>
      </c>
      <c r="F665" t="s">
        <v>1267</v>
      </c>
      <c r="G665" t="s">
        <v>83</v>
      </c>
      <c r="H665" s="7" t="s">
        <v>523</v>
      </c>
      <c r="I665" t="s">
        <v>2229</v>
      </c>
      <c r="J665" s="7" t="s">
        <v>525</v>
      </c>
      <c r="K665">
        <v>5.3</v>
      </c>
      <c r="L665" s="7" t="s">
        <v>526</v>
      </c>
      <c r="M665">
        <v>5</v>
      </c>
      <c r="N665" s="32" t="s">
        <v>525</v>
      </c>
      <c r="O665" s="33">
        <v>310</v>
      </c>
      <c r="P665" s="7" t="s">
        <v>526</v>
      </c>
      <c r="Q665">
        <v>200</v>
      </c>
      <c r="R665" s="7" t="s">
        <v>526</v>
      </c>
      <c r="S665">
        <v>5</v>
      </c>
      <c r="T665" s="7" t="s">
        <v>525</v>
      </c>
      <c r="U665">
        <v>12</v>
      </c>
      <c r="V665" s="7" t="s">
        <v>525</v>
      </c>
      <c r="W665">
        <v>32</v>
      </c>
      <c r="X665" s="7" t="s">
        <v>525</v>
      </c>
      <c r="Y665">
        <v>12</v>
      </c>
      <c r="Z665" s="7" t="s">
        <v>526</v>
      </c>
      <c r="AA665">
        <v>5</v>
      </c>
      <c r="AB665" s="7" t="s">
        <v>526</v>
      </c>
      <c r="AC665">
        <v>5</v>
      </c>
      <c r="AD665" s="7" t="s">
        <v>526</v>
      </c>
      <c r="AE665">
        <v>5</v>
      </c>
      <c r="AF665" s="7" t="s">
        <v>526</v>
      </c>
      <c r="AG665">
        <v>5</v>
      </c>
      <c r="AH665" s="7" t="s">
        <v>526</v>
      </c>
      <c r="AI665">
        <v>5</v>
      </c>
      <c r="AJ665" s="7" t="s">
        <v>526</v>
      </c>
      <c r="AK665">
        <v>5</v>
      </c>
      <c r="AL665" s="7" t="s">
        <v>526</v>
      </c>
      <c r="AM665">
        <v>5</v>
      </c>
      <c r="AN665" s="7" t="s">
        <v>526</v>
      </c>
      <c r="AO665">
        <v>5</v>
      </c>
      <c r="AP665" s="7" t="s">
        <v>525</v>
      </c>
      <c r="AQ665">
        <v>6.9</v>
      </c>
      <c r="AR665" s="7" t="s">
        <v>526</v>
      </c>
      <c r="AS665">
        <v>5</v>
      </c>
      <c r="AT665" s="7" t="s">
        <v>526</v>
      </c>
      <c r="AU665">
        <v>5</v>
      </c>
      <c r="AV665" s="7" t="s">
        <v>525</v>
      </c>
      <c r="AW665">
        <v>27</v>
      </c>
      <c r="AX665" s="7" t="s">
        <v>525</v>
      </c>
      <c r="AY665">
        <v>97</v>
      </c>
      <c r="AZ665" s="7" t="s">
        <v>526</v>
      </c>
      <c r="BA665">
        <v>5</v>
      </c>
      <c r="BB665" s="7" t="s">
        <v>526</v>
      </c>
      <c r="BC665">
        <v>5</v>
      </c>
      <c r="BD665" s="7" t="s">
        <v>543</v>
      </c>
      <c r="BE665">
        <v>55</v>
      </c>
      <c r="BF665" s="7" t="s">
        <v>525</v>
      </c>
      <c r="BG665">
        <v>64</v>
      </c>
      <c r="BH665" s="7" t="s">
        <v>526</v>
      </c>
      <c r="BI665">
        <v>5</v>
      </c>
      <c r="BJ665" s="7" t="s">
        <v>526</v>
      </c>
      <c r="BK665">
        <v>5</v>
      </c>
      <c r="BL665" s="7" t="s">
        <v>525</v>
      </c>
      <c r="BM665">
        <v>14</v>
      </c>
      <c r="BN665" s="7" t="s">
        <v>525</v>
      </c>
      <c r="BO665">
        <v>30</v>
      </c>
      <c r="BQ665" s="5">
        <f t="shared" si="40"/>
        <v>17</v>
      </c>
      <c r="BR665" s="5">
        <f t="shared" si="41"/>
        <v>0</v>
      </c>
      <c r="BS665" s="5">
        <f t="shared" si="42"/>
        <v>28</v>
      </c>
      <c r="BT665" s="6">
        <f t="shared" si="43"/>
        <v>11</v>
      </c>
    </row>
    <row r="666" spans="1:72" ht="12.75">
      <c r="A666" t="s">
        <v>2268</v>
      </c>
      <c r="B666" s="1" t="s">
        <v>84</v>
      </c>
      <c r="C666" s="1" t="s">
        <v>84</v>
      </c>
      <c r="D666" s="7">
        <v>1991</v>
      </c>
      <c r="E666" t="s">
        <v>85</v>
      </c>
      <c r="F666" t="s">
        <v>1267</v>
      </c>
      <c r="G666" t="s">
        <v>86</v>
      </c>
      <c r="H666" s="7" t="s">
        <v>523</v>
      </c>
      <c r="I666" t="s">
        <v>578</v>
      </c>
      <c r="J666" s="7" t="s">
        <v>525</v>
      </c>
      <c r="K666">
        <v>1.5</v>
      </c>
      <c r="L666" s="7" t="s">
        <v>526</v>
      </c>
      <c r="M666">
        <v>5</v>
      </c>
      <c r="N666" s="32" t="s">
        <v>525</v>
      </c>
      <c r="O666" s="33">
        <v>53</v>
      </c>
      <c r="P666" s="7" t="s">
        <v>526</v>
      </c>
      <c r="Q666">
        <v>200</v>
      </c>
      <c r="R666" s="7" t="s">
        <v>526</v>
      </c>
      <c r="S666">
        <v>5</v>
      </c>
      <c r="T666" s="7" t="s">
        <v>526</v>
      </c>
      <c r="U666">
        <v>5</v>
      </c>
      <c r="V666" s="7" t="s">
        <v>525</v>
      </c>
      <c r="W666">
        <v>14</v>
      </c>
      <c r="X666" s="7" t="s">
        <v>525</v>
      </c>
      <c r="Y666">
        <v>5.2</v>
      </c>
      <c r="Z666" s="7" t="s">
        <v>526</v>
      </c>
      <c r="AA666">
        <v>5</v>
      </c>
      <c r="AB666" s="7" t="s">
        <v>526</v>
      </c>
      <c r="AC666">
        <v>5</v>
      </c>
      <c r="AD666" s="7" t="s">
        <v>526</v>
      </c>
      <c r="AE666">
        <v>5</v>
      </c>
      <c r="AF666" s="7" t="s">
        <v>526</v>
      </c>
      <c r="AG666">
        <v>5</v>
      </c>
      <c r="AH666" s="7" t="s">
        <v>526</v>
      </c>
      <c r="AI666">
        <v>5</v>
      </c>
      <c r="AJ666" s="7" t="s">
        <v>526</v>
      </c>
      <c r="AK666">
        <v>5</v>
      </c>
      <c r="AL666" s="7" t="s">
        <v>526</v>
      </c>
      <c r="AM666">
        <v>5</v>
      </c>
      <c r="AN666" s="7" t="s">
        <v>526</v>
      </c>
      <c r="AO666">
        <v>5</v>
      </c>
      <c r="AP666" s="7" t="s">
        <v>526</v>
      </c>
      <c r="AQ666">
        <v>5</v>
      </c>
      <c r="AR666" s="7" t="s">
        <v>526</v>
      </c>
      <c r="AS666">
        <v>5</v>
      </c>
      <c r="AT666" s="7" t="s">
        <v>526</v>
      </c>
      <c r="AU666">
        <v>5</v>
      </c>
      <c r="AV666" s="7" t="s">
        <v>525</v>
      </c>
      <c r="AW666">
        <v>5.7</v>
      </c>
      <c r="AX666" s="7" t="s">
        <v>526</v>
      </c>
      <c r="AY666">
        <v>5</v>
      </c>
      <c r="AZ666" s="7" t="s">
        <v>526</v>
      </c>
      <c r="BA666">
        <v>5</v>
      </c>
      <c r="BB666" s="7" t="s">
        <v>526</v>
      </c>
      <c r="BC666">
        <v>5</v>
      </c>
      <c r="BD666" s="7" t="s">
        <v>526</v>
      </c>
      <c r="BE666">
        <v>5</v>
      </c>
      <c r="BF666" s="7" t="s">
        <v>526</v>
      </c>
      <c r="BG666">
        <v>5</v>
      </c>
      <c r="BH666" s="7" t="s">
        <v>526</v>
      </c>
      <c r="BI666">
        <v>5</v>
      </c>
      <c r="BJ666" s="7" t="s">
        <v>526</v>
      </c>
      <c r="BK666">
        <v>5</v>
      </c>
      <c r="BL666" s="7" t="s">
        <v>526</v>
      </c>
      <c r="BM666">
        <v>5</v>
      </c>
      <c r="BN666" s="7" t="s">
        <v>526</v>
      </c>
      <c r="BO666">
        <v>5</v>
      </c>
      <c r="BQ666" s="5">
        <f t="shared" si="40"/>
        <v>24</v>
      </c>
      <c r="BR666" s="5">
        <f t="shared" si="41"/>
        <v>0</v>
      </c>
      <c r="BS666" s="5">
        <f t="shared" si="42"/>
        <v>28</v>
      </c>
      <c r="BT666" s="6">
        <f t="shared" si="43"/>
        <v>4</v>
      </c>
    </row>
    <row r="667" spans="1:72" ht="12.75">
      <c r="A667" t="s">
        <v>2268</v>
      </c>
      <c r="B667" s="1" t="s">
        <v>87</v>
      </c>
      <c r="C667" s="1" t="s">
        <v>87</v>
      </c>
      <c r="D667" s="7">
        <v>1991</v>
      </c>
      <c r="E667" t="s">
        <v>88</v>
      </c>
      <c r="F667" t="s">
        <v>1267</v>
      </c>
      <c r="G667" t="s">
        <v>89</v>
      </c>
      <c r="H667" s="7" t="s">
        <v>523</v>
      </c>
      <c r="I667" t="s">
        <v>2229</v>
      </c>
      <c r="J667" s="7" t="s">
        <v>525</v>
      </c>
      <c r="K667">
        <v>5</v>
      </c>
      <c r="L667" s="7" t="s">
        <v>526</v>
      </c>
      <c r="M667">
        <v>5</v>
      </c>
      <c r="N667" s="32" t="s">
        <v>525</v>
      </c>
      <c r="O667" s="33">
        <v>200</v>
      </c>
      <c r="P667" s="7" t="s">
        <v>526</v>
      </c>
      <c r="Q667">
        <v>200</v>
      </c>
      <c r="R667" s="7" t="s">
        <v>525</v>
      </c>
      <c r="S667">
        <v>5</v>
      </c>
      <c r="T667" s="7" t="s">
        <v>526</v>
      </c>
      <c r="U667">
        <v>5</v>
      </c>
      <c r="V667" s="7" t="s">
        <v>525</v>
      </c>
      <c r="W667">
        <v>27</v>
      </c>
      <c r="X667" s="7" t="s">
        <v>525</v>
      </c>
      <c r="Y667">
        <v>9.2</v>
      </c>
      <c r="Z667" s="7" t="s">
        <v>526</v>
      </c>
      <c r="AA667">
        <v>5</v>
      </c>
      <c r="AB667" s="7" t="s">
        <v>526</v>
      </c>
      <c r="AC667">
        <v>5</v>
      </c>
      <c r="AD667" s="7" t="s">
        <v>526</v>
      </c>
      <c r="AE667">
        <v>5</v>
      </c>
      <c r="AF667" s="7" t="s">
        <v>526</v>
      </c>
      <c r="AG667">
        <v>5</v>
      </c>
      <c r="AH667" s="7" t="s">
        <v>526</v>
      </c>
      <c r="AI667">
        <v>5</v>
      </c>
      <c r="AJ667" s="7" t="s">
        <v>526</v>
      </c>
      <c r="AK667">
        <v>5</v>
      </c>
      <c r="AL667" s="7" t="s">
        <v>526</v>
      </c>
      <c r="AM667">
        <v>5</v>
      </c>
      <c r="AN667" s="7" t="s">
        <v>526</v>
      </c>
      <c r="AO667">
        <v>5</v>
      </c>
      <c r="AP667" s="7" t="s">
        <v>526</v>
      </c>
      <c r="AQ667">
        <v>5</v>
      </c>
      <c r="AR667" s="7" t="s">
        <v>526</v>
      </c>
      <c r="AS667">
        <v>5</v>
      </c>
      <c r="AT667" s="7" t="s">
        <v>526</v>
      </c>
      <c r="AU667">
        <v>5</v>
      </c>
      <c r="AV667" s="7" t="s">
        <v>525</v>
      </c>
      <c r="AW667">
        <v>12</v>
      </c>
      <c r="AX667" s="7" t="s">
        <v>525</v>
      </c>
      <c r="AY667">
        <v>9</v>
      </c>
      <c r="AZ667" s="7" t="s">
        <v>526</v>
      </c>
      <c r="BA667">
        <v>5</v>
      </c>
      <c r="BB667" s="7" t="s">
        <v>526</v>
      </c>
      <c r="BC667">
        <v>5</v>
      </c>
      <c r="BD667" s="7" t="s">
        <v>526</v>
      </c>
      <c r="BE667">
        <v>5</v>
      </c>
      <c r="BF667" s="7" t="s">
        <v>525</v>
      </c>
      <c r="BG667">
        <v>5.6</v>
      </c>
      <c r="BH667" s="7" t="s">
        <v>526</v>
      </c>
      <c r="BI667">
        <v>5</v>
      </c>
      <c r="BJ667" s="7" t="s">
        <v>526</v>
      </c>
      <c r="BK667">
        <v>5</v>
      </c>
      <c r="BL667" s="7" t="s">
        <v>525</v>
      </c>
      <c r="BM667">
        <v>9.1</v>
      </c>
      <c r="BN667" s="7" t="s">
        <v>526</v>
      </c>
      <c r="BO667">
        <v>5</v>
      </c>
      <c r="BQ667" s="5">
        <f t="shared" si="40"/>
        <v>20</v>
      </c>
      <c r="BR667" s="5">
        <f t="shared" si="41"/>
        <v>0</v>
      </c>
      <c r="BS667" s="5">
        <f t="shared" si="42"/>
        <v>28</v>
      </c>
      <c r="BT667" s="6">
        <f t="shared" si="43"/>
        <v>8</v>
      </c>
    </row>
    <row r="668" spans="1:72" ht="12.75">
      <c r="A668" t="s">
        <v>2268</v>
      </c>
      <c r="B668" s="1" t="s">
        <v>90</v>
      </c>
      <c r="C668" s="1" t="s">
        <v>90</v>
      </c>
      <c r="D668" s="7">
        <v>1991</v>
      </c>
      <c r="E668" t="s">
        <v>91</v>
      </c>
      <c r="F668" t="s">
        <v>1267</v>
      </c>
      <c r="G668" t="s">
        <v>92</v>
      </c>
      <c r="H668" s="7" t="s">
        <v>523</v>
      </c>
      <c r="I668" t="s">
        <v>2335</v>
      </c>
      <c r="J668" s="7" t="s">
        <v>525</v>
      </c>
      <c r="K668">
        <v>6.1</v>
      </c>
      <c r="L668" s="7" t="s">
        <v>526</v>
      </c>
      <c r="M668">
        <v>5</v>
      </c>
      <c r="N668" s="32" t="s">
        <v>525</v>
      </c>
      <c r="O668" s="33">
        <v>400</v>
      </c>
      <c r="P668" s="7" t="s">
        <v>526</v>
      </c>
      <c r="Q668">
        <v>200</v>
      </c>
      <c r="R668" s="7" t="s">
        <v>526</v>
      </c>
      <c r="S668">
        <v>5</v>
      </c>
      <c r="T668" s="7" t="s">
        <v>526</v>
      </c>
      <c r="U668">
        <v>5</v>
      </c>
      <c r="V668" s="7" t="s">
        <v>525</v>
      </c>
      <c r="W668">
        <v>27</v>
      </c>
      <c r="X668" s="7" t="s">
        <v>525</v>
      </c>
      <c r="Y668">
        <v>12</v>
      </c>
      <c r="Z668" s="7" t="s">
        <v>526</v>
      </c>
      <c r="AA668">
        <v>5</v>
      </c>
      <c r="AB668" s="7" t="s">
        <v>526</v>
      </c>
      <c r="AC668">
        <v>5</v>
      </c>
      <c r="AD668" s="7" t="s">
        <v>526</v>
      </c>
      <c r="AE668">
        <v>5</v>
      </c>
      <c r="AF668" s="7" t="s">
        <v>526</v>
      </c>
      <c r="AG668">
        <v>5</v>
      </c>
      <c r="AH668" s="7" t="s">
        <v>526</v>
      </c>
      <c r="AI668">
        <v>5</v>
      </c>
      <c r="AJ668" s="7" t="s">
        <v>526</v>
      </c>
      <c r="AK668">
        <v>5</v>
      </c>
      <c r="AL668" s="7" t="s">
        <v>526</v>
      </c>
      <c r="AM668">
        <v>5</v>
      </c>
      <c r="AN668" s="7" t="s">
        <v>526</v>
      </c>
      <c r="AO668">
        <v>5</v>
      </c>
      <c r="AP668" s="7" t="s">
        <v>526</v>
      </c>
      <c r="AQ668">
        <v>5</v>
      </c>
      <c r="AR668" s="7" t="s">
        <v>526</v>
      </c>
      <c r="AS668">
        <v>5</v>
      </c>
      <c r="AT668" s="7" t="s">
        <v>526</v>
      </c>
      <c r="AU668">
        <v>5</v>
      </c>
      <c r="AV668" s="7" t="s">
        <v>525</v>
      </c>
      <c r="AW668">
        <v>28</v>
      </c>
      <c r="AX668" s="7" t="s">
        <v>525</v>
      </c>
      <c r="AY668">
        <v>68</v>
      </c>
      <c r="AZ668" s="7" t="s">
        <v>526</v>
      </c>
      <c r="BA668">
        <v>5</v>
      </c>
      <c r="BB668" s="7" t="s">
        <v>526</v>
      </c>
      <c r="BC668">
        <v>5</v>
      </c>
      <c r="BD668" s="7" t="s">
        <v>526</v>
      </c>
      <c r="BE668">
        <v>5</v>
      </c>
      <c r="BF668" s="7" t="s">
        <v>525</v>
      </c>
      <c r="BG668">
        <v>35</v>
      </c>
      <c r="BH668" s="7" t="s">
        <v>526</v>
      </c>
      <c r="BI668">
        <v>5</v>
      </c>
      <c r="BJ668" s="7" t="s">
        <v>526</v>
      </c>
      <c r="BK668">
        <v>5</v>
      </c>
      <c r="BL668" s="7" t="s">
        <v>526</v>
      </c>
      <c r="BM668">
        <v>5</v>
      </c>
      <c r="BN668" s="7" t="s">
        <v>526</v>
      </c>
      <c r="BO668">
        <v>5</v>
      </c>
      <c r="BQ668" s="5">
        <f t="shared" si="40"/>
        <v>22</v>
      </c>
      <c r="BR668" s="5">
        <f t="shared" si="41"/>
        <v>0</v>
      </c>
      <c r="BS668" s="5">
        <f t="shared" si="42"/>
        <v>28</v>
      </c>
      <c r="BT668" s="6">
        <f t="shared" si="43"/>
        <v>6</v>
      </c>
    </row>
    <row r="669" spans="1:72" ht="12.75">
      <c r="A669" t="s">
        <v>1145</v>
      </c>
      <c r="B669" s="1" t="s">
        <v>93</v>
      </c>
      <c r="C669" s="1" t="s">
        <v>93</v>
      </c>
      <c r="D669" s="7">
        <v>1997</v>
      </c>
      <c r="E669" t="s">
        <v>94</v>
      </c>
      <c r="F669" t="s">
        <v>1267</v>
      </c>
      <c r="G669" t="s">
        <v>95</v>
      </c>
      <c r="H669" s="7" t="s">
        <v>523</v>
      </c>
      <c r="I669" t="s">
        <v>1149</v>
      </c>
      <c r="J669" s="7" t="s">
        <v>525</v>
      </c>
      <c r="K669">
        <v>2.8</v>
      </c>
      <c r="L669" s="7" t="s">
        <v>526</v>
      </c>
      <c r="M669">
        <v>5</v>
      </c>
      <c r="N669" s="32" t="s">
        <v>525</v>
      </c>
      <c r="O669" s="33">
        <v>79</v>
      </c>
      <c r="P669" s="7" t="s">
        <v>526</v>
      </c>
      <c r="Q669">
        <v>200</v>
      </c>
      <c r="R669" s="7" t="s">
        <v>526</v>
      </c>
      <c r="S669">
        <v>5</v>
      </c>
      <c r="T669" s="7" t="s">
        <v>526</v>
      </c>
      <c r="U669">
        <v>5</v>
      </c>
      <c r="V669" s="7" t="s">
        <v>526</v>
      </c>
      <c r="W669">
        <v>5</v>
      </c>
      <c r="X669" s="7" t="s">
        <v>526</v>
      </c>
      <c r="Y669">
        <v>5</v>
      </c>
      <c r="Z669" s="7" t="s">
        <v>526</v>
      </c>
      <c r="AA669">
        <v>5</v>
      </c>
      <c r="AB669" s="7" t="s">
        <v>526</v>
      </c>
      <c r="AC669">
        <v>5</v>
      </c>
      <c r="AD669" s="7" t="s">
        <v>526</v>
      </c>
      <c r="AE669">
        <v>5</v>
      </c>
      <c r="AF669" s="7" t="s">
        <v>526</v>
      </c>
      <c r="AG669">
        <v>5</v>
      </c>
      <c r="AH669" s="7" t="s">
        <v>526</v>
      </c>
      <c r="AI669">
        <v>10</v>
      </c>
      <c r="AJ669" s="7" t="s">
        <v>526</v>
      </c>
      <c r="AK669">
        <v>5</v>
      </c>
      <c r="AL669" s="7" t="s">
        <v>526</v>
      </c>
      <c r="AM669">
        <v>5</v>
      </c>
      <c r="AN669" s="7" t="s">
        <v>526</v>
      </c>
      <c r="AO669">
        <v>5</v>
      </c>
      <c r="AP669" s="7" t="s">
        <v>526</v>
      </c>
      <c r="AQ669">
        <v>5</v>
      </c>
      <c r="AR669" s="7" t="s">
        <v>526</v>
      </c>
      <c r="AS669">
        <v>5</v>
      </c>
      <c r="AT669" s="7" t="s">
        <v>526</v>
      </c>
      <c r="AU669">
        <v>5</v>
      </c>
      <c r="AV669" s="7" t="s">
        <v>526</v>
      </c>
      <c r="AW669">
        <v>5</v>
      </c>
      <c r="AX669" s="7" t="s">
        <v>526</v>
      </c>
      <c r="AY669">
        <v>5</v>
      </c>
      <c r="AZ669" s="7" t="s">
        <v>526</v>
      </c>
      <c r="BA669">
        <v>5</v>
      </c>
      <c r="BB669" s="7" t="s">
        <v>526</v>
      </c>
      <c r="BC669">
        <v>5</v>
      </c>
      <c r="BD669" s="7" t="s">
        <v>526</v>
      </c>
      <c r="BE669">
        <v>5</v>
      </c>
      <c r="BF669" s="7" t="s">
        <v>526</v>
      </c>
      <c r="BG669">
        <v>5</v>
      </c>
      <c r="BH669" s="7" t="s">
        <v>526</v>
      </c>
      <c r="BI669">
        <v>5</v>
      </c>
      <c r="BJ669" s="7" t="s">
        <v>526</v>
      </c>
      <c r="BK669">
        <v>5</v>
      </c>
      <c r="BL669" s="7" t="s">
        <v>526</v>
      </c>
      <c r="BM669">
        <v>5</v>
      </c>
      <c r="BN669" s="7" t="s">
        <v>526</v>
      </c>
      <c r="BO669">
        <v>5</v>
      </c>
      <c r="BQ669" s="5">
        <f t="shared" si="40"/>
        <v>27</v>
      </c>
      <c r="BR669" s="5">
        <f t="shared" si="41"/>
        <v>0</v>
      </c>
      <c r="BS669" s="5">
        <f t="shared" si="42"/>
        <v>28</v>
      </c>
      <c r="BT669" s="6">
        <f t="shared" si="43"/>
        <v>1</v>
      </c>
    </row>
    <row r="670" spans="1:72" ht="12.75">
      <c r="A670" t="s">
        <v>2557</v>
      </c>
      <c r="B670" s="1" t="s">
        <v>96</v>
      </c>
      <c r="C670" s="1" t="s">
        <v>96</v>
      </c>
      <c r="D670" s="7">
        <v>1997</v>
      </c>
      <c r="E670" t="s">
        <v>97</v>
      </c>
      <c r="F670" t="s">
        <v>1267</v>
      </c>
      <c r="G670" t="s">
        <v>98</v>
      </c>
      <c r="H670" s="7" t="s">
        <v>523</v>
      </c>
      <c r="I670" t="s">
        <v>614</v>
      </c>
      <c r="J670" s="7" t="s">
        <v>525</v>
      </c>
      <c r="K670">
        <v>10</v>
      </c>
      <c r="L670" s="7" t="s">
        <v>526</v>
      </c>
      <c r="M670">
        <v>5</v>
      </c>
      <c r="N670" s="32" t="s">
        <v>526</v>
      </c>
      <c r="O670" s="33">
        <v>50</v>
      </c>
      <c r="P670" s="7" t="s">
        <v>526</v>
      </c>
      <c r="Q670">
        <v>200</v>
      </c>
      <c r="R670" s="7" t="s">
        <v>526</v>
      </c>
      <c r="S670">
        <v>5</v>
      </c>
      <c r="T670" s="7" t="s">
        <v>543</v>
      </c>
      <c r="U670">
        <v>250</v>
      </c>
      <c r="V670" s="7" t="s">
        <v>543</v>
      </c>
      <c r="W670">
        <v>640</v>
      </c>
      <c r="X670" s="7" t="s">
        <v>543</v>
      </c>
      <c r="Y670">
        <v>210</v>
      </c>
      <c r="Z670" s="7" t="s">
        <v>526</v>
      </c>
      <c r="AA670">
        <v>5</v>
      </c>
      <c r="AB670" s="7" t="s">
        <v>526</v>
      </c>
      <c r="AC670">
        <v>5</v>
      </c>
      <c r="AD670" s="7" t="s">
        <v>526</v>
      </c>
      <c r="AE670">
        <v>5</v>
      </c>
      <c r="AF670" s="7" t="s">
        <v>526</v>
      </c>
      <c r="AG670">
        <v>5</v>
      </c>
      <c r="AH670" s="7" t="s">
        <v>526</v>
      </c>
      <c r="AI670">
        <v>5</v>
      </c>
      <c r="AJ670" s="7" t="s">
        <v>526</v>
      </c>
      <c r="AK670">
        <v>5</v>
      </c>
      <c r="AL670" s="7" t="s">
        <v>526</v>
      </c>
      <c r="AM670">
        <v>5</v>
      </c>
      <c r="AN670" s="7" t="s">
        <v>525</v>
      </c>
      <c r="AO670">
        <v>12</v>
      </c>
      <c r="AP670" s="7" t="s">
        <v>543</v>
      </c>
      <c r="AQ670">
        <v>270</v>
      </c>
      <c r="AR670" s="7" t="s">
        <v>526</v>
      </c>
      <c r="AS670">
        <v>5</v>
      </c>
      <c r="AT670" s="7" t="s">
        <v>526</v>
      </c>
      <c r="AU670">
        <v>5</v>
      </c>
      <c r="AV670" s="7" t="s">
        <v>543</v>
      </c>
      <c r="AW670">
        <v>430</v>
      </c>
      <c r="AX670" s="7" t="s">
        <v>525</v>
      </c>
      <c r="AY670">
        <v>31</v>
      </c>
      <c r="AZ670" s="7" t="s">
        <v>526</v>
      </c>
      <c r="BA670">
        <v>5</v>
      </c>
      <c r="BB670" s="7" t="s">
        <v>526</v>
      </c>
      <c r="BC670">
        <v>5</v>
      </c>
      <c r="BD670" s="7" t="s">
        <v>526</v>
      </c>
      <c r="BE670">
        <v>5</v>
      </c>
      <c r="BF670" s="7" t="s">
        <v>543</v>
      </c>
      <c r="BG670">
        <v>38</v>
      </c>
      <c r="BH670" s="7" t="s">
        <v>526</v>
      </c>
      <c r="BI670">
        <v>5</v>
      </c>
      <c r="BJ670" s="7" t="s">
        <v>526</v>
      </c>
      <c r="BK670">
        <v>5</v>
      </c>
      <c r="BL670" s="7" t="s">
        <v>543</v>
      </c>
      <c r="BM670">
        <v>210</v>
      </c>
      <c r="BN670" s="7" t="s">
        <v>543</v>
      </c>
      <c r="BO670">
        <v>460</v>
      </c>
      <c r="BQ670" s="5">
        <f t="shared" si="40"/>
        <v>18</v>
      </c>
      <c r="BR670" s="5">
        <f t="shared" si="41"/>
        <v>0</v>
      </c>
      <c r="BS670" s="5">
        <f t="shared" si="42"/>
        <v>28</v>
      </c>
      <c r="BT670" s="6">
        <f t="shared" si="43"/>
        <v>10</v>
      </c>
    </row>
    <row r="671" spans="1:72" ht="12.75">
      <c r="A671" t="s">
        <v>2557</v>
      </c>
      <c r="B671" s="1" t="s">
        <v>99</v>
      </c>
      <c r="C671" s="1" t="s">
        <v>99</v>
      </c>
      <c r="D671" s="7">
        <v>1997</v>
      </c>
      <c r="E671" t="s">
        <v>100</v>
      </c>
      <c r="F671" t="s">
        <v>1267</v>
      </c>
      <c r="G671" t="s">
        <v>101</v>
      </c>
      <c r="H671" s="7" t="s">
        <v>523</v>
      </c>
      <c r="I671" t="s">
        <v>477</v>
      </c>
      <c r="J671" s="7" t="s">
        <v>525</v>
      </c>
      <c r="K671">
        <v>3.4</v>
      </c>
      <c r="L671" s="7" t="s">
        <v>526</v>
      </c>
      <c r="M671">
        <v>5</v>
      </c>
      <c r="N671" s="32" t="s">
        <v>526</v>
      </c>
      <c r="O671" s="33">
        <v>50</v>
      </c>
      <c r="P671" s="7" t="s">
        <v>526</v>
      </c>
      <c r="Q671">
        <v>200</v>
      </c>
      <c r="R671" s="7" t="s">
        <v>526</v>
      </c>
      <c r="S671">
        <v>5</v>
      </c>
      <c r="T671" s="7" t="s">
        <v>525</v>
      </c>
      <c r="U671">
        <v>25</v>
      </c>
      <c r="V671" s="7" t="s">
        <v>525</v>
      </c>
      <c r="W671">
        <v>118</v>
      </c>
      <c r="X671" s="7" t="s">
        <v>525</v>
      </c>
      <c r="Y671">
        <v>45</v>
      </c>
      <c r="Z671" s="7" t="s">
        <v>526</v>
      </c>
      <c r="AA671">
        <v>5</v>
      </c>
      <c r="AB671" s="7" t="s">
        <v>526</v>
      </c>
      <c r="AC671">
        <v>5</v>
      </c>
      <c r="AD671" s="7" t="s">
        <v>526</v>
      </c>
      <c r="AE671">
        <v>5</v>
      </c>
      <c r="AF671" s="7" t="s">
        <v>526</v>
      </c>
      <c r="AG671">
        <v>5</v>
      </c>
      <c r="AH671" s="7" t="s">
        <v>526</v>
      </c>
      <c r="AI671">
        <v>5</v>
      </c>
      <c r="AJ671" s="7" t="s">
        <v>526</v>
      </c>
      <c r="AK671">
        <v>5</v>
      </c>
      <c r="AL671" s="7" t="s">
        <v>526</v>
      </c>
      <c r="AM671">
        <v>5</v>
      </c>
      <c r="AN671" s="7" t="s">
        <v>525</v>
      </c>
      <c r="AO671">
        <v>14</v>
      </c>
      <c r="AP671" s="7" t="s">
        <v>525</v>
      </c>
      <c r="AQ671">
        <v>43</v>
      </c>
      <c r="AR671" s="7" t="s">
        <v>526</v>
      </c>
      <c r="AS671">
        <v>5</v>
      </c>
      <c r="AT671" s="7" t="s">
        <v>526</v>
      </c>
      <c r="AU671">
        <v>5</v>
      </c>
      <c r="AV671" s="7" t="s">
        <v>525</v>
      </c>
      <c r="AW671">
        <v>480</v>
      </c>
      <c r="AX671" s="7" t="s">
        <v>525</v>
      </c>
      <c r="AY671">
        <v>13</v>
      </c>
      <c r="AZ671" s="7" t="s">
        <v>526</v>
      </c>
      <c r="BA671">
        <v>5</v>
      </c>
      <c r="BB671" s="7" t="s">
        <v>526</v>
      </c>
      <c r="BC671">
        <v>5</v>
      </c>
      <c r="BD671" s="7" t="s">
        <v>525</v>
      </c>
      <c r="BE671">
        <v>8.2</v>
      </c>
      <c r="BF671" s="7" t="s">
        <v>525</v>
      </c>
      <c r="BG671">
        <v>16</v>
      </c>
      <c r="BH671" s="7" t="s">
        <v>526</v>
      </c>
      <c r="BI671">
        <v>5</v>
      </c>
      <c r="BJ671" s="7" t="s">
        <v>526</v>
      </c>
      <c r="BK671">
        <v>5</v>
      </c>
      <c r="BL671" s="7" t="s">
        <v>525</v>
      </c>
      <c r="BM671">
        <v>40</v>
      </c>
      <c r="BN671" s="7" t="s">
        <v>525</v>
      </c>
      <c r="BO671">
        <v>120</v>
      </c>
      <c r="BQ671" s="5">
        <f t="shared" si="40"/>
        <v>17</v>
      </c>
      <c r="BR671" s="5">
        <f t="shared" si="41"/>
        <v>0</v>
      </c>
      <c r="BS671" s="5">
        <f t="shared" si="42"/>
        <v>28</v>
      </c>
      <c r="BT671" s="6">
        <f t="shared" si="43"/>
        <v>11</v>
      </c>
    </row>
    <row r="672" spans="1:72" ht="12.75">
      <c r="A672" t="s">
        <v>2557</v>
      </c>
      <c r="B672" s="1" t="s">
        <v>102</v>
      </c>
      <c r="C672" s="1" t="s">
        <v>102</v>
      </c>
      <c r="D672" s="7">
        <v>1997</v>
      </c>
      <c r="E672" t="s">
        <v>103</v>
      </c>
      <c r="F672" t="s">
        <v>1267</v>
      </c>
      <c r="G672" t="s">
        <v>104</v>
      </c>
      <c r="H672" s="7" t="s">
        <v>523</v>
      </c>
      <c r="I672" t="s">
        <v>614</v>
      </c>
      <c r="J672" s="7" t="s">
        <v>525</v>
      </c>
      <c r="K672">
        <v>6.4</v>
      </c>
      <c r="L672" s="7" t="s">
        <v>526</v>
      </c>
      <c r="M672">
        <v>5</v>
      </c>
      <c r="N672" s="32" t="s">
        <v>525</v>
      </c>
      <c r="O672" s="33">
        <v>55</v>
      </c>
      <c r="P672" s="7" t="s">
        <v>526</v>
      </c>
      <c r="Q672">
        <v>200</v>
      </c>
      <c r="R672" s="7" t="s">
        <v>526</v>
      </c>
      <c r="S672">
        <v>5</v>
      </c>
      <c r="T672" s="7" t="s">
        <v>526</v>
      </c>
      <c r="U672">
        <v>5</v>
      </c>
      <c r="V672" s="7" t="s">
        <v>525</v>
      </c>
      <c r="W672">
        <v>210</v>
      </c>
      <c r="X672" s="7" t="s">
        <v>525</v>
      </c>
      <c r="Y672">
        <v>78</v>
      </c>
      <c r="Z672" s="7" t="s">
        <v>526</v>
      </c>
      <c r="AA672">
        <v>5</v>
      </c>
      <c r="AB672" s="7" t="s">
        <v>526</v>
      </c>
      <c r="AC672">
        <v>5</v>
      </c>
      <c r="AD672" s="7" t="s">
        <v>526</v>
      </c>
      <c r="AE672">
        <v>5</v>
      </c>
      <c r="AF672" s="7" t="s">
        <v>526</v>
      </c>
      <c r="AG672">
        <v>5</v>
      </c>
      <c r="AH672" s="7" t="s">
        <v>526</v>
      </c>
      <c r="AI672">
        <v>5</v>
      </c>
      <c r="AJ672" s="7" t="s">
        <v>526</v>
      </c>
      <c r="AK672">
        <v>5</v>
      </c>
      <c r="AL672" s="7" t="s">
        <v>526</v>
      </c>
      <c r="AM672">
        <v>5</v>
      </c>
      <c r="AN672" s="7" t="s">
        <v>525</v>
      </c>
      <c r="AO672">
        <v>16</v>
      </c>
      <c r="AP672" s="7" t="s">
        <v>525</v>
      </c>
      <c r="AQ672">
        <v>110</v>
      </c>
      <c r="AR672" s="7" t="s">
        <v>526</v>
      </c>
      <c r="AS672">
        <v>5</v>
      </c>
      <c r="AT672" s="7" t="s">
        <v>526</v>
      </c>
      <c r="AU672">
        <v>5</v>
      </c>
      <c r="AV672" s="7" t="s">
        <v>525</v>
      </c>
      <c r="AW672">
        <v>1200</v>
      </c>
      <c r="AX672" s="7" t="s">
        <v>525</v>
      </c>
      <c r="AY672">
        <v>12</v>
      </c>
      <c r="AZ672" s="7" t="s">
        <v>526</v>
      </c>
      <c r="BA672">
        <v>5</v>
      </c>
      <c r="BB672" s="7" t="s">
        <v>526</v>
      </c>
      <c r="BC672">
        <v>5</v>
      </c>
      <c r="BD672" s="7" t="s">
        <v>525</v>
      </c>
      <c r="BE672">
        <v>22</v>
      </c>
      <c r="BF672" s="7" t="s">
        <v>525</v>
      </c>
      <c r="BG672">
        <v>8.3</v>
      </c>
      <c r="BH672" s="7" t="s">
        <v>526</v>
      </c>
      <c r="BI672">
        <v>5</v>
      </c>
      <c r="BJ672" s="7" t="s">
        <v>526</v>
      </c>
      <c r="BK672">
        <v>5</v>
      </c>
      <c r="BL672" s="7" t="s">
        <v>525</v>
      </c>
      <c r="BM672">
        <v>35</v>
      </c>
      <c r="BN672" s="7" t="s">
        <v>525</v>
      </c>
      <c r="BO672">
        <v>100</v>
      </c>
      <c r="BQ672" s="5">
        <f t="shared" si="40"/>
        <v>17</v>
      </c>
      <c r="BR672" s="5">
        <f t="shared" si="41"/>
        <v>0</v>
      </c>
      <c r="BS672" s="5">
        <f t="shared" si="42"/>
        <v>28</v>
      </c>
      <c r="BT672" s="6">
        <f t="shared" si="43"/>
        <v>11</v>
      </c>
    </row>
    <row r="673" spans="1:72" ht="12.75">
      <c r="A673" t="s">
        <v>2557</v>
      </c>
      <c r="B673" s="1" t="s">
        <v>105</v>
      </c>
      <c r="C673" s="1" t="s">
        <v>105</v>
      </c>
      <c r="D673" s="7">
        <v>1997</v>
      </c>
      <c r="E673" t="s">
        <v>106</v>
      </c>
      <c r="F673" t="s">
        <v>1267</v>
      </c>
      <c r="G673" t="s">
        <v>107</v>
      </c>
      <c r="H673" s="7" t="s">
        <v>523</v>
      </c>
      <c r="I673" t="s">
        <v>477</v>
      </c>
      <c r="J673" s="7" t="s">
        <v>525</v>
      </c>
      <c r="K673">
        <v>3.5</v>
      </c>
      <c r="L673" s="7" t="s">
        <v>526</v>
      </c>
      <c r="M673">
        <v>5</v>
      </c>
      <c r="N673" s="32" t="s">
        <v>526</v>
      </c>
      <c r="O673" s="33">
        <v>50</v>
      </c>
      <c r="P673" s="7" t="s">
        <v>526</v>
      </c>
      <c r="Q673">
        <v>200</v>
      </c>
      <c r="R673" s="7" t="s">
        <v>526</v>
      </c>
      <c r="S673">
        <v>5</v>
      </c>
      <c r="T673" s="7" t="s">
        <v>526</v>
      </c>
      <c r="U673">
        <v>5</v>
      </c>
      <c r="V673" s="7" t="s">
        <v>525</v>
      </c>
      <c r="W673">
        <v>360</v>
      </c>
      <c r="X673" s="7" t="s">
        <v>525</v>
      </c>
      <c r="Y673">
        <v>130</v>
      </c>
      <c r="Z673" s="7" t="s">
        <v>526</v>
      </c>
      <c r="AA673">
        <v>5</v>
      </c>
      <c r="AB673" s="7" t="s">
        <v>526</v>
      </c>
      <c r="AC673">
        <v>5</v>
      </c>
      <c r="AD673" s="7" t="s">
        <v>526</v>
      </c>
      <c r="AE673">
        <v>5</v>
      </c>
      <c r="AF673" s="7" t="s">
        <v>526</v>
      </c>
      <c r="AG673">
        <v>5</v>
      </c>
      <c r="AH673" s="7" t="s">
        <v>526</v>
      </c>
      <c r="AI673">
        <v>5</v>
      </c>
      <c r="AJ673" s="7" t="s">
        <v>526</v>
      </c>
      <c r="AK673">
        <v>5</v>
      </c>
      <c r="AL673" s="7" t="s">
        <v>526</v>
      </c>
      <c r="AM673">
        <v>5</v>
      </c>
      <c r="AN673" s="7" t="s">
        <v>525</v>
      </c>
      <c r="AO673">
        <v>5.2</v>
      </c>
      <c r="AP673" s="7" t="s">
        <v>525</v>
      </c>
      <c r="AQ673">
        <v>55</v>
      </c>
      <c r="AR673" s="7" t="s">
        <v>526</v>
      </c>
      <c r="AS673">
        <v>5</v>
      </c>
      <c r="AT673" s="7" t="s">
        <v>526</v>
      </c>
      <c r="AU673">
        <v>5</v>
      </c>
      <c r="AV673" s="7" t="s">
        <v>525</v>
      </c>
      <c r="AW673">
        <v>870</v>
      </c>
      <c r="AX673" s="7" t="s">
        <v>525</v>
      </c>
      <c r="AY673">
        <v>38</v>
      </c>
      <c r="AZ673" s="7" t="s">
        <v>526</v>
      </c>
      <c r="BA673">
        <v>5</v>
      </c>
      <c r="BB673" s="7" t="s">
        <v>526</v>
      </c>
      <c r="BC673">
        <v>5</v>
      </c>
      <c r="BD673" s="7" t="s">
        <v>525</v>
      </c>
      <c r="BE673">
        <v>12</v>
      </c>
      <c r="BF673" s="7" t="s">
        <v>525</v>
      </c>
      <c r="BG673">
        <v>20</v>
      </c>
      <c r="BH673" s="7" t="s">
        <v>526</v>
      </c>
      <c r="BI673">
        <v>5</v>
      </c>
      <c r="BJ673" s="7" t="s">
        <v>526</v>
      </c>
      <c r="BK673">
        <v>5</v>
      </c>
      <c r="BL673" s="7" t="s">
        <v>525</v>
      </c>
      <c r="BM673">
        <v>75</v>
      </c>
      <c r="BN673" s="7" t="s">
        <v>525</v>
      </c>
      <c r="BO673">
        <v>320</v>
      </c>
      <c r="BQ673" s="5">
        <f t="shared" si="40"/>
        <v>18</v>
      </c>
      <c r="BR673" s="5">
        <f t="shared" si="41"/>
        <v>0</v>
      </c>
      <c r="BS673" s="5">
        <f t="shared" si="42"/>
        <v>28</v>
      </c>
      <c r="BT673" s="6">
        <f t="shared" si="43"/>
        <v>10</v>
      </c>
    </row>
    <row r="674" spans="1:72" ht="12.75">
      <c r="A674" t="s">
        <v>2557</v>
      </c>
      <c r="B674" s="1" t="s">
        <v>108</v>
      </c>
      <c r="C674" s="1" t="s">
        <v>108</v>
      </c>
      <c r="D674" s="7">
        <v>1997</v>
      </c>
      <c r="E674" t="s">
        <v>109</v>
      </c>
      <c r="F674" t="s">
        <v>1267</v>
      </c>
      <c r="G674" t="s">
        <v>2099</v>
      </c>
      <c r="H674" s="7" t="s">
        <v>523</v>
      </c>
      <c r="I674" t="s">
        <v>614</v>
      </c>
      <c r="J674" s="7" t="s">
        <v>525</v>
      </c>
      <c r="K674">
        <v>5.3</v>
      </c>
      <c r="L674" s="7" t="s">
        <v>526</v>
      </c>
      <c r="M674">
        <v>5</v>
      </c>
      <c r="N674" s="32" t="s">
        <v>526</v>
      </c>
      <c r="O674" s="33">
        <v>50</v>
      </c>
      <c r="P674" s="7" t="s">
        <v>526</v>
      </c>
      <c r="Q674">
        <v>200</v>
      </c>
      <c r="R674" s="7" t="s">
        <v>526</v>
      </c>
      <c r="S674">
        <v>5</v>
      </c>
      <c r="T674" s="7" t="s">
        <v>525</v>
      </c>
      <c r="U674">
        <v>110</v>
      </c>
      <c r="V674" s="7" t="s">
        <v>525</v>
      </c>
      <c r="W674">
        <v>180</v>
      </c>
      <c r="X674" s="7" t="s">
        <v>525</v>
      </c>
      <c r="Y674">
        <v>46</v>
      </c>
      <c r="Z674" s="7" t="s">
        <v>526</v>
      </c>
      <c r="AA674">
        <v>5</v>
      </c>
      <c r="AB674" s="7" t="s">
        <v>526</v>
      </c>
      <c r="AC674">
        <v>5</v>
      </c>
      <c r="AD674" s="7" t="s">
        <v>526</v>
      </c>
      <c r="AE674">
        <v>5</v>
      </c>
      <c r="AF674" s="7" t="s">
        <v>526</v>
      </c>
      <c r="AG674">
        <v>5</v>
      </c>
      <c r="AH674" s="7" t="s">
        <v>526</v>
      </c>
      <c r="AI674">
        <v>5</v>
      </c>
      <c r="AJ674" s="7" t="s">
        <v>526</v>
      </c>
      <c r="AK674">
        <v>5</v>
      </c>
      <c r="AL674" s="7" t="s">
        <v>526</v>
      </c>
      <c r="AM674">
        <v>5</v>
      </c>
      <c r="AN674" s="7" t="s">
        <v>525</v>
      </c>
      <c r="AO674">
        <v>23</v>
      </c>
      <c r="AP674" s="7" t="s">
        <v>525</v>
      </c>
      <c r="AQ674">
        <v>54</v>
      </c>
      <c r="AR674" s="7" t="s">
        <v>526</v>
      </c>
      <c r="AS674">
        <v>5</v>
      </c>
      <c r="AT674" s="7" t="s">
        <v>526</v>
      </c>
      <c r="AU674">
        <v>5</v>
      </c>
      <c r="AV674" s="7" t="s">
        <v>525</v>
      </c>
      <c r="AW674">
        <v>600</v>
      </c>
      <c r="AX674" s="7" t="s">
        <v>526</v>
      </c>
      <c r="AY674">
        <v>5</v>
      </c>
      <c r="AZ674" s="7" t="s">
        <v>526</v>
      </c>
      <c r="BA674">
        <v>5</v>
      </c>
      <c r="BB674" s="7" t="s">
        <v>526</v>
      </c>
      <c r="BC674">
        <v>5</v>
      </c>
      <c r="BD674" s="7" t="s">
        <v>526</v>
      </c>
      <c r="BE674">
        <v>5</v>
      </c>
      <c r="BF674" s="7" t="s">
        <v>525</v>
      </c>
      <c r="BG674">
        <v>7.2</v>
      </c>
      <c r="BH674" s="7" t="s">
        <v>526</v>
      </c>
      <c r="BI674">
        <v>5</v>
      </c>
      <c r="BJ674" s="7" t="s">
        <v>526</v>
      </c>
      <c r="BK674">
        <v>5</v>
      </c>
      <c r="BL674" s="7" t="s">
        <v>525</v>
      </c>
      <c r="BM674">
        <v>36</v>
      </c>
      <c r="BN674" s="7" t="s">
        <v>525</v>
      </c>
      <c r="BO674">
        <v>63</v>
      </c>
      <c r="BQ674" s="5">
        <f t="shared" si="40"/>
        <v>19</v>
      </c>
      <c r="BR674" s="5">
        <f t="shared" si="41"/>
        <v>0</v>
      </c>
      <c r="BS674" s="5">
        <f t="shared" si="42"/>
        <v>28</v>
      </c>
      <c r="BT674" s="6">
        <f t="shared" si="43"/>
        <v>9</v>
      </c>
    </row>
    <row r="675" spans="1:72" ht="12.75">
      <c r="A675" t="s">
        <v>2557</v>
      </c>
      <c r="B675" s="1" t="s">
        <v>110</v>
      </c>
      <c r="C675" s="1" t="s">
        <v>110</v>
      </c>
      <c r="D675" s="7">
        <v>1997</v>
      </c>
      <c r="E675" t="s">
        <v>111</v>
      </c>
      <c r="F675" t="s">
        <v>1267</v>
      </c>
      <c r="G675" t="s">
        <v>112</v>
      </c>
      <c r="H675" s="7" t="s">
        <v>523</v>
      </c>
      <c r="I675" t="s">
        <v>2568</v>
      </c>
      <c r="J675" s="7" t="s">
        <v>525</v>
      </c>
      <c r="K675">
        <v>4.3</v>
      </c>
      <c r="L675" s="7" t="s">
        <v>526</v>
      </c>
      <c r="M675">
        <v>5</v>
      </c>
      <c r="N675" s="32" t="s">
        <v>525</v>
      </c>
      <c r="O675" s="33">
        <v>130</v>
      </c>
      <c r="P675" s="7" t="s">
        <v>526</v>
      </c>
      <c r="Q675">
        <v>200</v>
      </c>
      <c r="R675" s="7" t="s">
        <v>526</v>
      </c>
      <c r="S675">
        <v>5</v>
      </c>
      <c r="T675" s="7" t="s">
        <v>525</v>
      </c>
      <c r="U675">
        <v>7.9</v>
      </c>
      <c r="V675" s="7" t="s">
        <v>525</v>
      </c>
      <c r="W675">
        <v>38</v>
      </c>
      <c r="X675" s="7" t="s">
        <v>525</v>
      </c>
      <c r="Y675">
        <v>26</v>
      </c>
      <c r="Z675" s="7" t="s">
        <v>526</v>
      </c>
      <c r="AA675">
        <v>5</v>
      </c>
      <c r="AB675" s="7" t="s">
        <v>526</v>
      </c>
      <c r="AC675">
        <v>5</v>
      </c>
      <c r="AD675" s="7" t="s">
        <v>526</v>
      </c>
      <c r="AE675">
        <v>5</v>
      </c>
      <c r="AF675" s="7" t="s">
        <v>526</v>
      </c>
      <c r="AG675">
        <v>5</v>
      </c>
      <c r="AH675" s="7" t="s">
        <v>526</v>
      </c>
      <c r="AI675">
        <v>5</v>
      </c>
      <c r="AJ675" s="7" t="s">
        <v>526</v>
      </c>
      <c r="AK675">
        <v>5</v>
      </c>
      <c r="AL675" s="7" t="s">
        <v>526</v>
      </c>
      <c r="AM675">
        <v>5</v>
      </c>
      <c r="AN675" s="7" t="s">
        <v>526</v>
      </c>
      <c r="AO675">
        <v>5</v>
      </c>
      <c r="AP675" s="7" t="s">
        <v>526</v>
      </c>
      <c r="AQ675">
        <v>5</v>
      </c>
      <c r="AR675" s="7" t="s">
        <v>526</v>
      </c>
      <c r="AS675">
        <v>5</v>
      </c>
      <c r="AT675" s="7" t="s">
        <v>526</v>
      </c>
      <c r="AU675">
        <v>5</v>
      </c>
      <c r="AV675" s="7" t="s">
        <v>525</v>
      </c>
      <c r="AW675">
        <v>50</v>
      </c>
      <c r="AX675" s="7" t="s">
        <v>525</v>
      </c>
      <c r="AY675">
        <v>57</v>
      </c>
      <c r="AZ675" s="7" t="s">
        <v>526</v>
      </c>
      <c r="BA675">
        <v>5</v>
      </c>
      <c r="BB675" s="7" t="s">
        <v>526</v>
      </c>
      <c r="BC675">
        <v>5</v>
      </c>
      <c r="BD675" s="7" t="s">
        <v>525</v>
      </c>
      <c r="BE675">
        <v>15</v>
      </c>
      <c r="BF675" s="7" t="s">
        <v>526</v>
      </c>
      <c r="BG675">
        <v>5</v>
      </c>
      <c r="BH675" s="7" t="s">
        <v>526</v>
      </c>
      <c r="BI675">
        <v>5</v>
      </c>
      <c r="BJ675" s="7" t="s">
        <v>526</v>
      </c>
      <c r="BK675">
        <v>5</v>
      </c>
      <c r="BL675" s="7" t="s">
        <v>525</v>
      </c>
      <c r="BM675">
        <v>9</v>
      </c>
      <c r="BN675" s="7" t="s">
        <v>525</v>
      </c>
      <c r="BO675">
        <v>17</v>
      </c>
      <c r="BQ675" s="5">
        <f t="shared" si="40"/>
        <v>19</v>
      </c>
      <c r="BR675" s="5">
        <f t="shared" si="41"/>
        <v>0</v>
      </c>
      <c r="BS675" s="5">
        <f t="shared" si="42"/>
        <v>28</v>
      </c>
      <c r="BT675" s="6">
        <f t="shared" si="43"/>
        <v>9</v>
      </c>
    </row>
    <row r="676" spans="1:72" ht="12.75">
      <c r="A676" t="s">
        <v>1408</v>
      </c>
      <c r="B676" s="1" t="s">
        <v>113</v>
      </c>
      <c r="C676" s="1" t="s">
        <v>113</v>
      </c>
      <c r="D676" s="7">
        <v>1997</v>
      </c>
      <c r="E676" t="s">
        <v>114</v>
      </c>
      <c r="F676" t="s">
        <v>1267</v>
      </c>
      <c r="G676" t="s">
        <v>115</v>
      </c>
      <c r="H676" s="7" t="s">
        <v>523</v>
      </c>
      <c r="I676" t="s">
        <v>524</v>
      </c>
      <c r="J676" s="7" t="s">
        <v>525</v>
      </c>
      <c r="K676">
        <v>1.8</v>
      </c>
      <c r="L676" s="7" t="s">
        <v>526</v>
      </c>
      <c r="M676">
        <v>5</v>
      </c>
      <c r="N676" s="32" t="s">
        <v>526</v>
      </c>
      <c r="O676" s="33">
        <v>50</v>
      </c>
      <c r="P676" s="7" t="s">
        <v>526</v>
      </c>
      <c r="Q676">
        <v>200</v>
      </c>
      <c r="R676" s="7" t="s">
        <v>526</v>
      </c>
      <c r="S676">
        <v>5</v>
      </c>
      <c r="T676" s="7" t="s">
        <v>526</v>
      </c>
      <c r="U676">
        <v>5</v>
      </c>
      <c r="V676" s="7" t="s">
        <v>526</v>
      </c>
      <c r="W676">
        <v>5</v>
      </c>
      <c r="X676" s="7" t="s">
        <v>526</v>
      </c>
      <c r="Y676">
        <v>5</v>
      </c>
      <c r="Z676" s="7" t="s">
        <v>526</v>
      </c>
      <c r="AA676">
        <v>5</v>
      </c>
      <c r="AB676" s="7" t="s">
        <v>526</v>
      </c>
      <c r="AC676">
        <v>5</v>
      </c>
      <c r="AD676" s="7" t="s">
        <v>526</v>
      </c>
      <c r="AE676">
        <v>5</v>
      </c>
      <c r="AF676" s="7" t="s">
        <v>526</v>
      </c>
      <c r="AG676">
        <v>5</v>
      </c>
      <c r="AH676" s="7" t="s">
        <v>526</v>
      </c>
      <c r="AI676">
        <v>5</v>
      </c>
      <c r="AJ676" s="7" t="s">
        <v>526</v>
      </c>
      <c r="AK676">
        <v>5</v>
      </c>
      <c r="AL676" s="7" t="s">
        <v>526</v>
      </c>
      <c r="AM676">
        <v>5</v>
      </c>
      <c r="AN676" s="7" t="s">
        <v>526</v>
      </c>
      <c r="AO676">
        <v>5</v>
      </c>
      <c r="AP676" s="7" t="s">
        <v>526</v>
      </c>
      <c r="AQ676">
        <v>5</v>
      </c>
      <c r="AR676" s="7" t="s">
        <v>526</v>
      </c>
      <c r="AS676">
        <v>5</v>
      </c>
      <c r="AT676" s="7" t="s">
        <v>526</v>
      </c>
      <c r="AU676">
        <v>5</v>
      </c>
      <c r="AV676" s="7" t="s">
        <v>526</v>
      </c>
      <c r="AW676">
        <v>5</v>
      </c>
      <c r="AX676" s="7" t="s">
        <v>526</v>
      </c>
      <c r="AY676">
        <v>5</v>
      </c>
      <c r="AZ676" s="7" t="s">
        <v>526</v>
      </c>
      <c r="BA676">
        <v>5</v>
      </c>
      <c r="BB676" s="7" t="s">
        <v>526</v>
      </c>
      <c r="BC676">
        <v>5</v>
      </c>
      <c r="BD676" s="7" t="s">
        <v>526</v>
      </c>
      <c r="BE676">
        <v>5</v>
      </c>
      <c r="BF676" s="7" t="s">
        <v>526</v>
      </c>
      <c r="BG676">
        <v>5</v>
      </c>
      <c r="BH676" s="7" t="s">
        <v>526</v>
      </c>
      <c r="BI676">
        <v>5</v>
      </c>
      <c r="BJ676" s="7" t="s">
        <v>526</v>
      </c>
      <c r="BK676">
        <v>5</v>
      </c>
      <c r="BL676" s="7" t="s">
        <v>526</v>
      </c>
      <c r="BM676">
        <v>5</v>
      </c>
      <c r="BN676" s="7" t="s">
        <v>526</v>
      </c>
      <c r="BO676">
        <v>5</v>
      </c>
      <c r="BQ676" s="5">
        <f t="shared" si="40"/>
        <v>28</v>
      </c>
      <c r="BR676" s="5">
        <f t="shared" si="41"/>
        <v>0</v>
      </c>
      <c r="BS676" s="5">
        <f t="shared" si="42"/>
        <v>28</v>
      </c>
      <c r="BT676" s="6">
        <f t="shared" si="43"/>
        <v>0</v>
      </c>
    </row>
    <row r="677" spans="1:72" ht="12.75">
      <c r="A677" t="s">
        <v>1408</v>
      </c>
      <c r="B677" s="1" t="s">
        <v>116</v>
      </c>
      <c r="C677" s="1" t="s">
        <v>116</v>
      </c>
      <c r="D677" s="7">
        <v>1997</v>
      </c>
      <c r="E677" t="s">
        <v>117</v>
      </c>
      <c r="F677" t="s">
        <v>1267</v>
      </c>
      <c r="G677" t="s">
        <v>742</v>
      </c>
      <c r="H677" s="7" t="s">
        <v>523</v>
      </c>
      <c r="I677" t="s">
        <v>524</v>
      </c>
      <c r="J677" s="7" t="s">
        <v>525</v>
      </c>
      <c r="K677">
        <v>1.7</v>
      </c>
      <c r="L677" s="7" t="s">
        <v>526</v>
      </c>
      <c r="M677">
        <v>5</v>
      </c>
      <c r="N677" s="32" t="s">
        <v>525</v>
      </c>
      <c r="O677" s="33">
        <v>63</v>
      </c>
      <c r="P677" s="7" t="s">
        <v>526</v>
      </c>
      <c r="Q677">
        <v>200</v>
      </c>
      <c r="R677" s="7" t="s">
        <v>526</v>
      </c>
      <c r="S677">
        <v>5</v>
      </c>
      <c r="T677" s="7" t="s">
        <v>526</v>
      </c>
      <c r="U677">
        <v>5</v>
      </c>
      <c r="V677" s="7" t="s">
        <v>525</v>
      </c>
      <c r="W677">
        <v>7</v>
      </c>
      <c r="X677" s="7" t="s">
        <v>526</v>
      </c>
      <c r="Y677">
        <v>5</v>
      </c>
      <c r="Z677" s="7" t="s">
        <v>526</v>
      </c>
      <c r="AA677">
        <v>5</v>
      </c>
      <c r="AB677" s="7" t="s">
        <v>526</v>
      </c>
      <c r="AC677">
        <v>5</v>
      </c>
      <c r="AD677" s="7" t="s">
        <v>526</v>
      </c>
      <c r="AE677">
        <v>5</v>
      </c>
      <c r="AF677" s="7" t="s">
        <v>526</v>
      </c>
      <c r="AG677">
        <v>5</v>
      </c>
      <c r="AH677" s="7" t="s">
        <v>526</v>
      </c>
      <c r="AI677">
        <v>5</v>
      </c>
      <c r="AJ677" s="7" t="s">
        <v>526</v>
      </c>
      <c r="AK677">
        <v>5</v>
      </c>
      <c r="AL677" s="7" t="s">
        <v>526</v>
      </c>
      <c r="AM677">
        <v>5</v>
      </c>
      <c r="AN677" s="7" t="s">
        <v>526</v>
      </c>
      <c r="AO677">
        <v>5</v>
      </c>
      <c r="AP677" s="7" t="s">
        <v>526</v>
      </c>
      <c r="AQ677">
        <v>5</v>
      </c>
      <c r="AR677" s="7" t="s">
        <v>526</v>
      </c>
      <c r="AS677">
        <v>5</v>
      </c>
      <c r="AT677" s="7" t="s">
        <v>526</v>
      </c>
      <c r="AU677">
        <v>5</v>
      </c>
      <c r="AV677" s="7" t="s">
        <v>526</v>
      </c>
      <c r="AW677">
        <v>5</v>
      </c>
      <c r="AX677" s="7" t="s">
        <v>525</v>
      </c>
      <c r="AY677">
        <v>6</v>
      </c>
      <c r="AZ677" s="7" t="s">
        <v>526</v>
      </c>
      <c r="BA677">
        <v>5</v>
      </c>
      <c r="BB677" s="7" t="s">
        <v>526</v>
      </c>
      <c r="BC677">
        <v>5</v>
      </c>
      <c r="BD677" s="7" t="s">
        <v>525</v>
      </c>
      <c r="BE677">
        <v>12</v>
      </c>
      <c r="BF677" s="7" t="s">
        <v>525</v>
      </c>
      <c r="BG677">
        <v>12</v>
      </c>
      <c r="BH677" s="7" t="s">
        <v>526</v>
      </c>
      <c r="BI677">
        <v>5</v>
      </c>
      <c r="BJ677" s="7" t="s">
        <v>526</v>
      </c>
      <c r="BK677">
        <v>5</v>
      </c>
      <c r="BL677" s="7" t="s">
        <v>526</v>
      </c>
      <c r="BM677">
        <v>5</v>
      </c>
      <c r="BN677" s="7" t="s">
        <v>526</v>
      </c>
      <c r="BO677">
        <v>5</v>
      </c>
      <c r="BQ677" s="5">
        <f t="shared" si="40"/>
        <v>23</v>
      </c>
      <c r="BR677" s="5">
        <f t="shared" si="41"/>
        <v>0</v>
      </c>
      <c r="BS677" s="5">
        <f t="shared" si="42"/>
        <v>28</v>
      </c>
      <c r="BT677" s="6">
        <f t="shared" si="43"/>
        <v>5</v>
      </c>
    </row>
    <row r="678" spans="1:72" ht="12.75">
      <c r="A678" t="s">
        <v>1408</v>
      </c>
      <c r="B678" s="1" t="s">
        <v>118</v>
      </c>
      <c r="C678" s="1" t="s">
        <v>118</v>
      </c>
      <c r="D678" s="7">
        <v>1997</v>
      </c>
      <c r="E678" t="s">
        <v>119</v>
      </c>
      <c r="F678" t="s">
        <v>1267</v>
      </c>
      <c r="G678" t="s">
        <v>120</v>
      </c>
      <c r="H678" s="7" t="s">
        <v>523</v>
      </c>
      <c r="I678" t="s">
        <v>524</v>
      </c>
      <c r="J678" s="7" t="s">
        <v>525</v>
      </c>
      <c r="K678">
        <v>15</v>
      </c>
      <c r="L678" s="7" t="s">
        <v>526</v>
      </c>
      <c r="M678">
        <v>5</v>
      </c>
      <c r="N678" s="32" t="s">
        <v>525</v>
      </c>
      <c r="O678" s="33">
        <v>2200</v>
      </c>
      <c r="P678" s="7" t="s">
        <v>526</v>
      </c>
      <c r="Q678">
        <v>200</v>
      </c>
      <c r="R678" s="7" t="s">
        <v>526</v>
      </c>
      <c r="S678">
        <v>5</v>
      </c>
      <c r="T678" s="7" t="s">
        <v>526</v>
      </c>
      <c r="U678">
        <v>7.5</v>
      </c>
      <c r="V678" s="7" t="s">
        <v>525</v>
      </c>
      <c r="W678">
        <v>81</v>
      </c>
      <c r="X678" s="7" t="s">
        <v>525</v>
      </c>
      <c r="Y678">
        <v>24</v>
      </c>
      <c r="Z678" s="7" t="s">
        <v>526</v>
      </c>
      <c r="AA678">
        <v>5</v>
      </c>
      <c r="AB678" s="7" t="s">
        <v>526</v>
      </c>
      <c r="AC678">
        <v>5</v>
      </c>
      <c r="AD678" s="7" t="s">
        <v>526</v>
      </c>
      <c r="AE678">
        <v>5</v>
      </c>
      <c r="AF678" s="7" t="s">
        <v>526</v>
      </c>
      <c r="AG678">
        <v>5</v>
      </c>
      <c r="AH678" s="7" t="s">
        <v>526</v>
      </c>
      <c r="AI678">
        <v>5</v>
      </c>
      <c r="AJ678" s="7" t="s">
        <v>526</v>
      </c>
      <c r="AK678">
        <v>5</v>
      </c>
      <c r="AL678" s="7" t="s">
        <v>526</v>
      </c>
      <c r="AM678">
        <v>5</v>
      </c>
      <c r="AN678" s="7" t="s">
        <v>526</v>
      </c>
      <c r="AO678">
        <v>5</v>
      </c>
      <c r="AP678" s="7" t="s">
        <v>526</v>
      </c>
      <c r="AQ678">
        <v>5</v>
      </c>
      <c r="AR678" s="7" t="s">
        <v>526</v>
      </c>
      <c r="AS678">
        <v>5</v>
      </c>
      <c r="AT678" s="7" t="s">
        <v>526</v>
      </c>
      <c r="AU678">
        <v>5</v>
      </c>
      <c r="AV678" s="7" t="s">
        <v>525</v>
      </c>
      <c r="AW678">
        <v>29</v>
      </c>
      <c r="AX678" s="7" t="s">
        <v>525</v>
      </c>
      <c r="AY678">
        <v>230</v>
      </c>
      <c r="AZ678" s="7" t="s">
        <v>526</v>
      </c>
      <c r="BA678">
        <v>5</v>
      </c>
      <c r="BB678" s="7" t="s">
        <v>526</v>
      </c>
      <c r="BC678">
        <v>5</v>
      </c>
      <c r="BD678" s="7" t="s">
        <v>525</v>
      </c>
      <c r="BE678">
        <v>160</v>
      </c>
      <c r="BF678" s="7" t="s">
        <v>525</v>
      </c>
      <c r="BG678">
        <v>30</v>
      </c>
      <c r="BH678" s="7" t="s">
        <v>526</v>
      </c>
      <c r="BI678">
        <v>5</v>
      </c>
      <c r="BJ678" s="7" t="s">
        <v>526</v>
      </c>
      <c r="BK678">
        <v>5</v>
      </c>
      <c r="BL678" s="7" t="s">
        <v>525</v>
      </c>
      <c r="BM678">
        <v>40</v>
      </c>
      <c r="BN678" s="7" t="s">
        <v>525</v>
      </c>
      <c r="BO678">
        <v>130</v>
      </c>
      <c r="BQ678" s="5">
        <f t="shared" si="40"/>
        <v>19</v>
      </c>
      <c r="BR678" s="5">
        <f t="shared" si="41"/>
        <v>0</v>
      </c>
      <c r="BS678" s="5">
        <f t="shared" si="42"/>
        <v>28</v>
      </c>
      <c r="BT678" s="6">
        <f t="shared" si="43"/>
        <v>9</v>
      </c>
    </row>
    <row r="679" spans="1:72" ht="12.75">
      <c r="A679" t="s">
        <v>1408</v>
      </c>
      <c r="B679" s="1" t="s">
        <v>121</v>
      </c>
      <c r="C679" s="1" t="s">
        <v>121</v>
      </c>
      <c r="D679" s="7">
        <v>1997</v>
      </c>
      <c r="E679" t="s">
        <v>122</v>
      </c>
      <c r="F679" t="s">
        <v>1267</v>
      </c>
      <c r="G679" t="s">
        <v>295</v>
      </c>
      <c r="H679" s="7" t="s">
        <v>523</v>
      </c>
      <c r="I679" t="s">
        <v>524</v>
      </c>
      <c r="J679" s="7" t="s">
        <v>525</v>
      </c>
      <c r="K679">
        <v>1</v>
      </c>
      <c r="L679" s="7" t="s">
        <v>526</v>
      </c>
      <c r="M679">
        <v>5</v>
      </c>
      <c r="N679" s="32" t="s">
        <v>525</v>
      </c>
      <c r="O679" s="33">
        <v>240</v>
      </c>
      <c r="P679" s="7" t="s">
        <v>526</v>
      </c>
      <c r="Q679">
        <v>200</v>
      </c>
      <c r="R679" s="7" t="s">
        <v>526</v>
      </c>
      <c r="S679">
        <v>5</v>
      </c>
      <c r="T679" s="7" t="s">
        <v>526</v>
      </c>
      <c r="U679">
        <v>5</v>
      </c>
      <c r="V679" s="7" t="s">
        <v>526</v>
      </c>
      <c r="W679">
        <v>5</v>
      </c>
      <c r="X679" s="7" t="s">
        <v>526</v>
      </c>
      <c r="Y679">
        <v>5</v>
      </c>
      <c r="Z679" s="7" t="s">
        <v>526</v>
      </c>
      <c r="AA679">
        <v>5</v>
      </c>
      <c r="AB679" s="7" t="s">
        <v>526</v>
      </c>
      <c r="AC679">
        <v>5</v>
      </c>
      <c r="AD679" s="7" t="s">
        <v>526</v>
      </c>
      <c r="AE679">
        <v>5</v>
      </c>
      <c r="AF679" s="7" t="s">
        <v>526</v>
      </c>
      <c r="AG679">
        <v>5</v>
      </c>
      <c r="AH679" s="7" t="s">
        <v>526</v>
      </c>
      <c r="AI679">
        <v>5</v>
      </c>
      <c r="AJ679" s="7" t="s">
        <v>526</v>
      </c>
      <c r="AK679">
        <v>5</v>
      </c>
      <c r="AL679" s="7" t="s">
        <v>526</v>
      </c>
      <c r="AM679">
        <v>5</v>
      </c>
      <c r="AN679" s="7" t="s">
        <v>526</v>
      </c>
      <c r="AO679">
        <v>5</v>
      </c>
      <c r="AP679" s="7" t="s">
        <v>526</v>
      </c>
      <c r="AQ679">
        <v>5</v>
      </c>
      <c r="AR679" s="7" t="s">
        <v>526</v>
      </c>
      <c r="AS679">
        <v>5</v>
      </c>
      <c r="AT679" s="7" t="s">
        <v>526</v>
      </c>
      <c r="AU679">
        <v>5</v>
      </c>
      <c r="AV679" s="7" t="s">
        <v>526</v>
      </c>
      <c r="AW679">
        <v>5</v>
      </c>
      <c r="AX679" s="7" t="s">
        <v>525</v>
      </c>
      <c r="AY679">
        <v>28</v>
      </c>
      <c r="AZ679" s="7" t="s">
        <v>526</v>
      </c>
      <c r="BA679">
        <v>5</v>
      </c>
      <c r="BB679" s="7" t="s">
        <v>526</v>
      </c>
      <c r="BC679">
        <v>5</v>
      </c>
      <c r="BD679" s="7" t="s">
        <v>525</v>
      </c>
      <c r="BE679">
        <v>17</v>
      </c>
      <c r="BF679" s="7" t="s">
        <v>525</v>
      </c>
      <c r="BG679">
        <v>6.7</v>
      </c>
      <c r="BH679" s="7" t="s">
        <v>526</v>
      </c>
      <c r="BI679">
        <v>5</v>
      </c>
      <c r="BJ679" s="7" t="s">
        <v>526</v>
      </c>
      <c r="BK679">
        <v>5</v>
      </c>
      <c r="BL679" s="7" t="s">
        <v>526</v>
      </c>
      <c r="BM679">
        <v>5</v>
      </c>
      <c r="BN679" s="7" t="s">
        <v>526</v>
      </c>
      <c r="BO679">
        <v>5</v>
      </c>
      <c r="BQ679" s="5">
        <f t="shared" si="40"/>
        <v>24</v>
      </c>
      <c r="BR679" s="5">
        <f t="shared" si="41"/>
        <v>0</v>
      </c>
      <c r="BS679" s="5">
        <f t="shared" si="42"/>
        <v>28</v>
      </c>
      <c r="BT679" s="6">
        <f t="shared" si="43"/>
        <v>4</v>
      </c>
    </row>
    <row r="680" spans="1:72" ht="12.75">
      <c r="A680" t="s">
        <v>2408</v>
      </c>
      <c r="B680" s="1" t="s">
        <v>123</v>
      </c>
      <c r="C680" s="1" t="s">
        <v>123</v>
      </c>
      <c r="D680" s="7">
        <v>1991</v>
      </c>
      <c r="E680" t="s">
        <v>124</v>
      </c>
      <c r="F680" t="s">
        <v>1267</v>
      </c>
      <c r="G680" t="s">
        <v>125</v>
      </c>
      <c r="H680" s="7" t="s">
        <v>523</v>
      </c>
      <c r="I680" t="s">
        <v>524</v>
      </c>
      <c r="J680" s="7" t="s">
        <v>525</v>
      </c>
      <c r="K680">
        <v>5.1</v>
      </c>
      <c r="L680" s="7" t="s">
        <v>526</v>
      </c>
      <c r="M680">
        <v>5</v>
      </c>
      <c r="N680" s="32" t="s">
        <v>525</v>
      </c>
      <c r="O680" s="33">
        <v>160</v>
      </c>
      <c r="P680" s="7" t="s">
        <v>526</v>
      </c>
      <c r="Q680">
        <v>200</v>
      </c>
      <c r="R680" s="7" t="s">
        <v>525</v>
      </c>
      <c r="S680">
        <v>14</v>
      </c>
      <c r="T680" s="7" t="s">
        <v>525</v>
      </c>
      <c r="U680">
        <v>10</v>
      </c>
      <c r="V680" s="7" t="s">
        <v>525</v>
      </c>
      <c r="W680">
        <v>18</v>
      </c>
      <c r="X680" s="7" t="s">
        <v>525</v>
      </c>
      <c r="Y680">
        <v>9</v>
      </c>
      <c r="Z680" s="7" t="s">
        <v>526</v>
      </c>
      <c r="AA680">
        <v>5</v>
      </c>
      <c r="AB680" s="7" t="s">
        <v>526</v>
      </c>
      <c r="AC680">
        <v>5</v>
      </c>
      <c r="AD680" s="7" t="s">
        <v>526</v>
      </c>
      <c r="AE680">
        <v>5</v>
      </c>
      <c r="AF680" s="7" t="s">
        <v>526</v>
      </c>
      <c r="AG680">
        <v>5</v>
      </c>
      <c r="AH680" s="7" t="s">
        <v>526</v>
      </c>
      <c r="AI680">
        <v>5</v>
      </c>
      <c r="AJ680" s="7" t="s">
        <v>526</v>
      </c>
      <c r="AK680">
        <v>5</v>
      </c>
      <c r="AL680" s="7" t="s">
        <v>526</v>
      </c>
      <c r="AM680">
        <v>5</v>
      </c>
      <c r="AN680" s="7" t="s">
        <v>526</v>
      </c>
      <c r="AO680">
        <v>5</v>
      </c>
      <c r="AP680" s="7" t="s">
        <v>526</v>
      </c>
      <c r="AQ680">
        <v>5</v>
      </c>
      <c r="AR680" s="7" t="s">
        <v>526</v>
      </c>
      <c r="AS680">
        <v>5</v>
      </c>
      <c r="AT680" s="7" t="s">
        <v>526</v>
      </c>
      <c r="AU680">
        <v>5</v>
      </c>
      <c r="AV680" s="7" t="s">
        <v>525</v>
      </c>
      <c r="AW680">
        <v>11</v>
      </c>
      <c r="AX680" s="7" t="s">
        <v>525</v>
      </c>
      <c r="AY680">
        <v>15</v>
      </c>
      <c r="AZ680" s="7" t="s">
        <v>526</v>
      </c>
      <c r="BA680">
        <v>5</v>
      </c>
      <c r="BB680" s="7" t="s">
        <v>526</v>
      </c>
      <c r="BC680">
        <v>5</v>
      </c>
      <c r="BD680" s="7" t="s">
        <v>525</v>
      </c>
      <c r="BE680">
        <v>7.6</v>
      </c>
      <c r="BF680" s="7" t="s">
        <v>525</v>
      </c>
      <c r="BG680">
        <v>10</v>
      </c>
      <c r="BH680" s="7" t="s">
        <v>526</v>
      </c>
      <c r="BI680">
        <v>5</v>
      </c>
      <c r="BJ680" s="7" t="s">
        <v>526</v>
      </c>
      <c r="BK680">
        <v>5</v>
      </c>
      <c r="BL680" s="7" t="s">
        <v>525</v>
      </c>
      <c r="BM680">
        <v>6.7</v>
      </c>
      <c r="BN680" s="7" t="s">
        <v>525</v>
      </c>
      <c r="BO680">
        <v>21</v>
      </c>
      <c r="BQ680" s="5">
        <f t="shared" si="40"/>
        <v>17</v>
      </c>
      <c r="BR680" s="5">
        <f t="shared" si="41"/>
        <v>0</v>
      </c>
      <c r="BS680" s="5">
        <f t="shared" si="42"/>
        <v>28</v>
      </c>
      <c r="BT680" s="6">
        <f t="shared" si="43"/>
        <v>11</v>
      </c>
    </row>
    <row r="681" spans="1:72" ht="12.75">
      <c r="A681" t="s">
        <v>2408</v>
      </c>
      <c r="B681" s="1" t="s">
        <v>126</v>
      </c>
      <c r="C681" s="1" t="s">
        <v>126</v>
      </c>
      <c r="D681" s="7">
        <v>1991</v>
      </c>
      <c r="E681" t="s">
        <v>127</v>
      </c>
      <c r="F681" t="s">
        <v>1267</v>
      </c>
      <c r="G681" t="s">
        <v>128</v>
      </c>
      <c r="H681" s="7" t="s">
        <v>523</v>
      </c>
      <c r="I681" t="s">
        <v>524</v>
      </c>
      <c r="J681" s="7" t="s">
        <v>525</v>
      </c>
      <c r="K681">
        <v>4.8</v>
      </c>
      <c r="L681" s="7" t="s">
        <v>526</v>
      </c>
      <c r="M681">
        <v>5</v>
      </c>
      <c r="N681" s="32" t="s">
        <v>525</v>
      </c>
      <c r="O681" s="33">
        <v>140</v>
      </c>
      <c r="P681" s="7" t="s">
        <v>526</v>
      </c>
      <c r="Q681">
        <v>200</v>
      </c>
      <c r="R681" s="7" t="s">
        <v>526</v>
      </c>
      <c r="S681">
        <v>5</v>
      </c>
      <c r="T681" s="7" t="s">
        <v>543</v>
      </c>
      <c r="U681">
        <v>12</v>
      </c>
      <c r="V681" s="7" t="s">
        <v>525</v>
      </c>
      <c r="W681">
        <v>35</v>
      </c>
      <c r="X681" s="7" t="s">
        <v>525</v>
      </c>
      <c r="Y681">
        <v>11</v>
      </c>
      <c r="Z681" s="7" t="s">
        <v>526</v>
      </c>
      <c r="AA681">
        <v>5</v>
      </c>
      <c r="AB681" s="7" t="s">
        <v>526</v>
      </c>
      <c r="AC681">
        <v>5</v>
      </c>
      <c r="AD681" s="7" t="s">
        <v>526</v>
      </c>
      <c r="AE681">
        <v>5</v>
      </c>
      <c r="AF681" s="7" t="s">
        <v>526</v>
      </c>
      <c r="AG681">
        <v>5</v>
      </c>
      <c r="AH681" s="7" t="s">
        <v>526</v>
      </c>
      <c r="AI681">
        <v>5</v>
      </c>
      <c r="AJ681" s="7" t="s">
        <v>526</v>
      </c>
      <c r="AK681">
        <v>5</v>
      </c>
      <c r="AL681" s="7" t="s">
        <v>526</v>
      </c>
      <c r="AM681">
        <v>5</v>
      </c>
      <c r="AN681" s="7" t="s">
        <v>526</v>
      </c>
      <c r="AO681">
        <v>5</v>
      </c>
      <c r="AP681" s="7" t="s">
        <v>526</v>
      </c>
      <c r="AQ681">
        <v>5</v>
      </c>
      <c r="AR681" s="7" t="s">
        <v>526</v>
      </c>
      <c r="AS681">
        <v>5</v>
      </c>
      <c r="AT681" s="7" t="s">
        <v>526</v>
      </c>
      <c r="AU681">
        <v>5</v>
      </c>
      <c r="AV681" s="7" t="s">
        <v>525</v>
      </c>
      <c r="AW681">
        <v>8.3</v>
      </c>
      <c r="AX681" s="7" t="s">
        <v>525</v>
      </c>
      <c r="AY681">
        <v>110</v>
      </c>
      <c r="AZ681" s="7" t="s">
        <v>526</v>
      </c>
      <c r="BA681">
        <v>5</v>
      </c>
      <c r="BB681" s="7" t="s">
        <v>525</v>
      </c>
      <c r="BC681">
        <v>9</v>
      </c>
      <c r="BD681" s="7" t="s">
        <v>525</v>
      </c>
      <c r="BE681">
        <v>46</v>
      </c>
      <c r="BF681" s="7" t="s">
        <v>525</v>
      </c>
      <c r="BG681">
        <v>21</v>
      </c>
      <c r="BH681" s="7" t="s">
        <v>526</v>
      </c>
      <c r="BI681">
        <v>5</v>
      </c>
      <c r="BJ681" s="7" t="s">
        <v>526</v>
      </c>
      <c r="BK681">
        <v>5</v>
      </c>
      <c r="BL681" s="7" t="s">
        <v>525</v>
      </c>
      <c r="BM681">
        <v>20</v>
      </c>
      <c r="BN681" s="7" t="s">
        <v>525</v>
      </c>
      <c r="BO681">
        <v>49</v>
      </c>
      <c r="BQ681" s="5">
        <f t="shared" si="40"/>
        <v>17</v>
      </c>
      <c r="BR681" s="5">
        <f t="shared" si="41"/>
        <v>0</v>
      </c>
      <c r="BS681" s="5">
        <f t="shared" si="42"/>
        <v>28</v>
      </c>
      <c r="BT681" s="6">
        <f t="shared" si="43"/>
        <v>11</v>
      </c>
    </row>
    <row r="682" spans="1:72" ht="12.75">
      <c r="A682" t="s">
        <v>2408</v>
      </c>
      <c r="B682" s="1" t="s">
        <v>129</v>
      </c>
      <c r="C682" s="1" t="s">
        <v>129</v>
      </c>
      <c r="D682" s="7">
        <v>1991</v>
      </c>
      <c r="E682" t="s">
        <v>130</v>
      </c>
      <c r="F682" t="s">
        <v>1267</v>
      </c>
      <c r="G682" t="s">
        <v>131</v>
      </c>
      <c r="H682" s="7" t="s">
        <v>523</v>
      </c>
      <c r="I682" t="s">
        <v>524</v>
      </c>
      <c r="J682" s="7" t="s">
        <v>525</v>
      </c>
      <c r="K682">
        <v>2.4</v>
      </c>
      <c r="L682" s="7" t="s">
        <v>526</v>
      </c>
      <c r="M682">
        <v>5</v>
      </c>
      <c r="N682" s="32" t="s">
        <v>525</v>
      </c>
      <c r="O682" s="33">
        <v>440</v>
      </c>
      <c r="P682" s="7" t="s">
        <v>526</v>
      </c>
      <c r="Q682">
        <v>200</v>
      </c>
      <c r="R682" s="7" t="s">
        <v>526</v>
      </c>
      <c r="S682">
        <v>5</v>
      </c>
      <c r="T682" s="7" t="s">
        <v>525</v>
      </c>
      <c r="U682">
        <v>8.3</v>
      </c>
      <c r="V682" s="7" t="s">
        <v>525</v>
      </c>
      <c r="W682">
        <v>18</v>
      </c>
      <c r="X682" s="7" t="s">
        <v>525</v>
      </c>
      <c r="Y682">
        <v>8.9</v>
      </c>
      <c r="Z682" s="7" t="s">
        <v>526</v>
      </c>
      <c r="AA682">
        <v>5</v>
      </c>
      <c r="AB682" s="7" t="s">
        <v>526</v>
      </c>
      <c r="AC682">
        <v>5</v>
      </c>
      <c r="AD682" s="7" t="s">
        <v>526</v>
      </c>
      <c r="AE682">
        <v>5</v>
      </c>
      <c r="AF682" s="7" t="s">
        <v>526</v>
      </c>
      <c r="AG682">
        <v>5</v>
      </c>
      <c r="AH682" s="7" t="s">
        <v>526</v>
      </c>
      <c r="AI682">
        <v>5</v>
      </c>
      <c r="AJ682" s="7" t="s">
        <v>526</v>
      </c>
      <c r="AK682">
        <v>5</v>
      </c>
      <c r="AL682" s="7" t="s">
        <v>526</v>
      </c>
      <c r="AM682">
        <v>5</v>
      </c>
      <c r="AN682" s="7" t="s">
        <v>526</v>
      </c>
      <c r="AO682">
        <v>5</v>
      </c>
      <c r="AP682" s="7" t="s">
        <v>526</v>
      </c>
      <c r="AQ682">
        <v>5</v>
      </c>
      <c r="AR682" s="7" t="s">
        <v>526</v>
      </c>
      <c r="AS682">
        <v>5</v>
      </c>
      <c r="AT682" s="7" t="s">
        <v>526</v>
      </c>
      <c r="AU682">
        <v>5</v>
      </c>
      <c r="AV682" s="7" t="s">
        <v>525</v>
      </c>
      <c r="AW682">
        <v>5.6</v>
      </c>
      <c r="AX682" s="7" t="s">
        <v>525</v>
      </c>
      <c r="AY682">
        <v>51</v>
      </c>
      <c r="AZ682" s="7" t="s">
        <v>526</v>
      </c>
      <c r="BA682">
        <v>5</v>
      </c>
      <c r="BB682" s="7" t="s">
        <v>526</v>
      </c>
      <c r="BC682">
        <v>5</v>
      </c>
      <c r="BD682" s="7" t="s">
        <v>558</v>
      </c>
      <c r="BE682" t="s">
        <v>558</v>
      </c>
      <c r="BF682" s="7" t="s">
        <v>525</v>
      </c>
      <c r="BG682">
        <v>7.4</v>
      </c>
      <c r="BH682" s="7" t="s">
        <v>526</v>
      </c>
      <c r="BI682">
        <v>5</v>
      </c>
      <c r="BJ682" s="7" t="s">
        <v>526</v>
      </c>
      <c r="BK682">
        <v>5</v>
      </c>
      <c r="BL682" s="7" t="s">
        <v>526</v>
      </c>
      <c r="BM682">
        <v>5</v>
      </c>
      <c r="BN682" s="7" t="s">
        <v>525</v>
      </c>
      <c r="BO682">
        <v>11</v>
      </c>
      <c r="BQ682" s="5">
        <f t="shared" si="40"/>
        <v>19</v>
      </c>
      <c r="BR682" s="5">
        <f t="shared" si="41"/>
        <v>2</v>
      </c>
      <c r="BS682" s="5">
        <f t="shared" si="42"/>
        <v>27</v>
      </c>
      <c r="BT682" s="6">
        <f t="shared" si="43"/>
        <v>8</v>
      </c>
    </row>
    <row r="683" spans="1:72" ht="12.75">
      <c r="A683" t="s">
        <v>2408</v>
      </c>
      <c r="B683" s="1" t="s">
        <v>132</v>
      </c>
      <c r="C683" s="1" t="s">
        <v>132</v>
      </c>
      <c r="D683" s="7">
        <v>1991</v>
      </c>
      <c r="E683" t="s">
        <v>133</v>
      </c>
      <c r="F683" t="s">
        <v>1267</v>
      </c>
      <c r="G683" t="s">
        <v>134</v>
      </c>
      <c r="H683" s="7" t="s">
        <v>523</v>
      </c>
      <c r="I683" t="s">
        <v>524</v>
      </c>
      <c r="J683" s="7" t="s">
        <v>525</v>
      </c>
      <c r="K683">
        <v>4.7</v>
      </c>
      <c r="L683" s="7" t="s">
        <v>526</v>
      </c>
      <c r="M683">
        <v>5</v>
      </c>
      <c r="N683" s="32" t="s">
        <v>525</v>
      </c>
      <c r="O683" s="33">
        <v>200</v>
      </c>
      <c r="P683" s="7" t="s">
        <v>526</v>
      </c>
      <c r="Q683">
        <v>200</v>
      </c>
      <c r="R683" s="7" t="s">
        <v>526</v>
      </c>
      <c r="S683">
        <v>5</v>
      </c>
      <c r="T683" s="7" t="s">
        <v>525</v>
      </c>
      <c r="U683">
        <v>12</v>
      </c>
      <c r="V683" s="7" t="s">
        <v>525</v>
      </c>
      <c r="W683">
        <v>28</v>
      </c>
      <c r="X683" s="7" t="s">
        <v>525</v>
      </c>
      <c r="Y683">
        <v>9.7</v>
      </c>
      <c r="Z683" s="7" t="s">
        <v>526</v>
      </c>
      <c r="AA683">
        <v>5</v>
      </c>
      <c r="AB683" s="7" t="s">
        <v>526</v>
      </c>
      <c r="AC683">
        <v>5</v>
      </c>
      <c r="AD683" s="7" t="s">
        <v>526</v>
      </c>
      <c r="AE683">
        <v>5</v>
      </c>
      <c r="AF683" s="7" t="s">
        <v>526</v>
      </c>
      <c r="AG683">
        <v>5</v>
      </c>
      <c r="AH683" s="7" t="s">
        <v>526</v>
      </c>
      <c r="AI683">
        <v>5</v>
      </c>
      <c r="AJ683" s="7" t="s">
        <v>526</v>
      </c>
      <c r="AK683">
        <v>5</v>
      </c>
      <c r="AL683" s="7" t="s">
        <v>526</v>
      </c>
      <c r="AM683">
        <v>5</v>
      </c>
      <c r="AN683" s="7" t="s">
        <v>525</v>
      </c>
      <c r="AO683">
        <v>9.1</v>
      </c>
      <c r="AP683" s="7" t="s">
        <v>526</v>
      </c>
      <c r="AQ683">
        <v>5</v>
      </c>
      <c r="AR683" s="7" t="s">
        <v>526</v>
      </c>
      <c r="AS683">
        <v>5</v>
      </c>
      <c r="AT683" s="7" t="s">
        <v>526</v>
      </c>
      <c r="AU683">
        <v>5</v>
      </c>
      <c r="AV683" s="7" t="s">
        <v>525</v>
      </c>
      <c r="AW683">
        <v>40</v>
      </c>
      <c r="AX683" s="7" t="s">
        <v>525</v>
      </c>
      <c r="AY683">
        <v>190</v>
      </c>
      <c r="AZ683" s="7" t="s">
        <v>526</v>
      </c>
      <c r="BA683">
        <v>5</v>
      </c>
      <c r="BB683" s="7" t="s">
        <v>526</v>
      </c>
      <c r="BC683">
        <v>5</v>
      </c>
      <c r="BD683" s="7" t="s">
        <v>525</v>
      </c>
      <c r="BE683">
        <v>22</v>
      </c>
      <c r="BF683" s="7" t="s">
        <v>525</v>
      </c>
      <c r="BG683">
        <v>27</v>
      </c>
      <c r="BH683" s="7" t="s">
        <v>525</v>
      </c>
      <c r="BI683">
        <v>5.2</v>
      </c>
      <c r="BJ683" s="7" t="s">
        <v>526</v>
      </c>
      <c r="BK683">
        <v>5</v>
      </c>
      <c r="BL683" s="7" t="s">
        <v>525</v>
      </c>
      <c r="BM683">
        <v>8.2</v>
      </c>
      <c r="BN683" s="7" t="s">
        <v>525</v>
      </c>
      <c r="BO683">
        <v>23</v>
      </c>
      <c r="BQ683" s="5">
        <f t="shared" si="40"/>
        <v>16</v>
      </c>
      <c r="BR683" s="5">
        <f t="shared" si="41"/>
        <v>0</v>
      </c>
      <c r="BS683" s="5">
        <f t="shared" si="42"/>
        <v>28</v>
      </c>
      <c r="BT683" s="6">
        <f t="shared" si="43"/>
        <v>12</v>
      </c>
    </row>
    <row r="684" spans="1:72" ht="12.75">
      <c r="A684" t="s">
        <v>270</v>
      </c>
      <c r="B684" s="1" t="s">
        <v>135</v>
      </c>
      <c r="C684" s="1" t="s">
        <v>135</v>
      </c>
      <c r="D684" s="7">
        <v>1994</v>
      </c>
      <c r="E684" t="s">
        <v>136</v>
      </c>
      <c r="F684" t="s">
        <v>1267</v>
      </c>
      <c r="G684" t="s">
        <v>137</v>
      </c>
      <c r="H684" s="7" t="s">
        <v>523</v>
      </c>
      <c r="I684" t="s">
        <v>524</v>
      </c>
      <c r="J684" s="7" t="s">
        <v>525</v>
      </c>
      <c r="K684">
        <v>4.7</v>
      </c>
      <c r="L684" s="7" t="s">
        <v>526</v>
      </c>
      <c r="M684">
        <v>5</v>
      </c>
      <c r="N684" s="32" t="s">
        <v>543</v>
      </c>
      <c r="O684" s="33">
        <v>190</v>
      </c>
      <c r="P684" s="7" t="s">
        <v>526</v>
      </c>
      <c r="Q684">
        <v>200</v>
      </c>
      <c r="R684" s="7" t="s">
        <v>526</v>
      </c>
      <c r="S684">
        <v>5</v>
      </c>
      <c r="T684" s="7" t="s">
        <v>526</v>
      </c>
      <c r="U684">
        <v>5</v>
      </c>
      <c r="V684" s="7" t="s">
        <v>525</v>
      </c>
      <c r="W684">
        <v>9.4</v>
      </c>
      <c r="X684" s="7" t="s">
        <v>525</v>
      </c>
      <c r="Y684">
        <v>6.8</v>
      </c>
      <c r="Z684" s="7" t="s">
        <v>543</v>
      </c>
      <c r="AA684">
        <v>4.7</v>
      </c>
      <c r="AB684" s="7" t="s">
        <v>526</v>
      </c>
      <c r="AC684">
        <v>5</v>
      </c>
      <c r="AD684" s="7" t="s">
        <v>526</v>
      </c>
      <c r="AE684">
        <v>5</v>
      </c>
      <c r="AF684" s="7" t="s">
        <v>526</v>
      </c>
      <c r="AG684">
        <v>5</v>
      </c>
      <c r="AH684" s="7" t="s">
        <v>526</v>
      </c>
      <c r="AI684">
        <v>5</v>
      </c>
      <c r="AJ684" s="7" t="s">
        <v>526</v>
      </c>
      <c r="AK684">
        <v>5</v>
      </c>
      <c r="AL684" s="7" t="s">
        <v>526</v>
      </c>
      <c r="AM684">
        <v>5</v>
      </c>
      <c r="AN684" s="7" t="s">
        <v>526</v>
      </c>
      <c r="AO684">
        <v>5</v>
      </c>
      <c r="AP684" s="7" t="s">
        <v>526</v>
      </c>
      <c r="AQ684">
        <v>5</v>
      </c>
      <c r="AR684" s="7" t="s">
        <v>526</v>
      </c>
      <c r="AS684">
        <v>5</v>
      </c>
      <c r="AT684" s="7" t="s">
        <v>526</v>
      </c>
      <c r="AU684">
        <v>5</v>
      </c>
      <c r="AV684" s="7" t="s">
        <v>526</v>
      </c>
      <c r="AW684">
        <v>5</v>
      </c>
      <c r="AX684" s="7" t="s">
        <v>525</v>
      </c>
      <c r="AY684">
        <v>68</v>
      </c>
      <c r="AZ684" s="7" t="s">
        <v>526</v>
      </c>
      <c r="BA684">
        <v>5</v>
      </c>
      <c r="BB684" s="7" t="s">
        <v>526</v>
      </c>
      <c r="BC684">
        <v>5</v>
      </c>
      <c r="BD684" s="7" t="s">
        <v>525</v>
      </c>
      <c r="BE684">
        <v>19</v>
      </c>
      <c r="BF684" s="7" t="s">
        <v>525</v>
      </c>
      <c r="BG684">
        <v>18</v>
      </c>
      <c r="BH684" s="7" t="s">
        <v>526</v>
      </c>
      <c r="BI684">
        <v>5</v>
      </c>
      <c r="BJ684" s="7" t="s">
        <v>526</v>
      </c>
      <c r="BK684">
        <v>5</v>
      </c>
      <c r="BL684" s="7" t="s">
        <v>525</v>
      </c>
      <c r="BM684">
        <v>6.8</v>
      </c>
      <c r="BN684" s="7" t="s">
        <v>525</v>
      </c>
      <c r="BO684">
        <v>23</v>
      </c>
      <c r="BQ684" s="5">
        <f t="shared" si="40"/>
        <v>19</v>
      </c>
      <c r="BR684" s="5">
        <f t="shared" si="41"/>
        <v>0</v>
      </c>
      <c r="BS684" s="5">
        <f t="shared" si="42"/>
        <v>28</v>
      </c>
      <c r="BT684" s="6">
        <f t="shared" si="43"/>
        <v>9</v>
      </c>
    </row>
    <row r="685" spans="1:72" ht="12.75">
      <c r="A685" t="s">
        <v>270</v>
      </c>
      <c r="B685" s="1" t="s">
        <v>138</v>
      </c>
      <c r="C685" s="1" t="s">
        <v>138</v>
      </c>
      <c r="D685" s="7">
        <v>1994</v>
      </c>
      <c r="E685" t="s">
        <v>139</v>
      </c>
      <c r="F685" t="s">
        <v>1267</v>
      </c>
      <c r="G685" t="s">
        <v>140</v>
      </c>
      <c r="H685" s="7" t="s">
        <v>523</v>
      </c>
      <c r="I685" t="s">
        <v>141</v>
      </c>
      <c r="J685" s="7" t="s">
        <v>525</v>
      </c>
      <c r="K685">
        <v>2.2</v>
      </c>
      <c r="L685" s="7" t="s">
        <v>526</v>
      </c>
      <c r="M685">
        <v>5</v>
      </c>
      <c r="N685" s="32" t="s">
        <v>543</v>
      </c>
      <c r="O685" s="33">
        <v>33</v>
      </c>
      <c r="P685" s="7" t="s">
        <v>526</v>
      </c>
      <c r="Q685">
        <v>200</v>
      </c>
      <c r="R685" s="7" t="s">
        <v>526</v>
      </c>
      <c r="S685">
        <v>5</v>
      </c>
      <c r="T685" s="7" t="s">
        <v>526</v>
      </c>
      <c r="U685">
        <v>5</v>
      </c>
      <c r="V685" s="7" t="s">
        <v>543</v>
      </c>
      <c r="W685">
        <v>2.4</v>
      </c>
      <c r="X685" s="7" t="s">
        <v>526</v>
      </c>
      <c r="Y685">
        <v>5</v>
      </c>
      <c r="Z685" s="7" t="s">
        <v>526</v>
      </c>
      <c r="AA685">
        <v>5</v>
      </c>
      <c r="AB685" s="7" t="s">
        <v>526</v>
      </c>
      <c r="AC685">
        <v>5</v>
      </c>
      <c r="AD685" s="7" t="s">
        <v>526</v>
      </c>
      <c r="AE685">
        <v>5</v>
      </c>
      <c r="AF685" s="7" t="s">
        <v>526</v>
      </c>
      <c r="AG685">
        <v>5</v>
      </c>
      <c r="AH685" s="7" t="s">
        <v>526</v>
      </c>
      <c r="AI685">
        <v>5</v>
      </c>
      <c r="AJ685" s="7" t="s">
        <v>526</v>
      </c>
      <c r="AK685">
        <v>5</v>
      </c>
      <c r="AL685" s="7" t="s">
        <v>526</v>
      </c>
      <c r="AM685">
        <v>5</v>
      </c>
      <c r="AN685" s="7" t="s">
        <v>526</v>
      </c>
      <c r="AO685">
        <v>5</v>
      </c>
      <c r="AP685" s="7" t="s">
        <v>526</v>
      </c>
      <c r="AQ685">
        <v>5</v>
      </c>
      <c r="AR685" s="7" t="s">
        <v>526</v>
      </c>
      <c r="AS685">
        <v>5</v>
      </c>
      <c r="AT685" s="7" t="s">
        <v>526</v>
      </c>
      <c r="AU685">
        <v>5</v>
      </c>
      <c r="AV685" s="7" t="s">
        <v>543</v>
      </c>
      <c r="AW685">
        <v>1.7</v>
      </c>
      <c r="AX685" s="7" t="s">
        <v>525</v>
      </c>
      <c r="AY685">
        <v>20</v>
      </c>
      <c r="AZ685" s="7" t="s">
        <v>526</v>
      </c>
      <c r="BA685">
        <v>5</v>
      </c>
      <c r="BB685" s="7" t="s">
        <v>526</v>
      </c>
      <c r="BC685">
        <v>5</v>
      </c>
      <c r="BD685" s="7" t="s">
        <v>543</v>
      </c>
      <c r="BE685">
        <v>10</v>
      </c>
      <c r="BF685" s="7" t="s">
        <v>543</v>
      </c>
      <c r="BG685">
        <v>2.9</v>
      </c>
      <c r="BH685" s="7" t="s">
        <v>526</v>
      </c>
      <c r="BI685">
        <v>5</v>
      </c>
      <c r="BJ685" s="7" t="s">
        <v>526</v>
      </c>
      <c r="BK685">
        <v>5</v>
      </c>
      <c r="BL685" s="7" t="s">
        <v>526</v>
      </c>
      <c r="BM685">
        <v>5</v>
      </c>
      <c r="BN685" s="7" t="s">
        <v>543</v>
      </c>
      <c r="BO685">
        <v>1.7</v>
      </c>
      <c r="BQ685" s="5">
        <f t="shared" si="40"/>
        <v>21</v>
      </c>
      <c r="BR685" s="5">
        <f t="shared" si="41"/>
        <v>0</v>
      </c>
      <c r="BS685" s="5">
        <f t="shared" si="42"/>
        <v>28</v>
      </c>
      <c r="BT685" s="6">
        <f t="shared" si="43"/>
        <v>7</v>
      </c>
    </row>
    <row r="686" spans="1:72" ht="12.75">
      <c r="A686" t="s">
        <v>532</v>
      </c>
      <c r="B686" s="1" t="s">
        <v>142</v>
      </c>
      <c r="C686" s="1" t="s">
        <v>142</v>
      </c>
      <c r="D686" s="7">
        <v>1997</v>
      </c>
      <c r="E686" t="s">
        <v>143</v>
      </c>
      <c r="F686" t="s">
        <v>1267</v>
      </c>
      <c r="G686" t="s">
        <v>144</v>
      </c>
      <c r="H686" s="7" t="s">
        <v>523</v>
      </c>
      <c r="I686" t="s">
        <v>524</v>
      </c>
      <c r="J686" s="7" t="s">
        <v>525</v>
      </c>
      <c r="K686">
        <v>8.7</v>
      </c>
      <c r="L686" s="7" t="s">
        <v>526</v>
      </c>
      <c r="M686">
        <v>5</v>
      </c>
      <c r="N686" s="32" t="s">
        <v>525</v>
      </c>
      <c r="O686" s="33">
        <v>76</v>
      </c>
      <c r="P686" s="7" t="s">
        <v>526</v>
      </c>
      <c r="Q686">
        <v>200</v>
      </c>
      <c r="R686" s="7" t="s">
        <v>526</v>
      </c>
      <c r="S686">
        <v>5</v>
      </c>
      <c r="T686" s="7" t="s">
        <v>543</v>
      </c>
      <c r="U686">
        <v>12</v>
      </c>
      <c r="V686" s="7" t="s">
        <v>525</v>
      </c>
      <c r="W686">
        <v>14</v>
      </c>
      <c r="X686" s="7" t="s">
        <v>526</v>
      </c>
      <c r="Y686">
        <v>5</v>
      </c>
      <c r="Z686" s="7" t="s">
        <v>526</v>
      </c>
      <c r="AA686">
        <v>5</v>
      </c>
      <c r="AB686" s="7" t="s">
        <v>526</v>
      </c>
      <c r="AC686">
        <v>5</v>
      </c>
      <c r="AD686" s="7" t="s">
        <v>526</v>
      </c>
      <c r="AE686">
        <v>5</v>
      </c>
      <c r="AF686" s="7" t="s">
        <v>526</v>
      </c>
      <c r="AG686">
        <v>5</v>
      </c>
      <c r="AH686" s="7" t="s">
        <v>526</v>
      </c>
      <c r="AI686">
        <v>5</v>
      </c>
      <c r="AJ686" s="7" t="s">
        <v>526</v>
      </c>
      <c r="AK686">
        <v>5</v>
      </c>
      <c r="AL686" s="7" t="s">
        <v>526</v>
      </c>
      <c r="AM686">
        <v>5</v>
      </c>
      <c r="AN686" s="7" t="s">
        <v>526</v>
      </c>
      <c r="AO686">
        <v>5</v>
      </c>
      <c r="AP686" s="7" t="s">
        <v>543</v>
      </c>
      <c r="AQ686">
        <v>5.6</v>
      </c>
      <c r="AR686" s="7" t="s">
        <v>526</v>
      </c>
      <c r="AS686">
        <v>5</v>
      </c>
      <c r="AT686" s="7" t="s">
        <v>526</v>
      </c>
      <c r="AU686">
        <v>5</v>
      </c>
      <c r="AV686" s="7" t="s">
        <v>525</v>
      </c>
      <c r="AW686">
        <v>12</v>
      </c>
      <c r="AX686" s="7" t="s">
        <v>525</v>
      </c>
      <c r="AY686">
        <v>48</v>
      </c>
      <c r="AZ686" s="7" t="s">
        <v>526</v>
      </c>
      <c r="BA686">
        <v>5</v>
      </c>
      <c r="BB686" s="7" t="s">
        <v>526</v>
      </c>
      <c r="BC686">
        <v>5</v>
      </c>
      <c r="BD686" s="7" t="s">
        <v>525</v>
      </c>
      <c r="BE686">
        <v>8.5</v>
      </c>
      <c r="BF686" s="7" t="s">
        <v>525</v>
      </c>
      <c r="BG686">
        <v>17</v>
      </c>
      <c r="BH686" s="7" t="s">
        <v>526</v>
      </c>
      <c r="BI686">
        <v>5</v>
      </c>
      <c r="BJ686" s="7" t="s">
        <v>526</v>
      </c>
      <c r="BK686">
        <v>5</v>
      </c>
      <c r="BL686" s="7" t="s">
        <v>525</v>
      </c>
      <c r="BM686">
        <v>9.7</v>
      </c>
      <c r="BN686" s="7" t="s">
        <v>525</v>
      </c>
      <c r="BO686">
        <v>23</v>
      </c>
      <c r="BQ686" s="5">
        <f t="shared" si="40"/>
        <v>18</v>
      </c>
      <c r="BR686" s="5">
        <f t="shared" si="41"/>
        <v>0</v>
      </c>
      <c r="BS686" s="5">
        <f t="shared" si="42"/>
        <v>28</v>
      </c>
      <c r="BT686" s="6">
        <f t="shared" si="43"/>
        <v>10</v>
      </c>
    </row>
    <row r="687" spans="1:72" ht="12.75">
      <c r="A687" t="s">
        <v>420</v>
      </c>
      <c r="B687" s="1" t="s">
        <v>145</v>
      </c>
      <c r="C687" s="1" t="s">
        <v>145</v>
      </c>
      <c r="D687" s="7">
        <v>1994</v>
      </c>
      <c r="E687" t="s">
        <v>146</v>
      </c>
      <c r="F687" t="s">
        <v>1267</v>
      </c>
      <c r="G687" t="s">
        <v>147</v>
      </c>
      <c r="H687" s="7" t="s">
        <v>523</v>
      </c>
      <c r="I687" t="s">
        <v>531</v>
      </c>
      <c r="J687" s="7" t="s">
        <v>525</v>
      </c>
      <c r="K687">
        <v>12.14</v>
      </c>
      <c r="L687" s="7" t="s">
        <v>526</v>
      </c>
      <c r="M687">
        <v>5</v>
      </c>
      <c r="N687" s="32" t="s">
        <v>525</v>
      </c>
      <c r="O687" s="33">
        <v>300</v>
      </c>
      <c r="P687" s="7" t="s">
        <v>526</v>
      </c>
      <c r="Q687">
        <v>200</v>
      </c>
      <c r="R687" s="7" t="s">
        <v>525</v>
      </c>
      <c r="S687">
        <v>10</v>
      </c>
      <c r="T687" s="7" t="s">
        <v>525</v>
      </c>
      <c r="U687">
        <v>6.5</v>
      </c>
      <c r="V687" s="7" t="s">
        <v>525</v>
      </c>
      <c r="W687">
        <v>28</v>
      </c>
      <c r="X687" s="7" t="s">
        <v>525</v>
      </c>
      <c r="Y687">
        <v>13</v>
      </c>
      <c r="Z687" s="7" t="s">
        <v>526</v>
      </c>
      <c r="AA687">
        <v>5</v>
      </c>
      <c r="AB687" s="7" t="s">
        <v>526</v>
      </c>
      <c r="AC687">
        <v>5</v>
      </c>
      <c r="AD687" s="7" t="s">
        <v>526</v>
      </c>
      <c r="AE687">
        <v>5</v>
      </c>
      <c r="AF687" s="7" t="s">
        <v>526</v>
      </c>
      <c r="AG687">
        <v>5</v>
      </c>
      <c r="AH687" s="7" t="s">
        <v>526</v>
      </c>
      <c r="AI687">
        <v>5</v>
      </c>
      <c r="AJ687" s="7" t="s">
        <v>526</v>
      </c>
      <c r="AK687">
        <v>5</v>
      </c>
      <c r="AL687" s="7" t="s">
        <v>526</v>
      </c>
      <c r="AM687">
        <v>5</v>
      </c>
      <c r="AN687" s="7" t="s">
        <v>526</v>
      </c>
      <c r="AO687">
        <v>5</v>
      </c>
      <c r="AP687" s="7" t="s">
        <v>525</v>
      </c>
      <c r="AQ687">
        <v>6.9</v>
      </c>
      <c r="AR687" s="7" t="s">
        <v>526</v>
      </c>
      <c r="AS687">
        <v>5</v>
      </c>
      <c r="AT687" s="7" t="s">
        <v>526</v>
      </c>
      <c r="AU687">
        <v>5</v>
      </c>
      <c r="AV687" s="7" t="s">
        <v>525</v>
      </c>
      <c r="AW687">
        <v>31</v>
      </c>
      <c r="AX687" s="7" t="s">
        <v>525</v>
      </c>
      <c r="AY687">
        <v>95</v>
      </c>
      <c r="AZ687" s="7" t="s">
        <v>526</v>
      </c>
      <c r="BA687">
        <v>5</v>
      </c>
      <c r="BB687" s="7" t="s">
        <v>525</v>
      </c>
      <c r="BC687">
        <v>8.6</v>
      </c>
      <c r="BD687" s="7" t="s">
        <v>525</v>
      </c>
      <c r="BE687">
        <v>44</v>
      </c>
      <c r="BF687" s="7" t="s">
        <v>543</v>
      </c>
      <c r="BG687">
        <v>4</v>
      </c>
      <c r="BH687" s="7" t="s">
        <v>525</v>
      </c>
      <c r="BI687">
        <v>16</v>
      </c>
      <c r="BJ687" s="7" t="s">
        <v>526</v>
      </c>
      <c r="BK687">
        <v>5</v>
      </c>
      <c r="BL687" s="7" t="s">
        <v>525</v>
      </c>
      <c r="BM687">
        <v>27</v>
      </c>
      <c r="BN687" s="7" t="s">
        <v>525</v>
      </c>
      <c r="BO687">
        <v>33</v>
      </c>
      <c r="BQ687" s="5">
        <f t="shared" si="40"/>
        <v>14</v>
      </c>
      <c r="BR687" s="5">
        <f t="shared" si="41"/>
        <v>0</v>
      </c>
      <c r="BS687" s="5">
        <f t="shared" si="42"/>
        <v>28</v>
      </c>
      <c r="BT687" s="6">
        <f t="shared" si="43"/>
        <v>14</v>
      </c>
    </row>
    <row r="688" spans="1:72" ht="12.75">
      <c r="A688" t="s">
        <v>971</v>
      </c>
      <c r="B688" s="1" t="s">
        <v>148</v>
      </c>
      <c r="C688" s="1" t="s">
        <v>148</v>
      </c>
      <c r="D688" s="7">
        <v>1991</v>
      </c>
      <c r="E688" t="s">
        <v>149</v>
      </c>
      <c r="F688" t="s">
        <v>1267</v>
      </c>
      <c r="G688" t="s">
        <v>150</v>
      </c>
      <c r="H688" s="7" t="s">
        <v>523</v>
      </c>
      <c r="I688" t="s">
        <v>531</v>
      </c>
      <c r="J688" s="7" t="s">
        <v>525</v>
      </c>
      <c r="K688">
        <v>7.8</v>
      </c>
      <c r="L688" s="7" t="s">
        <v>526</v>
      </c>
      <c r="M688">
        <v>5</v>
      </c>
      <c r="N688" s="32" t="s">
        <v>525</v>
      </c>
      <c r="O688" s="33">
        <v>1100</v>
      </c>
      <c r="P688" s="7" t="s">
        <v>526</v>
      </c>
      <c r="Q688">
        <v>200</v>
      </c>
      <c r="R688" s="7" t="s">
        <v>526</v>
      </c>
      <c r="S688">
        <v>5</v>
      </c>
      <c r="T688" s="7" t="s">
        <v>526</v>
      </c>
      <c r="U688">
        <v>5</v>
      </c>
      <c r="V688" s="7" t="s">
        <v>525</v>
      </c>
      <c r="W688">
        <v>27</v>
      </c>
      <c r="X688" s="7" t="s">
        <v>525</v>
      </c>
      <c r="Y688">
        <v>7.9</v>
      </c>
      <c r="Z688" s="7" t="s">
        <v>526</v>
      </c>
      <c r="AA688">
        <v>5</v>
      </c>
      <c r="AB688" s="7" t="s">
        <v>525</v>
      </c>
      <c r="AC688">
        <v>8.2</v>
      </c>
      <c r="AD688" s="7" t="s">
        <v>526</v>
      </c>
      <c r="AE688">
        <v>5</v>
      </c>
      <c r="AF688" s="7" t="s">
        <v>526</v>
      </c>
      <c r="AG688">
        <v>5</v>
      </c>
      <c r="AH688" s="7" t="s">
        <v>526</v>
      </c>
      <c r="AI688">
        <v>5</v>
      </c>
      <c r="AJ688" s="7" t="s">
        <v>526</v>
      </c>
      <c r="AK688">
        <v>5</v>
      </c>
      <c r="AL688" s="7" t="s">
        <v>526</v>
      </c>
      <c r="AM688">
        <v>5</v>
      </c>
      <c r="AN688" s="7" t="s">
        <v>526</v>
      </c>
      <c r="AO688">
        <v>5</v>
      </c>
      <c r="AP688" s="7" t="s">
        <v>526</v>
      </c>
      <c r="AQ688">
        <v>5</v>
      </c>
      <c r="AR688" s="7" t="s">
        <v>526</v>
      </c>
      <c r="AS688">
        <v>5</v>
      </c>
      <c r="AT688" s="7" t="s">
        <v>526</v>
      </c>
      <c r="AU688">
        <v>5</v>
      </c>
      <c r="AV688" s="7" t="s">
        <v>526</v>
      </c>
      <c r="AW688">
        <v>5</v>
      </c>
      <c r="AX688" s="7" t="s">
        <v>525</v>
      </c>
      <c r="AY688">
        <v>160</v>
      </c>
      <c r="AZ688" s="7" t="s">
        <v>526</v>
      </c>
      <c r="BA688">
        <v>5</v>
      </c>
      <c r="BB688" s="7" t="s">
        <v>526</v>
      </c>
      <c r="BC688">
        <v>5</v>
      </c>
      <c r="BD688" s="7" t="s">
        <v>525</v>
      </c>
      <c r="BE688">
        <v>24</v>
      </c>
      <c r="BF688" s="7" t="s">
        <v>526</v>
      </c>
      <c r="BG688">
        <v>5</v>
      </c>
      <c r="BH688" s="7" t="s">
        <v>526</v>
      </c>
      <c r="BI688">
        <v>5</v>
      </c>
      <c r="BJ688" s="7" t="s">
        <v>526</v>
      </c>
      <c r="BK688">
        <v>5</v>
      </c>
      <c r="BL688" s="7" t="s">
        <v>525</v>
      </c>
      <c r="BM688">
        <v>17</v>
      </c>
      <c r="BN688" s="7" t="s">
        <v>525</v>
      </c>
      <c r="BO688">
        <v>23</v>
      </c>
      <c r="BQ688" s="5">
        <f t="shared" si="40"/>
        <v>20</v>
      </c>
      <c r="BR688" s="5">
        <f t="shared" si="41"/>
        <v>0</v>
      </c>
      <c r="BS688" s="5">
        <f t="shared" si="42"/>
        <v>28</v>
      </c>
      <c r="BT688" s="6">
        <f t="shared" si="43"/>
        <v>8</v>
      </c>
    </row>
    <row r="689" spans="1:72" ht="12.75">
      <c r="A689" t="s">
        <v>971</v>
      </c>
      <c r="B689" s="1" t="s">
        <v>151</v>
      </c>
      <c r="C689" s="1" t="s">
        <v>151</v>
      </c>
      <c r="D689" s="7">
        <v>1991</v>
      </c>
      <c r="E689" t="s">
        <v>152</v>
      </c>
      <c r="F689" t="s">
        <v>1267</v>
      </c>
      <c r="G689" t="s">
        <v>153</v>
      </c>
      <c r="H689" s="7" t="s">
        <v>523</v>
      </c>
      <c r="I689" t="s">
        <v>531</v>
      </c>
      <c r="J689" s="7" t="s">
        <v>525</v>
      </c>
      <c r="K689">
        <v>8.4</v>
      </c>
      <c r="L689" s="7" t="s">
        <v>526</v>
      </c>
      <c r="M689">
        <v>5</v>
      </c>
      <c r="N689" s="32" t="s">
        <v>525</v>
      </c>
      <c r="O689" s="33">
        <v>170</v>
      </c>
      <c r="P689" s="7" t="s">
        <v>526</v>
      </c>
      <c r="Q689">
        <v>200</v>
      </c>
      <c r="R689" s="7" t="s">
        <v>525</v>
      </c>
      <c r="S689">
        <v>31</v>
      </c>
      <c r="T689" s="7" t="s">
        <v>526</v>
      </c>
      <c r="U689">
        <v>5</v>
      </c>
      <c r="V689" s="7" t="s">
        <v>525</v>
      </c>
      <c r="W689">
        <v>10</v>
      </c>
      <c r="X689" s="7" t="s">
        <v>526</v>
      </c>
      <c r="Y689">
        <v>5</v>
      </c>
      <c r="Z689" s="7" t="s">
        <v>526</v>
      </c>
      <c r="AA689">
        <v>5</v>
      </c>
      <c r="AB689" s="7" t="s">
        <v>526</v>
      </c>
      <c r="AC689">
        <v>5</v>
      </c>
      <c r="AD689" s="7" t="s">
        <v>526</v>
      </c>
      <c r="AE689">
        <v>5</v>
      </c>
      <c r="AF689" s="7" t="s">
        <v>525</v>
      </c>
      <c r="AG689">
        <v>14</v>
      </c>
      <c r="AH689" s="7" t="s">
        <v>526</v>
      </c>
      <c r="AI689">
        <v>5</v>
      </c>
      <c r="AJ689" s="7" t="s">
        <v>526</v>
      </c>
      <c r="AK689">
        <v>5</v>
      </c>
      <c r="AL689" s="7" t="s">
        <v>526</v>
      </c>
      <c r="AM689">
        <v>5</v>
      </c>
      <c r="AN689" s="7" t="s">
        <v>525</v>
      </c>
      <c r="AO689">
        <v>7</v>
      </c>
      <c r="AP689" s="7" t="s">
        <v>526</v>
      </c>
      <c r="AQ689">
        <v>5</v>
      </c>
      <c r="AR689" s="7" t="s">
        <v>526</v>
      </c>
      <c r="AS689">
        <v>5</v>
      </c>
      <c r="AT689" s="7" t="s">
        <v>526</v>
      </c>
      <c r="AU689">
        <v>5</v>
      </c>
      <c r="AV689" s="7" t="s">
        <v>525</v>
      </c>
      <c r="AW689">
        <v>26</v>
      </c>
      <c r="AX689" s="7" t="s">
        <v>525</v>
      </c>
      <c r="AY689">
        <v>160</v>
      </c>
      <c r="AZ689" s="7" t="s">
        <v>526</v>
      </c>
      <c r="BA689">
        <v>5</v>
      </c>
      <c r="BB689" s="7" t="s">
        <v>525</v>
      </c>
      <c r="BC689">
        <v>9.4</v>
      </c>
      <c r="BD689" s="7" t="s">
        <v>525</v>
      </c>
      <c r="BE689">
        <v>21</v>
      </c>
      <c r="BF689" s="7" t="s">
        <v>526</v>
      </c>
      <c r="BG689">
        <v>8</v>
      </c>
      <c r="BH689" s="7" t="s">
        <v>526</v>
      </c>
      <c r="BI689">
        <v>5</v>
      </c>
      <c r="BJ689" s="7" t="s">
        <v>525</v>
      </c>
      <c r="BK689">
        <v>8.5</v>
      </c>
      <c r="BL689" s="7" t="s">
        <v>525</v>
      </c>
      <c r="BM689">
        <v>9.3</v>
      </c>
      <c r="BN689" s="7" t="s">
        <v>525</v>
      </c>
      <c r="BO689">
        <v>16</v>
      </c>
      <c r="BQ689" s="5">
        <f t="shared" si="40"/>
        <v>16</v>
      </c>
      <c r="BR689" s="5">
        <f t="shared" si="41"/>
        <v>0</v>
      </c>
      <c r="BS689" s="5">
        <f t="shared" si="42"/>
        <v>28</v>
      </c>
      <c r="BT689" s="6">
        <f t="shared" si="43"/>
        <v>12</v>
      </c>
    </row>
    <row r="690" spans="1:72" ht="12.75">
      <c r="A690" t="s">
        <v>2275</v>
      </c>
      <c r="B690" s="1" t="s">
        <v>154</v>
      </c>
      <c r="C690" s="1" t="s">
        <v>154</v>
      </c>
      <c r="D690" s="7">
        <v>1994</v>
      </c>
      <c r="E690" t="s">
        <v>155</v>
      </c>
      <c r="F690" t="s">
        <v>1267</v>
      </c>
      <c r="G690" t="s">
        <v>156</v>
      </c>
      <c r="H690" s="7" t="s">
        <v>523</v>
      </c>
      <c r="I690" t="s">
        <v>2279</v>
      </c>
      <c r="J690" s="7" t="s">
        <v>525</v>
      </c>
      <c r="K690">
        <v>4.4</v>
      </c>
      <c r="L690" s="7" t="s">
        <v>526</v>
      </c>
      <c r="M690">
        <v>5</v>
      </c>
      <c r="N690" s="32" t="s">
        <v>525</v>
      </c>
      <c r="O690" s="33">
        <v>120</v>
      </c>
      <c r="P690" s="7" t="s">
        <v>526</v>
      </c>
      <c r="Q690">
        <v>200</v>
      </c>
      <c r="R690" s="7" t="s">
        <v>543</v>
      </c>
      <c r="S690">
        <v>0.8</v>
      </c>
      <c r="T690" s="7" t="s">
        <v>526</v>
      </c>
      <c r="U690">
        <v>5</v>
      </c>
      <c r="V690" s="7" t="s">
        <v>525</v>
      </c>
      <c r="W690">
        <v>20</v>
      </c>
      <c r="X690" s="7" t="s">
        <v>525</v>
      </c>
      <c r="Y690">
        <v>6.5</v>
      </c>
      <c r="Z690" s="7" t="s">
        <v>526</v>
      </c>
      <c r="AA690">
        <v>5</v>
      </c>
      <c r="AB690" s="7" t="s">
        <v>526</v>
      </c>
      <c r="AC690">
        <v>5</v>
      </c>
      <c r="AD690" s="7" t="s">
        <v>526</v>
      </c>
      <c r="AE690">
        <v>5</v>
      </c>
      <c r="AF690" s="7" t="s">
        <v>526</v>
      </c>
      <c r="AG690">
        <v>5</v>
      </c>
      <c r="AH690" s="7" t="s">
        <v>526</v>
      </c>
      <c r="AI690">
        <v>5</v>
      </c>
      <c r="AJ690" s="7" t="s">
        <v>526</v>
      </c>
      <c r="AK690">
        <v>5</v>
      </c>
      <c r="AL690" s="7" t="s">
        <v>526</v>
      </c>
      <c r="AM690">
        <v>5</v>
      </c>
      <c r="AN690" s="7" t="s">
        <v>526</v>
      </c>
      <c r="AO690">
        <v>5</v>
      </c>
      <c r="AP690" s="7" t="s">
        <v>526</v>
      </c>
      <c r="AQ690">
        <v>5</v>
      </c>
      <c r="AR690" s="7" t="s">
        <v>526</v>
      </c>
      <c r="AS690">
        <v>5</v>
      </c>
      <c r="AT690" s="7" t="s">
        <v>526</v>
      </c>
      <c r="AU690">
        <v>5</v>
      </c>
      <c r="AV690" s="7" t="s">
        <v>543</v>
      </c>
      <c r="AW690">
        <v>4.7</v>
      </c>
      <c r="AX690" s="7" t="s">
        <v>525</v>
      </c>
      <c r="AY690">
        <v>71</v>
      </c>
      <c r="AZ690" s="7" t="s">
        <v>526</v>
      </c>
      <c r="BA690">
        <v>5</v>
      </c>
      <c r="BB690" s="7" t="s">
        <v>526</v>
      </c>
      <c r="BC690">
        <v>5</v>
      </c>
      <c r="BD690" s="7" t="s">
        <v>543</v>
      </c>
      <c r="BE690">
        <v>17</v>
      </c>
      <c r="BF690" s="7" t="s">
        <v>525</v>
      </c>
      <c r="BG690">
        <v>7.2</v>
      </c>
      <c r="BH690" s="7" t="s">
        <v>526</v>
      </c>
      <c r="BI690">
        <v>5</v>
      </c>
      <c r="BJ690" s="7" t="s">
        <v>526</v>
      </c>
      <c r="BK690">
        <v>5</v>
      </c>
      <c r="BL690" s="7" t="s">
        <v>525</v>
      </c>
      <c r="BM690">
        <v>5.9</v>
      </c>
      <c r="BN690" s="7" t="s">
        <v>525</v>
      </c>
      <c r="BO690">
        <v>13</v>
      </c>
      <c r="BQ690" s="5">
        <f t="shared" si="40"/>
        <v>18</v>
      </c>
      <c r="BR690" s="5">
        <f t="shared" si="41"/>
        <v>0</v>
      </c>
      <c r="BS690" s="5">
        <f t="shared" si="42"/>
        <v>28</v>
      </c>
      <c r="BT690" s="6">
        <f t="shared" si="43"/>
        <v>10</v>
      </c>
    </row>
    <row r="691" spans="1:72" ht="12.75">
      <c r="A691" t="s">
        <v>2275</v>
      </c>
      <c r="B691" s="1" t="s">
        <v>157</v>
      </c>
      <c r="C691" s="1" t="s">
        <v>157</v>
      </c>
      <c r="D691" s="7">
        <v>1994</v>
      </c>
      <c r="E691" t="s">
        <v>158</v>
      </c>
      <c r="F691" t="s">
        <v>1267</v>
      </c>
      <c r="G691" t="s">
        <v>159</v>
      </c>
      <c r="H691" s="7" t="s">
        <v>523</v>
      </c>
      <c r="I691" t="s">
        <v>531</v>
      </c>
      <c r="J691" s="7" t="s">
        <v>525</v>
      </c>
      <c r="K691">
        <v>1.75</v>
      </c>
      <c r="L691" s="7" t="s">
        <v>526</v>
      </c>
      <c r="M691">
        <v>5</v>
      </c>
      <c r="N691" s="32" t="s">
        <v>525</v>
      </c>
      <c r="O691" s="33">
        <v>130</v>
      </c>
      <c r="P691" s="7" t="s">
        <v>526</v>
      </c>
      <c r="Q691">
        <v>200</v>
      </c>
      <c r="R691" s="7" t="s">
        <v>526</v>
      </c>
      <c r="S691">
        <v>5</v>
      </c>
      <c r="T691" s="7" t="s">
        <v>526</v>
      </c>
      <c r="U691">
        <v>5</v>
      </c>
      <c r="V691" s="7" t="s">
        <v>543</v>
      </c>
      <c r="W691">
        <v>2.9</v>
      </c>
      <c r="X691" s="7" t="s">
        <v>526</v>
      </c>
      <c r="Y691">
        <v>5</v>
      </c>
      <c r="Z691" s="7" t="s">
        <v>526</v>
      </c>
      <c r="AA691">
        <v>5</v>
      </c>
      <c r="AB691" s="7" t="s">
        <v>526</v>
      </c>
      <c r="AC691">
        <v>5</v>
      </c>
      <c r="AD691" s="7" t="s">
        <v>526</v>
      </c>
      <c r="AE691">
        <v>5</v>
      </c>
      <c r="AF691" s="7" t="s">
        <v>526</v>
      </c>
      <c r="AG691">
        <v>5</v>
      </c>
      <c r="AH691" s="7" t="s">
        <v>526</v>
      </c>
      <c r="AI691">
        <v>5</v>
      </c>
      <c r="AJ691" s="7" t="s">
        <v>526</v>
      </c>
      <c r="AK691">
        <v>5</v>
      </c>
      <c r="AL691" s="7" t="s">
        <v>526</v>
      </c>
      <c r="AM691">
        <v>5</v>
      </c>
      <c r="AN691" s="7" t="s">
        <v>526</v>
      </c>
      <c r="AO691">
        <v>5</v>
      </c>
      <c r="AP691" s="7" t="s">
        <v>526</v>
      </c>
      <c r="AQ691">
        <v>5</v>
      </c>
      <c r="AR691" s="7" t="s">
        <v>526</v>
      </c>
      <c r="AS691">
        <v>5</v>
      </c>
      <c r="AT691" s="7" t="s">
        <v>526</v>
      </c>
      <c r="AU691">
        <v>5</v>
      </c>
      <c r="AV691" s="7" t="s">
        <v>526</v>
      </c>
      <c r="AW691">
        <v>5</v>
      </c>
      <c r="AX691" s="7" t="s">
        <v>525</v>
      </c>
      <c r="AY691">
        <v>36</v>
      </c>
      <c r="AZ691" s="7" t="s">
        <v>526</v>
      </c>
      <c r="BA691">
        <v>5</v>
      </c>
      <c r="BB691" s="7" t="s">
        <v>543</v>
      </c>
      <c r="BC691">
        <v>3.2</v>
      </c>
      <c r="BD691" s="7" t="s">
        <v>543</v>
      </c>
      <c r="BE691">
        <v>21</v>
      </c>
      <c r="BF691" s="7" t="s">
        <v>526</v>
      </c>
      <c r="BG691">
        <v>5</v>
      </c>
      <c r="BH691" s="7" t="s">
        <v>526</v>
      </c>
      <c r="BI691">
        <v>5</v>
      </c>
      <c r="BJ691" s="7" t="s">
        <v>526</v>
      </c>
      <c r="BK691">
        <v>5</v>
      </c>
      <c r="BL691" s="7" t="s">
        <v>526</v>
      </c>
      <c r="BM691">
        <v>5</v>
      </c>
      <c r="BN691" s="7" t="s">
        <v>543</v>
      </c>
      <c r="BO691">
        <v>2.5</v>
      </c>
      <c r="BQ691" s="5">
        <f t="shared" si="40"/>
        <v>22</v>
      </c>
      <c r="BR691" s="5">
        <f t="shared" si="41"/>
        <v>0</v>
      </c>
      <c r="BS691" s="5">
        <f t="shared" si="42"/>
        <v>28</v>
      </c>
      <c r="BT691" s="6">
        <f t="shared" si="43"/>
        <v>6</v>
      </c>
    </row>
    <row r="692" spans="1:72" ht="12.75">
      <c r="A692" t="s">
        <v>371</v>
      </c>
      <c r="B692" s="1" t="s">
        <v>160</v>
      </c>
      <c r="C692" s="1" t="s">
        <v>160</v>
      </c>
      <c r="D692" s="7">
        <v>1994</v>
      </c>
      <c r="E692" t="s">
        <v>161</v>
      </c>
      <c r="F692" t="s">
        <v>1267</v>
      </c>
      <c r="G692" t="s">
        <v>162</v>
      </c>
      <c r="H692" s="7" t="s">
        <v>523</v>
      </c>
      <c r="I692" t="s">
        <v>897</v>
      </c>
      <c r="J692" s="7" t="s">
        <v>525</v>
      </c>
      <c r="K692">
        <v>12</v>
      </c>
      <c r="L692" s="7" t="s">
        <v>526</v>
      </c>
      <c r="M692">
        <v>5</v>
      </c>
      <c r="N692" s="32" t="s">
        <v>525</v>
      </c>
      <c r="O692" s="33">
        <v>120</v>
      </c>
      <c r="P692" s="7" t="s">
        <v>526</v>
      </c>
      <c r="Q692">
        <v>200</v>
      </c>
      <c r="R692" s="7" t="s">
        <v>526</v>
      </c>
      <c r="S692">
        <v>5</v>
      </c>
      <c r="T692" s="7" t="s">
        <v>526</v>
      </c>
      <c r="U692">
        <v>5</v>
      </c>
      <c r="V692" s="7" t="s">
        <v>525</v>
      </c>
      <c r="W692">
        <v>23</v>
      </c>
      <c r="X692" s="7" t="s">
        <v>526</v>
      </c>
      <c r="Y692">
        <v>5</v>
      </c>
      <c r="Z692" s="7" t="s">
        <v>526</v>
      </c>
      <c r="AA692">
        <v>5</v>
      </c>
      <c r="AB692" s="7" t="s">
        <v>526</v>
      </c>
      <c r="AC692">
        <v>5</v>
      </c>
      <c r="AD692" s="7" t="s">
        <v>526</v>
      </c>
      <c r="AE692">
        <v>5</v>
      </c>
      <c r="AF692" s="7" t="s">
        <v>526</v>
      </c>
      <c r="AG692">
        <v>5</v>
      </c>
      <c r="AH692" s="7" t="s">
        <v>526</v>
      </c>
      <c r="AI692">
        <v>5</v>
      </c>
      <c r="AJ692" s="7" t="s">
        <v>526</v>
      </c>
      <c r="AK692">
        <v>5</v>
      </c>
      <c r="AL692" s="7" t="s">
        <v>526</v>
      </c>
      <c r="AM692">
        <v>5</v>
      </c>
      <c r="AN692" s="7" t="s">
        <v>526</v>
      </c>
      <c r="AO692">
        <v>5</v>
      </c>
      <c r="AP692" s="7" t="s">
        <v>526</v>
      </c>
      <c r="AQ692">
        <v>5</v>
      </c>
      <c r="AR692" s="7" t="s">
        <v>526</v>
      </c>
      <c r="AS692">
        <v>5</v>
      </c>
      <c r="AT692" s="7" t="s">
        <v>526</v>
      </c>
      <c r="AU692">
        <v>9</v>
      </c>
      <c r="AV692" s="7" t="s">
        <v>526</v>
      </c>
      <c r="AW692">
        <v>5</v>
      </c>
      <c r="AX692" s="7" t="s">
        <v>525</v>
      </c>
      <c r="AY692">
        <v>46</v>
      </c>
      <c r="AZ692" s="7" t="s">
        <v>526</v>
      </c>
      <c r="BA692">
        <v>5</v>
      </c>
      <c r="BB692" s="7" t="s">
        <v>526</v>
      </c>
      <c r="BC692">
        <v>5</v>
      </c>
      <c r="BD692" s="7" t="s">
        <v>525</v>
      </c>
      <c r="BE692">
        <v>20</v>
      </c>
      <c r="BF692" s="7" t="s">
        <v>526</v>
      </c>
      <c r="BG692">
        <v>5</v>
      </c>
      <c r="BH692" s="7" t="s">
        <v>526</v>
      </c>
      <c r="BI692">
        <v>5</v>
      </c>
      <c r="BJ692" s="7" t="s">
        <v>526</v>
      </c>
      <c r="BK692">
        <v>5</v>
      </c>
      <c r="BL692" s="7" t="s">
        <v>526</v>
      </c>
      <c r="BM692">
        <v>5</v>
      </c>
      <c r="BN692" s="7" t="s">
        <v>525</v>
      </c>
      <c r="BO692">
        <v>12</v>
      </c>
      <c r="BQ692" s="5">
        <f t="shared" si="40"/>
        <v>23</v>
      </c>
      <c r="BR692" s="5">
        <f t="shared" si="41"/>
        <v>0</v>
      </c>
      <c r="BS692" s="5">
        <f t="shared" si="42"/>
        <v>28</v>
      </c>
      <c r="BT692" s="6">
        <f t="shared" si="43"/>
        <v>5</v>
      </c>
    </row>
    <row r="693" spans="1:72" ht="12.75">
      <c r="A693" t="s">
        <v>2208</v>
      </c>
      <c r="B693" s="1" t="s">
        <v>163</v>
      </c>
      <c r="C693" s="1" t="s">
        <v>163</v>
      </c>
      <c r="D693" s="7">
        <v>1997</v>
      </c>
      <c r="E693" t="s">
        <v>164</v>
      </c>
      <c r="F693" t="s">
        <v>1267</v>
      </c>
      <c r="G693" t="s">
        <v>165</v>
      </c>
      <c r="H693" s="7" t="s">
        <v>523</v>
      </c>
      <c r="I693" t="s">
        <v>166</v>
      </c>
      <c r="J693" s="7" t="s">
        <v>525</v>
      </c>
      <c r="K693">
        <v>5.7</v>
      </c>
      <c r="L693" s="7" t="s">
        <v>526</v>
      </c>
      <c r="M693">
        <v>5</v>
      </c>
      <c r="N693" s="32" t="s">
        <v>526</v>
      </c>
      <c r="O693" s="33">
        <v>50</v>
      </c>
      <c r="P693" s="7" t="s">
        <v>526</v>
      </c>
      <c r="Q693">
        <v>200</v>
      </c>
      <c r="R693" s="7" t="s">
        <v>526</v>
      </c>
      <c r="S693">
        <v>5</v>
      </c>
      <c r="T693" s="7" t="s">
        <v>526</v>
      </c>
      <c r="U693">
        <v>5</v>
      </c>
      <c r="V693" s="7" t="s">
        <v>526</v>
      </c>
      <c r="W693">
        <v>5</v>
      </c>
      <c r="X693" s="7" t="s">
        <v>526</v>
      </c>
      <c r="Y693">
        <v>5</v>
      </c>
      <c r="Z693" s="7" t="s">
        <v>526</v>
      </c>
      <c r="AA693">
        <v>5</v>
      </c>
      <c r="AB693" s="7" t="s">
        <v>526</v>
      </c>
      <c r="AC693">
        <v>5</v>
      </c>
      <c r="AD693" s="7" t="s">
        <v>526</v>
      </c>
      <c r="AE693">
        <v>5</v>
      </c>
      <c r="AF693" s="7" t="s">
        <v>526</v>
      </c>
      <c r="AG693">
        <v>5</v>
      </c>
      <c r="AH693" s="7" t="s">
        <v>526</v>
      </c>
      <c r="AI693">
        <v>5</v>
      </c>
      <c r="AJ693" s="7" t="s">
        <v>526</v>
      </c>
      <c r="AK693">
        <v>5</v>
      </c>
      <c r="AL693" s="7" t="s">
        <v>526</v>
      </c>
      <c r="AM693">
        <v>5</v>
      </c>
      <c r="AN693" s="7" t="s">
        <v>526</v>
      </c>
      <c r="AO693">
        <v>5</v>
      </c>
      <c r="AP693" s="7" t="s">
        <v>526</v>
      </c>
      <c r="AQ693">
        <v>5</v>
      </c>
      <c r="AR693" s="7" t="s">
        <v>526</v>
      </c>
      <c r="AS693">
        <v>5</v>
      </c>
      <c r="AT693" s="7" t="s">
        <v>526</v>
      </c>
      <c r="AU693">
        <v>5</v>
      </c>
      <c r="AV693" s="7" t="s">
        <v>526</v>
      </c>
      <c r="AW693">
        <v>5</v>
      </c>
      <c r="AX693" s="7" t="s">
        <v>525</v>
      </c>
      <c r="AY693">
        <v>6</v>
      </c>
      <c r="AZ693" s="7" t="s">
        <v>526</v>
      </c>
      <c r="BA693">
        <v>5</v>
      </c>
      <c r="BB693" s="7" t="s">
        <v>526</v>
      </c>
      <c r="BC693">
        <v>5</v>
      </c>
      <c r="BD693" s="7" t="s">
        <v>526</v>
      </c>
      <c r="BE693">
        <v>5</v>
      </c>
      <c r="BF693" s="7" t="s">
        <v>526</v>
      </c>
      <c r="BG693">
        <v>5</v>
      </c>
      <c r="BH693" s="7" t="s">
        <v>526</v>
      </c>
      <c r="BI693">
        <v>5</v>
      </c>
      <c r="BJ693" s="7" t="s">
        <v>526</v>
      </c>
      <c r="BK693">
        <v>5</v>
      </c>
      <c r="BL693" s="7" t="s">
        <v>526</v>
      </c>
      <c r="BM693">
        <v>5</v>
      </c>
      <c r="BN693" s="7" t="s">
        <v>526</v>
      </c>
      <c r="BO693">
        <v>5</v>
      </c>
      <c r="BQ693" s="5">
        <f t="shared" si="40"/>
        <v>27</v>
      </c>
      <c r="BR693" s="5">
        <f t="shared" si="41"/>
        <v>0</v>
      </c>
      <c r="BS693" s="5">
        <f t="shared" si="42"/>
        <v>28</v>
      </c>
      <c r="BT693" s="6">
        <f t="shared" si="43"/>
        <v>1</v>
      </c>
    </row>
    <row r="694" spans="1:72" ht="12.75">
      <c r="A694" t="s">
        <v>2208</v>
      </c>
      <c r="B694" s="1" t="s">
        <v>167</v>
      </c>
      <c r="C694" s="1" t="s">
        <v>167</v>
      </c>
      <c r="D694" s="7">
        <v>1997</v>
      </c>
      <c r="E694" t="s">
        <v>168</v>
      </c>
      <c r="F694" t="s">
        <v>1267</v>
      </c>
      <c r="G694" t="s">
        <v>169</v>
      </c>
      <c r="H694" s="7" t="s">
        <v>523</v>
      </c>
      <c r="I694" t="s">
        <v>524</v>
      </c>
      <c r="J694" s="7" t="s">
        <v>525</v>
      </c>
      <c r="K694">
        <v>5.6</v>
      </c>
      <c r="L694" s="7" t="s">
        <v>526</v>
      </c>
      <c r="M694">
        <v>5</v>
      </c>
      <c r="N694" s="32" t="s">
        <v>525</v>
      </c>
      <c r="O694" s="33">
        <v>80</v>
      </c>
      <c r="P694" s="7" t="s">
        <v>526</v>
      </c>
      <c r="Q694">
        <v>200</v>
      </c>
      <c r="R694" s="7" t="s">
        <v>526</v>
      </c>
      <c r="S694">
        <v>5</v>
      </c>
      <c r="T694" s="7" t="s">
        <v>526</v>
      </c>
      <c r="U694">
        <v>5</v>
      </c>
      <c r="V694" s="7" t="s">
        <v>525</v>
      </c>
      <c r="W694">
        <v>9.8</v>
      </c>
      <c r="X694" s="7" t="s">
        <v>543</v>
      </c>
      <c r="Y694">
        <v>5.8</v>
      </c>
      <c r="Z694" s="7" t="s">
        <v>526</v>
      </c>
      <c r="AA694">
        <v>5</v>
      </c>
      <c r="AB694" s="7" t="s">
        <v>526</v>
      </c>
      <c r="AC694">
        <v>5</v>
      </c>
      <c r="AD694" s="7" t="s">
        <v>526</v>
      </c>
      <c r="AE694">
        <v>5</v>
      </c>
      <c r="AF694" s="7" t="s">
        <v>526</v>
      </c>
      <c r="AG694">
        <v>5</v>
      </c>
      <c r="AH694" s="7" t="s">
        <v>526</v>
      </c>
      <c r="AI694">
        <v>5</v>
      </c>
      <c r="AJ694" s="7" t="s">
        <v>526</v>
      </c>
      <c r="AK694">
        <v>5</v>
      </c>
      <c r="AL694" s="7" t="s">
        <v>526</v>
      </c>
      <c r="AM694">
        <v>5</v>
      </c>
      <c r="AN694" s="7" t="s">
        <v>525</v>
      </c>
      <c r="AO694">
        <v>6.4</v>
      </c>
      <c r="AP694" s="7" t="s">
        <v>526</v>
      </c>
      <c r="AQ694">
        <v>5</v>
      </c>
      <c r="AR694" s="7" t="s">
        <v>526</v>
      </c>
      <c r="AS694">
        <v>5</v>
      </c>
      <c r="AT694" s="7" t="s">
        <v>526</v>
      </c>
      <c r="AU694">
        <v>5</v>
      </c>
      <c r="AV694" s="7" t="s">
        <v>526</v>
      </c>
      <c r="AW694">
        <v>5</v>
      </c>
      <c r="AX694" s="7" t="s">
        <v>525</v>
      </c>
      <c r="AY694">
        <v>91</v>
      </c>
      <c r="AZ694" s="7" t="s">
        <v>526</v>
      </c>
      <c r="BA694">
        <v>5</v>
      </c>
      <c r="BB694" s="7" t="s">
        <v>526</v>
      </c>
      <c r="BC694">
        <v>5</v>
      </c>
      <c r="BD694" s="7" t="s">
        <v>526</v>
      </c>
      <c r="BE694">
        <v>5</v>
      </c>
      <c r="BF694" s="7" t="s">
        <v>543</v>
      </c>
      <c r="BG694">
        <v>13</v>
      </c>
      <c r="BH694" s="7" t="s">
        <v>526</v>
      </c>
      <c r="BI694">
        <v>5</v>
      </c>
      <c r="BJ694" s="7" t="s">
        <v>526</v>
      </c>
      <c r="BK694">
        <v>5</v>
      </c>
      <c r="BL694" s="7" t="s">
        <v>526</v>
      </c>
      <c r="BM694">
        <v>5</v>
      </c>
      <c r="BN694" s="7" t="s">
        <v>525</v>
      </c>
      <c r="BO694">
        <v>5.8</v>
      </c>
      <c r="BQ694" s="5">
        <f t="shared" si="40"/>
        <v>21</v>
      </c>
      <c r="BR694" s="5">
        <f t="shared" si="41"/>
        <v>0</v>
      </c>
      <c r="BS694" s="5">
        <f t="shared" si="42"/>
        <v>28</v>
      </c>
      <c r="BT694" s="6">
        <f t="shared" si="43"/>
        <v>7</v>
      </c>
    </row>
    <row r="695" spans="1:72" ht="12.75">
      <c r="A695" t="s">
        <v>2225</v>
      </c>
      <c r="B695" s="1" t="s">
        <v>170</v>
      </c>
      <c r="C695" s="1" t="s">
        <v>170</v>
      </c>
      <c r="D695" s="7">
        <v>1994</v>
      </c>
      <c r="E695" t="s">
        <v>171</v>
      </c>
      <c r="F695" t="s">
        <v>1267</v>
      </c>
      <c r="G695" t="s">
        <v>1995</v>
      </c>
      <c r="H695" s="7" t="s">
        <v>523</v>
      </c>
      <c r="I695" t="s">
        <v>2229</v>
      </c>
      <c r="J695" s="7" t="s">
        <v>525</v>
      </c>
      <c r="K695">
        <v>2.3</v>
      </c>
      <c r="L695" s="7" t="s">
        <v>526</v>
      </c>
      <c r="M695">
        <v>5</v>
      </c>
      <c r="N695" s="32" t="s">
        <v>526</v>
      </c>
      <c r="O695" s="33">
        <v>50</v>
      </c>
      <c r="P695" s="7" t="s">
        <v>526</v>
      </c>
      <c r="Q695">
        <v>200</v>
      </c>
      <c r="R695" s="7" t="s">
        <v>526</v>
      </c>
      <c r="S695">
        <v>5</v>
      </c>
      <c r="T695" s="7" t="s">
        <v>526</v>
      </c>
      <c r="U695">
        <v>5</v>
      </c>
      <c r="V695" s="7" t="s">
        <v>526</v>
      </c>
      <c r="W695">
        <v>5</v>
      </c>
      <c r="X695" s="7" t="s">
        <v>526</v>
      </c>
      <c r="Y695">
        <v>5</v>
      </c>
      <c r="Z695" s="7" t="s">
        <v>526</v>
      </c>
      <c r="AA695">
        <v>5</v>
      </c>
      <c r="AB695" s="7" t="s">
        <v>526</v>
      </c>
      <c r="AC695">
        <v>5</v>
      </c>
      <c r="AD695" s="7" t="s">
        <v>526</v>
      </c>
      <c r="AE695">
        <v>5</v>
      </c>
      <c r="AF695" s="7" t="s">
        <v>526</v>
      </c>
      <c r="AG695">
        <v>5</v>
      </c>
      <c r="AH695" s="7" t="s">
        <v>526</v>
      </c>
      <c r="AI695">
        <v>5</v>
      </c>
      <c r="AJ695" s="7" t="s">
        <v>526</v>
      </c>
      <c r="AK695">
        <v>5</v>
      </c>
      <c r="AL695" s="7" t="s">
        <v>526</v>
      </c>
      <c r="AM695">
        <v>5</v>
      </c>
      <c r="AN695" s="7" t="s">
        <v>526</v>
      </c>
      <c r="AO695">
        <v>5</v>
      </c>
      <c r="AP695" s="7" t="s">
        <v>526</v>
      </c>
      <c r="AQ695">
        <v>5</v>
      </c>
      <c r="AR695" s="7" t="s">
        <v>526</v>
      </c>
      <c r="AS695">
        <v>5</v>
      </c>
      <c r="AT695" s="7" t="s">
        <v>526</v>
      </c>
      <c r="AU695">
        <v>5</v>
      </c>
      <c r="AV695" s="7" t="s">
        <v>526</v>
      </c>
      <c r="AW695">
        <v>5</v>
      </c>
      <c r="AX695" s="7" t="s">
        <v>526</v>
      </c>
      <c r="AY695">
        <v>5</v>
      </c>
      <c r="AZ695" s="7" t="s">
        <v>526</v>
      </c>
      <c r="BA695">
        <v>5</v>
      </c>
      <c r="BB695" s="7" t="s">
        <v>526</v>
      </c>
      <c r="BC695">
        <v>5</v>
      </c>
      <c r="BD695" s="7" t="s">
        <v>526</v>
      </c>
      <c r="BE695">
        <v>5</v>
      </c>
      <c r="BF695" s="7" t="s">
        <v>526</v>
      </c>
      <c r="BG695">
        <v>5</v>
      </c>
      <c r="BH695" s="7" t="s">
        <v>526</v>
      </c>
      <c r="BI695">
        <v>5</v>
      </c>
      <c r="BJ695" s="7" t="s">
        <v>526</v>
      </c>
      <c r="BK695">
        <v>5</v>
      </c>
      <c r="BL695" s="7" t="s">
        <v>526</v>
      </c>
      <c r="BM695">
        <v>5</v>
      </c>
      <c r="BN695" s="7" t="s">
        <v>526</v>
      </c>
      <c r="BO695">
        <v>5</v>
      </c>
      <c r="BQ695" s="5">
        <f t="shared" si="40"/>
        <v>28</v>
      </c>
      <c r="BR695" s="5">
        <f t="shared" si="41"/>
        <v>0</v>
      </c>
      <c r="BS695" s="5">
        <f t="shared" si="42"/>
        <v>28</v>
      </c>
      <c r="BT695" s="6">
        <f t="shared" si="43"/>
        <v>0</v>
      </c>
    </row>
    <row r="696" spans="1:72" ht="12.75">
      <c r="A696" t="s">
        <v>2540</v>
      </c>
      <c r="B696" s="1" t="s">
        <v>172</v>
      </c>
      <c r="C696" s="1" t="s">
        <v>173</v>
      </c>
      <c r="D696" s="7">
        <v>1997</v>
      </c>
      <c r="E696" t="s">
        <v>174</v>
      </c>
      <c r="F696" t="s">
        <v>1267</v>
      </c>
      <c r="G696" t="s">
        <v>175</v>
      </c>
      <c r="H696" s="7" t="s">
        <v>523</v>
      </c>
      <c r="I696" t="s">
        <v>2255</v>
      </c>
      <c r="J696" s="7" t="s">
        <v>525</v>
      </c>
      <c r="K696">
        <v>2.6</v>
      </c>
      <c r="L696" s="7" t="s">
        <v>526</v>
      </c>
      <c r="M696">
        <v>5</v>
      </c>
      <c r="N696" s="32" t="s">
        <v>525</v>
      </c>
      <c r="O696" s="33">
        <v>570</v>
      </c>
      <c r="P696" s="7" t="s">
        <v>526</v>
      </c>
      <c r="Q696">
        <v>200</v>
      </c>
      <c r="R696" s="7" t="s">
        <v>526</v>
      </c>
      <c r="S696">
        <v>5</v>
      </c>
      <c r="T696" s="7" t="s">
        <v>526</v>
      </c>
      <c r="U696">
        <v>5</v>
      </c>
      <c r="V696" s="7" t="s">
        <v>526</v>
      </c>
      <c r="W696">
        <v>5</v>
      </c>
      <c r="X696" s="7" t="s">
        <v>526</v>
      </c>
      <c r="Y696">
        <v>5</v>
      </c>
      <c r="Z696" s="7" t="s">
        <v>526</v>
      </c>
      <c r="AA696">
        <v>5</v>
      </c>
      <c r="AB696" s="7" t="s">
        <v>526</v>
      </c>
      <c r="AC696">
        <v>5</v>
      </c>
      <c r="AD696" s="7" t="s">
        <v>526</v>
      </c>
      <c r="AE696">
        <v>5</v>
      </c>
      <c r="AF696" s="7" t="s">
        <v>526</v>
      </c>
      <c r="AG696">
        <v>5</v>
      </c>
      <c r="AH696" s="7" t="s">
        <v>526</v>
      </c>
      <c r="AI696">
        <v>5</v>
      </c>
      <c r="AJ696" s="7" t="s">
        <v>526</v>
      </c>
      <c r="AK696">
        <v>5</v>
      </c>
      <c r="AL696" s="7" t="s">
        <v>526</v>
      </c>
      <c r="AM696">
        <v>5</v>
      </c>
      <c r="AN696" s="7" t="s">
        <v>526</v>
      </c>
      <c r="AO696">
        <v>5</v>
      </c>
      <c r="AP696" s="7" t="s">
        <v>526</v>
      </c>
      <c r="AQ696">
        <v>5</v>
      </c>
      <c r="AR696" s="7" t="s">
        <v>526</v>
      </c>
      <c r="AS696">
        <v>5</v>
      </c>
      <c r="AT696" s="7" t="s">
        <v>526</v>
      </c>
      <c r="AU696">
        <v>5</v>
      </c>
      <c r="AV696" s="7" t="s">
        <v>526</v>
      </c>
      <c r="AW696">
        <v>5</v>
      </c>
      <c r="AX696" s="7" t="s">
        <v>525</v>
      </c>
      <c r="AY696">
        <v>38</v>
      </c>
      <c r="AZ696" s="7" t="s">
        <v>526</v>
      </c>
      <c r="BA696">
        <v>5</v>
      </c>
      <c r="BB696" s="7" t="s">
        <v>526</v>
      </c>
      <c r="BC696">
        <v>5</v>
      </c>
      <c r="BD696" s="7" t="s">
        <v>526</v>
      </c>
      <c r="BE696">
        <v>5</v>
      </c>
      <c r="BF696" s="7" t="s">
        <v>525</v>
      </c>
      <c r="BG696">
        <v>6.6</v>
      </c>
      <c r="BH696" s="7" t="s">
        <v>526</v>
      </c>
      <c r="BI696">
        <v>5</v>
      </c>
      <c r="BJ696" s="7" t="s">
        <v>526</v>
      </c>
      <c r="BK696">
        <v>5</v>
      </c>
      <c r="BL696" s="7" t="s">
        <v>526</v>
      </c>
      <c r="BM696">
        <v>5</v>
      </c>
      <c r="BN696" s="7" t="s">
        <v>526</v>
      </c>
      <c r="BO696">
        <v>5</v>
      </c>
      <c r="BQ696" s="5">
        <f t="shared" si="40"/>
        <v>25</v>
      </c>
      <c r="BR696" s="5">
        <f t="shared" si="41"/>
        <v>0</v>
      </c>
      <c r="BS696" s="5">
        <f t="shared" si="42"/>
        <v>28</v>
      </c>
      <c r="BT696" s="6">
        <f t="shared" si="43"/>
        <v>3</v>
      </c>
    </row>
    <row r="697" spans="1:72" ht="12.75">
      <c r="A697" t="s">
        <v>2540</v>
      </c>
      <c r="B697" s="1" t="s">
        <v>173</v>
      </c>
      <c r="C697" s="1" t="s">
        <v>173</v>
      </c>
      <c r="D697" s="7">
        <v>1997</v>
      </c>
      <c r="E697" t="s">
        <v>2365</v>
      </c>
      <c r="F697" t="s">
        <v>1267</v>
      </c>
      <c r="G697" t="s">
        <v>2366</v>
      </c>
      <c r="H697" s="7" t="s">
        <v>523</v>
      </c>
      <c r="I697" t="s">
        <v>2255</v>
      </c>
      <c r="J697" s="7" t="s">
        <v>525</v>
      </c>
      <c r="K697">
        <v>2.6</v>
      </c>
      <c r="L697" s="7" t="s">
        <v>526</v>
      </c>
      <c r="M697">
        <v>5</v>
      </c>
      <c r="N697" s="32" t="s">
        <v>525</v>
      </c>
      <c r="O697" s="33">
        <v>140</v>
      </c>
      <c r="P697" s="7" t="s">
        <v>526</v>
      </c>
      <c r="Q697">
        <v>200</v>
      </c>
      <c r="R697" s="7" t="s">
        <v>526</v>
      </c>
      <c r="S697">
        <v>5</v>
      </c>
      <c r="T697" s="7" t="s">
        <v>526</v>
      </c>
      <c r="U697">
        <v>5</v>
      </c>
      <c r="V697" s="7" t="s">
        <v>526</v>
      </c>
      <c r="W697">
        <v>5</v>
      </c>
      <c r="X697" s="7" t="s">
        <v>526</v>
      </c>
      <c r="Y697">
        <v>5</v>
      </c>
      <c r="Z697" s="7" t="s">
        <v>526</v>
      </c>
      <c r="AA697">
        <v>5</v>
      </c>
      <c r="AB697" s="7" t="s">
        <v>526</v>
      </c>
      <c r="AC697">
        <v>5</v>
      </c>
      <c r="AD697" s="7" t="s">
        <v>526</v>
      </c>
      <c r="AE697">
        <v>5</v>
      </c>
      <c r="AF697" s="7" t="s">
        <v>526</v>
      </c>
      <c r="AG697">
        <v>5</v>
      </c>
      <c r="AH697" s="7" t="s">
        <v>526</v>
      </c>
      <c r="AI697">
        <v>5</v>
      </c>
      <c r="AJ697" s="7" t="s">
        <v>526</v>
      </c>
      <c r="AK697">
        <v>5</v>
      </c>
      <c r="AL697" s="7" t="s">
        <v>526</v>
      </c>
      <c r="AM697">
        <v>5</v>
      </c>
      <c r="AN697" s="7" t="s">
        <v>526</v>
      </c>
      <c r="AO697">
        <v>5</v>
      </c>
      <c r="AP697" s="7" t="s">
        <v>526</v>
      </c>
      <c r="AQ697">
        <v>5</v>
      </c>
      <c r="AR697" s="7" t="s">
        <v>526</v>
      </c>
      <c r="AS697">
        <v>5</v>
      </c>
      <c r="AT697" s="7" t="s">
        <v>526</v>
      </c>
      <c r="AU697">
        <v>5</v>
      </c>
      <c r="AV697" s="7" t="s">
        <v>526</v>
      </c>
      <c r="AW697">
        <v>5</v>
      </c>
      <c r="AX697" s="7" t="s">
        <v>525</v>
      </c>
      <c r="AY697">
        <v>20</v>
      </c>
      <c r="AZ697" s="7" t="s">
        <v>526</v>
      </c>
      <c r="BA697">
        <v>5</v>
      </c>
      <c r="BB697" s="7" t="s">
        <v>526</v>
      </c>
      <c r="BC697">
        <v>5</v>
      </c>
      <c r="BD697" s="7" t="s">
        <v>526</v>
      </c>
      <c r="BE697">
        <v>5</v>
      </c>
      <c r="BF697" s="7" t="s">
        <v>526</v>
      </c>
      <c r="BG697">
        <v>5</v>
      </c>
      <c r="BH697" s="7" t="s">
        <v>526</v>
      </c>
      <c r="BI697">
        <v>5</v>
      </c>
      <c r="BJ697" s="7" t="s">
        <v>526</v>
      </c>
      <c r="BK697">
        <v>5</v>
      </c>
      <c r="BL697" s="7" t="s">
        <v>526</v>
      </c>
      <c r="BM697">
        <v>5</v>
      </c>
      <c r="BN697" s="7" t="s">
        <v>526</v>
      </c>
      <c r="BO697">
        <v>5</v>
      </c>
      <c r="BQ697" s="5">
        <f t="shared" si="40"/>
        <v>26</v>
      </c>
      <c r="BR697" s="5">
        <f t="shared" si="41"/>
        <v>0</v>
      </c>
      <c r="BS697" s="5">
        <f t="shared" si="42"/>
        <v>28</v>
      </c>
      <c r="BT697" s="6">
        <f t="shared" si="43"/>
        <v>2</v>
      </c>
    </row>
    <row r="698" spans="1:72" ht="12.75">
      <c r="A698" t="s">
        <v>2557</v>
      </c>
      <c r="B698" s="1" t="s">
        <v>2367</v>
      </c>
      <c r="C698" s="1" t="s">
        <v>2367</v>
      </c>
      <c r="D698" s="7">
        <v>1997</v>
      </c>
      <c r="E698" t="s">
        <v>2368</v>
      </c>
      <c r="F698" t="s">
        <v>1267</v>
      </c>
      <c r="G698" t="s">
        <v>2369</v>
      </c>
      <c r="H698" s="7" t="s">
        <v>523</v>
      </c>
      <c r="I698" t="s">
        <v>614</v>
      </c>
      <c r="J698" s="7" t="s">
        <v>525</v>
      </c>
      <c r="K698">
        <v>6.5</v>
      </c>
      <c r="L698" s="7" t="s">
        <v>526</v>
      </c>
      <c r="M698">
        <v>5</v>
      </c>
      <c r="N698" s="32" t="s">
        <v>526</v>
      </c>
      <c r="O698" s="33">
        <v>50</v>
      </c>
      <c r="P698" s="7" t="s">
        <v>526</v>
      </c>
      <c r="Q698">
        <v>200</v>
      </c>
      <c r="R698" s="7" t="s">
        <v>526</v>
      </c>
      <c r="S698">
        <v>5</v>
      </c>
      <c r="T698" s="7" t="s">
        <v>543</v>
      </c>
      <c r="U698">
        <v>140</v>
      </c>
      <c r="V698" s="7" t="s">
        <v>543</v>
      </c>
      <c r="W698">
        <v>180</v>
      </c>
      <c r="X698" s="7" t="s">
        <v>543</v>
      </c>
      <c r="Y698">
        <v>48</v>
      </c>
      <c r="Z698" s="7" t="s">
        <v>526</v>
      </c>
      <c r="AA698">
        <v>5</v>
      </c>
      <c r="AB698" s="7" t="s">
        <v>526</v>
      </c>
      <c r="AC698">
        <v>5</v>
      </c>
      <c r="AD698" s="7" t="s">
        <v>526</v>
      </c>
      <c r="AE698">
        <v>5</v>
      </c>
      <c r="AF698" s="7" t="s">
        <v>526</v>
      </c>
      <c r="AG698">
        <v>5</v>
      </c>
      <c r="AH698" s="7" t="s">
        <v>526</v>
      </c>
      <c r="AI698">
        <v>5</v>
      </c>
      <c r="AJ698" s="7" t="s">
        <v>526</v>
      </c>
      <c r="AK698">
        <v>5</v>
      </c>
      <c r="AL698" s="7" t="s">
        <v>526</v>
      </c>
      <c r="AM698">
        <v>5</v>
      </c>
      <c r="AN698" s="7" t="s">
        <v>525</v>
      </c>
      <c r="AO698">
        <v>9.4</v>
      </c>
      <c r="AP698" s="7" t="s">
        <v>543</v>
      </c>
      <c r="AQ698">
        <v>130</v>
      </c>
      <c r="AR698" s="7" t="s">
        <v>526</v>
      </c>
      <c r="AS698">
        <v>5</v>
      </c>
      <c r="AT698" s="7" t="s">
        <v>526</v>
      </c>
      <c r="AU698">
        <v>5</v>
      </c>
      <c r="AV698" s="7" t="s">
        <v>543</v>
      </c>
      <c r="AW698">
        <v>740</v>
      </c>
      <c r="AX698" s="7" t="s">
        <v>525</v>
      </c>
      <c r="AY698">
        <v>10</v>
      </c>
      <c r="AZ698" s="7" t="s">
        <v>526</v>
      </c>
      <c r="BA698">
        <v>5</v>
      </c>
      <c r="BB698" s="7" t="s">
        <v>526</v>
      </c>
      <c r="BC698">
        <v>5</v>
      </c>
      <c r="BD698" s="7" t="s">
        <v>525</v>
      </c>
      <c r="BE698">
        <v>6</v>
      </c>
      <c r="BF698" s="7" t="s">
        <v>526</v>
      </c>
      <c r="BG698">
        <v>5</v>
      </c>
      <c r="BH698" s="7" t="s">
        <v>543</v>
      </c>
      <c r="BI698">
        <v>21</v>
      </c>
      <c r="BJ698" s="7" t="s">
        <v>526</v>
      </c>
      <c r="BK698">
        <v>5</v>
      </c>
      <c r="BL698" s="7" t="s">
        <v>525</v>
      </c>
      <c r="BM698">
        <v>48</v>
      </c>
      <c r="BN698" s="7" t="s">
        <v>543</v>
      </c>
      <c r="BO698">
        <v>110</v>
      </c>
      <c r="BQ698" s="5">
        <f t="shared" si="40"/>
        <v>17</v>
      </c>
      <c r="BR698" s="5">
        <f t="shared" si="41"/>
        <v>0</v>
      </c>
      <c r="BS698" s="5">
        <f t="shared" si="42"/>
        <v>28</v>
      </c>
      <c r="BT698" s="6">
        <f t="shared" si="43"/>
        <v>11</v>
      </c>
    </row>
    <row r="699" spans="1:72" ht="12.75">
      <c r="A699" t="s">
        <v>33</v>
      </c>
      <c r="B699" s="1" t="s">
        <v>2370</v>
      </c>
      <c r="C699" s="1" t="s">
        <v>2370</v>
      </c>
      <c r="D699" s="7">
        <v>1997</v>
      </c>
      <c r="E699" t="s">
        <v>2371</v>
      </c>
      <c r="F699" t="s">
        <v>1267</v>
      </c>
      <c r="G699" t="s">
        <v>490</v>
      </c>
      <c r="H699" s="7" t="s">
        <v>523</v>
      </c>
      <c r="I699" t="s">
        <v>578</v>
      </c>
      <c r="J699" s="7" t="s">
        <v>525</v>
      </c>
      <c r="K699">
        <v>2.9</v>
      </c>
      <c r="L699" s="7" t="s">
        <v>526</v>
      </c>
      <c r="M699">
        <v>5</v>
      </c>
      <c r="N699" s="32" t="s">
        <v>526</v>
      </c>
      <c r="O699" s="33">
        <v>50</v>
      </c>
      <c r="P699" s="7" t="s">
        <v>526</v>
      </c>
      <c r="Q699">
        <v>200</v>
      </c>
      <c r="R699" s="7" t="s">
        <v>526</v>
      </c>
      <c r="S699">
        <v>5</v>
      </c>
      <c r="T699" s="7" t="s">
        <v>526</v>
      </c>
      <c r="U699">
        <v>5</v>
      </c>
      <c r="V699" s="7" t="s">
        <v>526</v>
      </c>
      <c r="W699">
        <v>5</v>
      </c>
      <c r="X699" s="7" t="s">
        <v>526</v>
      </c>
      <c r="Y699">
        <v>5</v>
      </c>
      <c r="Z699" s="7" t="s">
        <v>526</v>
      </c>
      <c r="AA699">
        <v>5</v>
      </c>
      <c r="AB699" s="7" t="s">
        <v>526</v>
      </c>
      <c r="AC699">
        <v>5</v>
      </c>
      <c r="AD699" s="7" t="s">
        <v>526</v>
      </c>
      <c r="AE699">
        <v>5</v>
      </c>
      <c r="AF699" s="7" t="s">
        <v>526</v>
      </c>
      <c r="AG699">
        <v>5</v>
      </c>
      <c r="AH699" s="7" t="s">
        <v>526</v>
      </c>
      <c r="AI699">
        <v>5</v>
      </c>
      <c r="AJ699" s="7" t="s">
        <v>526</v>
      </c>
      <c r="AK699">
        <v>5</v>
      </c>
      <c r="AL699" s="7" t="s">
        <v>526</v>
      </c>
      <c r="AM699">
        <v>5</v>
      </c>
      <c r="AN699" s="7" t="s">
        <v>526</v>
      </c>
      <c r="AO699">
        <v>5</v>
      </c>
      <c r="AP699" s="7" t="s">
        <v>526</v>
      </c>
      <c r="AQ699">
        <v>5</v>
      </c>
      <c r="AR699" s="7" t="s">
        <v>526</v>
      </c>
      <c r="AS699">
        <v>5</v>
      </c>
      <c r="AT699" s="7" t="s">
        <v>526</v>
      </c>
      <c r="AU699">
        <v>5</v>
      </c>
      <c r="AV699" s="7" t="s">
        <v>526</v>
      </c>
      <c r="AW699">
        <v>5</v>
      </c>
      <c r="AX699" s="7" t="s">
        <v>526</v>
      </c>
      <c r="AY699">
        <v>5</v>
      </c>
      <c r="AZ699" s="7" t="s">
        <v>526</v>
      </c>
      <c r="BA699">
        <v>5</v>
      </c>
      <c r="BB699" s="7" t="s">
        <v>526</v>
      </c>
      <c r="BC699">
        <v>5</v>
      </c>
      <c r="BD699" s="7" t="s">
        <v>526</v>
      </c>
      <c r="BE699">
        <v>5</v>
      </c>
      <c r="BF699" s="7" t="s">
        <v>526</v>
      </c>
      <c r="BG699">
        <v>5</v>
      </c>
      <c r="BH699" s="7" t="s">
        <v>526</v>
      </c>
      <c r="BI699">
        <v>5</v>
      </c>
      <c r="BJ699" s="7" t="s">
        <v>526</v>
      </c>
      <c r="BK699">
        <v>5</v>
      </c>
      <c r="BL699" s="7" t="s">
        <v>526</v>
      </c>
      <c r="BM699">
        <v>5</v>
      </c>
      <c r="BN699" s="7" t="s">
        <v>526</v>
      </c>
      <c r="BO699">
        <v>5</v>
      </c>
      <c r="BQ699" s="5">
        <f t="shared" si="40"/>
        <v>28</v>
      </c>
      <c r="BR699" s="5">
        <f t="shared" si="41"/>
        <v>0</v>
      </c>
      <c r="BS699" s="5">
        <f t="shared" si="42"/>
        <v>28</v>
      </c>
      <c r="BT699" s="6">
        <f t="shared" si="43"/>
        <v>0</v>
      </c>
    </row>
    <row r="700" spans="1:72" ht="12.75">
      <c r="A700" t="s">
        <v>971</v>
      </c>
      <c r="B700" s="1" t="s">
        <v>2372</v>
      </c>
      <c r="C700" s="1" t="s">
        <v>2372</v>
      </c>
      <c r="D700" s="7">
        <v>1991</v>
      </c>
      <c r="E700" t="s">
        <v>2373</v>
      </c>
      <c r="F700" t="s">
        <v>1267</v>
      </c>
      <c r="G700" t="s">
        <v>2374</v>
      </c>
      <c r="H700" s="7" t="s">
        <v>523</v>
      </c>
      <c r="I700" t="s">
        <v>524</v>
      </c>
      <c r="J700" s="7" t="s">
        <v>525</v>
      </c>
      <c r="K700">
        <v>7.6</v>
      </c>
      <c r="L700" s="7" t="s">
        <v>526</v>
      </c>
      <c r="M700">
        <v>5</v>
      </c>
      <c r="N700" s="32" t="s">
        <v>526</v>
      </c>
      <c r="O700" s="33">
        <v>50</v>
      </c>
      <c r="P700" s="7" t="s">
        <v>526</v>
      </c>
      <c r="Q700">
        <v>200</v>
      </c>
      <c r="R700" s="7" t="s">
        <v>526</v>
      </c>
      <c r="S700">
        <v>5</v>
      </c>
      <c r="T700" s="7" t="s">
        <v>526</v>
      </c>
      <c r="U700">
        <v>5</v>
      </c>
      <c r="V700" s="7" t="s">
        <v>526</v>
      </c>
      <c r="W700">
        <v>5</v>
      </c>
      <c r="X700" s="7" t="s">
        <v>526</v>
      </c>
      <c r="Y700">
        <v>5</v>
      </c>
      <c r="Z700" s="7" t="s">
        <v>526</v>
      </c>
      <c r="AA700">
        <v>5</v>
      </c>
      <c r="AB700" s="7" t="s">
        <v>526</v>
      </c>
      <c r="AC700">
        <v>5</v>
      </c>
      <c r="AD700" s="7" t="s">
        <v>526</v>
      </c>
      <c r="AE700">
        <v>5</v>
      </c>
      <c r="AF700" s="7" t="s">
        <v>526</v>
      </c>
      <c r="AG700">
        <v>5</v>
      </c>
      <c r="AH700" s="7" t="s">
        <v>526</v>
      </c>
      <c r="AI700">
        <v>5</v>
      </c>
      <c r="AJ700" s="7" t="s">
        <v>526</v>
      </c>
      <c r="AK700">
        <v>5</v>
      </c>
      <c r="AL700" s="7" t="s">
        <v>526</v>
      </c>
      <c r="AM700">
        <v>5</v>
      </c>
      <c r="AN700" s="7" t="s">
        <v>526</v>
      </c>
      <c r="AO700">
        <v>5</v>
      </c>
      <c r="AP700" s="7" t="s">
        <v>526</v>
      </c>
      <c r="AQ700">
        <v>5</v>
      </c>
      <c r="AR700" s="7" t="s">
        <v>526</v>
      </c>
      <c r="AS700">
        <v>5</v>
      </c>
      <c r="AT700" s="7" t="s">
        <v>525</v>
      </c>
      <c r="AU700">
        <v>16</v>
      </c>
      <c r="AV700" s="7" t="s">
        <v>525</v>
      </c>
      <c r="AW700">
        <v>38</v>
      </c>
      <c r="AX700" s="7" t="s">
        <v>526</v>
      </c>
      <c r="AY700">
        <v>5</v>
      </c>
      <c r="AZ700" s="7" t="s">
        <v>526</v>
      </c>
      <c r="BA700">
        <v>5</v>
      </c>
      <c r="BB700" s="7" t="s">
        <v>526</v>
      </c>
      <c r="BC700">
        <v>5</v>
      </c>
      <c r="BD700" s="7" t="s">
        <v>526</v>
      </c>
      <c r="BE700">
        <v>5</v>
      </c>
      <c r="BF700" s="7" t="s">
        <v>526</v>
      </c>
      <c r="BG700">
        <v>5</v>
      </c>
      <c r="BH700" s="7" t="s">
        <v>526</v>
      </c>
      <c r="BI700">
        <v>5</v>
      </c>
      <c r="BJ700" s="7" t="s">
        <v>526</v>
      </c>
      <c r="BK700">
        <v>5</v>
      </c>
      <c r="BL700" s="7" t="s">
        <v>526</v>
      </c>
      <c r="BM700">
        <v>5</v>
      </c>
      <c r="BN700" s="7" t="s">
        <v>526</v>
      </c>
      <c r="BO700">
        <v>5</v>
      </c>
      <c r="BQ700" s="5">
        <f t="shared" si="40"/>
        <v>26</v>
      </c>
      <c r="BR700" s="5">
        <f t="shared" si="41"/>
        <v>0</v>
      </c>
      <c r="BS700" s="5">
        <f t="shared" si="42"/>
        <v>28</v>
      </c>
      <c r="BT700" s="6">
        <f t="shared" si="43"/>
        <v>2</v>
      </c>
    </row>
    <row r="701" spans="1:72" ht="12.75">
      <c r="A701" t="s">
        <v>2408</v>
      </c>
      <c r="B701" s="1" t="s">
        <v>2375</v>
      </c>
      <c r="C701" s="1" t="s">
        <v>2375</v>
      </c>
      <c r="D701" s="7">
        <v>1991</v>
      </c>
      <c r="E701" t="s">
        <v>2376</v>
      </c>
      <c r="F701" t="s">
        <v>1267</v>
      </c>
      <c r="G701" t="s">
        <v>2377</v>
      </c>
      <c r="H701" s="7" t="s">
        <v>523</v>
      </c>
      <c r="I701" t="s">
        <v>524</v>
      </c>
      <c r="J701" s="7" t="s">
        <v>525</v>
      </c>
      <c r="K701">
        <v>5.9</v>
      </c>
      <c r="L701" s="7" t="s">
        <v>526</v>
      </c>
      <c r="M701">
        <v>5</v>
      </c>
      <c r="N701" s="32" t="s">
        <v>525</v>
      </c>
      <c r="O701" s="33">
        <v>1400</v>
      </c>
      <c r="P701" s="7" t="s">
        <v>526</v>
      </c>
      <c r="Q701">
        <v>200</v>
      </c>
      <c r="R701" s="7" t="s">
        <v>526</v>
      </c>
      <c r="S701">
        <v>5</v>
      </c>
      <c r="T701" s="7" t="s">
        <v>525</v>
      </c>
      <c r="U701">
        <v>6.4</v>
      </c>
      <c r="V701" s="7" t="s">
        <v>525</v>
      </c>
      <c r="W701">
        <v>17</v>
      </c>
      <c r="X701" s="7" t="s">
        <v>525</v>
      </c>
      <c r="Y701">
        <v>6</v>
      </c>
      <c r="Z701" s="7" t="s">
        <v>526</v>
      </c>
      <c r="AA701">
        <v>5</v>
      </c>
      <c r="AB701" s="7" t="s">
        <v>526</v>
      </c>
      <c r="AC701">
        <v>5</v>
      </c>
      <c r="AD701" s="7" t="s">
        <v>526</v>
      </c>
      <c r="AE701">
        <v>5</v>
      </c>
      <c r="AF701" s="7" t="s">
        <v>526</v>
      </c>
      <c r="AG701">
        <v>5</v>
      </c>
      <c r="AH701" s="7" t="s">
        <v>526</v>
      </c>
      <c r="AI701">
        <v>5</v>
      </c>
      <c r="AJ701" s="7" t="s">
        <v>526</v>
      </c>
      <c r="AK701">
        <v>5</v>
      </c>
      <c r="AL701" s="7" t="s">
        <v>526</v>
      </c>
      <c r="AM701">
        <v>5</v>
      </c>
      <c r="AN701" s="7" t="s">
        <v>526</v>
      </c>
      <c r="AO701">
        <v>5</v>
      </c>
      <c r="AP701" s="7" t="s">
        <v>526</v>
      </c>
      <c r="AQ701">
        <v>5</v>
      </c>
      <c r="AR701" s="7" t="s">
        <v>526</v>
      </c>
      <c r="AS701">
        <v>5</v>
      </c>
      <c r="AT701" s="7" t="s">
        <v>526</v>
      </c>
      <c r="AU701">
        <v>5</v>
      </c>
      <c r="AV701" s="7" t="s">
        <v>525</v>
      </c>
      <c r="AW701">
        <v>16</v>
      </c>
      <c r="AX701" s="7" t="s">
        <v>525</v>
      </c>
      <c r="AY701">
        <v>22</v>
      </c>
      <c r="AZ701" s="7" t="s">
        <v>525</v>
      </c>
      <c r="BA701">
        <v>7.5</v>
      </c>
      <c r="BB701" s="7" t="s">
        <v>526</v>
      </c>
      <c r="BC701">
        <v>5</v>
      </c>
      <c r="BD701" s="7" t="s">
        <v>525</v>
      </c>
      <c r="BE701">
        <v>20</v>
      </c>
      <c r="BF701" s="7" t="s">
        <v>525</v>
      </c>
      <c r="BG701">
        <v>6.4</v>
      </c>
      <c r="BH701" s="7" t="s">
        <v>526</v>
      </c>
      <c r="BI701">
        <v>5</v>
      </c>
      <c r="BJ701" s="7" t="s">
        <v>526</v>
      </c>
      <c r="BK701">
        <v>5</v>
      </c>
      <c r="BL701" s="7" t="s">
        <v>525</v>
      </c>
      <c r="BM701">
        <v>8.4</v>
      </c>
      <c r="BN701" s="7" t="s">
        <v>525</v>
      </c>
      <c r="BO701">
        <v>21</v>
      </c>
      <c r="BQ701" s="5">
        <f t="shared" si="40"/>
        <v>17</v>
      </c>
      <c r="BR701" s="5">
        <f t="shared" si="41"/>
        <v>0</v>
      </c>
      <c r="BS701" s="5">
        <f t="shared" si="42"/>
        <v>28</v>
      </c>
      <c r="BT701" s="6">
        <f t="shared" si="43"/>
        <v>11</v>
      </c>
    </row>
    <row r="702" spans="1:72" ht="12.75">
      <c r="A702" s="28" t="s">
        <v>2408</v>
      </c>
      <c r="B702" s="29" t="s">
        <v>2378</v>
      </c>
      <c r="C702" s="29" t="s">
        <v>2378</v>
      </c>
      <c r="D702" s="30">
        <v>1991</v>
      </c>
      <c r="E702" s="28" t="s">
        <v>2379</v>
      </c>
      <c r="F702" s="28" t="s">
        <v>1267</v>
      </c>
      <c r="G702" s="28" t="s">
        <v>2380</v>
      </c>
      <c r="H702" s="30" t="s">
        <v>523</v>
      </c>
      <c r="I702" s="28" t="s">
        <v>524</v>
      </c>
      <c r="J702" s="30" t="s">
        <v>525</v>
      </c>
      <c r="K702" s="28">
        <v>5.8</v>
      </c>
      <c r="L702" s="30" t="s">
        <v>526</v>
      </c>
      <c r="M702" s="28">
        <v>5</v>
      </c>
      <c r="N702" s="36" t="s">
        <v>525</v>
      </c>
      <c r="O702" s="37">
        <v>1100</v>
      </c>
      <c r="P702" s="30" t="s">
        <v>526</v>
      </c>
      <c r="Q702" s="28">
        <v>200</v>
      </c>
      <c r="R702" s="30" t="s">
        <v>526</v>
      </c>
      <c r="S702" s="28">
        <v>5</v>
      </c>
      <c r="T702" s="30" t="s">
        <v>525</v>
      </c>
      <c r="U702" s="28">
        <v>5.7</v>
      </c>
      <c r="V702" s="30" t="s">
        <v>525</v>
      </c>
      <c r="W702" s="28">
        <v>26</v>
      </c>
      <c r="X702" s="30" t="s">
        <v>525</v>
      </c>
      <c r="Y702" s="28">
        <v>9.2</v>
      </c>
      <c r="Z702" s="30" t="s">
        <v>526</v>
      </c>
      <c r="AA702" s="28">
        <v>5</v>
      </c>
      <c r="AB702" s="30" t="s">
        <v>526</v>
      </c>
      <c r="AC702" s="28">
        <v>5</v>
      </c>
      <c r="AD702" s="30" t="s">
        <v>526</v>
      </c>
      <c r="AE702" s="28">
        <v>5</v>
      </c>
      <c r="AF702" s="30" t="s">
        <v>526</v>
      </c>
      <c r="AG702" s="28">
        <v>5</v>
      </c>
      <c r="AH702" s="30" t="s">
        <v>526</v>
      </c>
      <c r="AI702" s="28">
        <v>5</v>
      </c>
      <c r="AJ702" s="30" t="s">
        <v>526</v>
      </c>
      <c r="AK702" s="28">
        <v>5</v>
      </c>
      <c r="AL702" s="30" t="s">
        <v>526</v>
      </c>
      <c r="AM702" s="28">
        <v>5</v>
      </c>
      <c r="AN702" s="30" t="s">
        <v>526</v>
      </c>
      <c r="AO702" s="28">
        <v>5</v>
      </c>
      <c r="AP702" s="30" t="s">
        <v>526</v>
      </c>
      <c r="AQ702" s="28">
        <v>5</v>
      </c>
      <c r="AR702" s="30" t="s">
        <v>526</v>
      </c>
      <c r="AS702" s="28">
        <v>5</v>
      </c>
      <c r="AT702" s="30" t="s">
        <v>526</v>
      </c>
      <c r="AU702" s="28">
        <v>5</v>
      </c>
      <c r="AV702" s="30" t="s">
        <v>526</v>
      </c>
      <c r="AW702" s="28">
        <v>5</v>
      </c>
      <c r="AX702" s="30" t="s">
        <v>525</v>
      </c>
      <c r="AY702" s="28">
        <v>50</v>
      </c>
      <c r="AZ702" s="30" t="s">
        <v>525</v>
      </c>
      <c r="BA702" s="28">
        <v>6.9</v>
      </c>
      <c r="BB702" s="30" t="s">
        <v>525</v>
      </c>
      <c r="BC702" s="28">
        <v>9.8</v>
      </c>
      <c r="BD702" s="30" t="s">
        <v>525</v>
      </c>
      <c r="BE702" s="28">
        <v>41</v>
      </c>
      <c r="BF702" s="30" t="s">
        <v>525</v>
      </c>
      <c r="BG702" s="28">
        <v>11</v>
      </c>
      <c r="BH702" s="30" t="s">
        <v>526</v>
      </c>
      <c r="BI702" s="28">
        <v>5</v>
      </c>
      <c r="BJ702" s="30" t="s">
        <v>526</v>
      </c>
      <c r="BK702" s="28">
        <v>5</v>
      </c>
      <c r="BL702" s="30" t="s">
        <v>526</v>
      </c>
      <c r="BM702" s="28">
        <v>5</v>
      </c>
      <c r="BN702" s="30" t="s">
        <v>525</v>
      </c>
      <c r="BO702" s="28">
        <v>35</v>
      </c>
      <c r="BP702" s="28"/>
      <c r="BQ702" s="47">
        <f t="shared" si="40"/>
        <v>18</v>
      </c>
      <c r="BR702" s="47">
        <f t="shared" si="41"/>
        <v>0</v>
      </c>
      <c r="BS702" s="47">
        <f t="shared" si="42"/>
        <v>28</v>
      </c>
      <c r="BT702" s="49">
        <f t="shared" si="43"/>
        <v>10</v>
      </c>
    </row>
    <row r="703" spans="4:72" ht="12.75">
      <c r="D703" s="7">
        <f>COUNTIF(D3:D702,"=1991")</f>
        <v>279</v>
      </c>
      <c r="E703" s="57">
        <v>1991</v>
      </c>
      <c r="I703">
        <f>COUNTIF(I3:I702,"common carp")</f>
        <v>200</v>
      </c>
      <c r="J703" s="57" t="s">
        <v>531</v>
      </c>
      <c r="BQ703" s="5"/>
      <c r="BS703" s="50" t="s">
        <v>871</v>
      </c>
      <c r="BT703" s="6">
        <f>SUM(BT3:BT702)</f>
        <v>3050</v>
      </c>
    </row>
    <row r="704" spans="4:69" ht="12.75">
      <c r="D704" s="7">
        <f>COUNTIF(D3:D702,"=1994")</f>
        <v>231</v>
      </c>
      <c r="E704" s="57">
        <v>1994</v>
      </c>
      <c r="I704">
        <f>COUNTIF(I3:I702,"white sucker")</f>
        <v>173</v>
      </c>
      <c r="J704" s="57" t="s">
        <v>524</v>
      </c>
      <c r="BQ704" s="5"/>
    </row>
    <row r="705" spans="1:69" ht="12.75">
      <c r="A705" s="8" t="s">
        <v>869</v>
      </c>
      <c r="D705" s="7">
        <f>COUNTIF(D3:D702,"=1997")</f>
        <v>190</v>
      </c>
      <c r="E705" s="57">
        <v>1997</v>
      </c>
      <c r="I705">
        <f>COUNTIF(I3:I702,"largemouth bass")</f>
        <v>36</v>
      </c>
      <c r="J705" s="57" t="s">
        <v>578</v>
      </c>
      <c r="BQ705" s="5"/>
    </row>
    <row r="706" spans="9:69" ht="12.75">
      <c r="I706">
        <f>COUNTIF(I3:I702,"freshwater sculpins")</f>
        <v>30</v>
      </c>
      <c r="J706" s="57" t="s">
        <v>2229</v>
      </c>
      <c r="BQ706" s="5"/>
    </row>
    <row r="707" spans="1:69" ht="12.75">
      <c r="A707" s="4" t="s">
        <v>870</v>
      </c>
      <c r="I707">
        <f>COUNTIF(I3:I702,"slimy sculpin")</f>
        <v>11</v>
      </c>
      <c r="J707" s="57" t="s">
        <v>1149</v>
      </c>
      <c r="BQ707" s="5"/>
    </row>
    <row r="708" spans="9:69" ht="12.75">
      <c r="I708">
        <f>COUNTIF(I3:I702,"sculpins")</f>
        <v>2</v>
      </c>
      <c r="J708" s="57" t="s">
        <v>2335</v>
      </c>
      <c r="BQ708" s="5"/>
    </row>
    <row r="709" spans="1:69" ht="12.75">
      <c r="A709" s="53"/>
      <c r="I709">
        <f>COUNTIF(I3:I702,"riffle sculpin")</f>
        <v>3</v>
      </c>
      <c r="J709" s="57" t="s">
        <v>942</v>
      </c>
      <c r="BQ709" s="5"/>
    </row>
    <row r="710" spans="1:10" ht="12.75">
      <c r="A710" s="65" t="s">
        <v>2177</v>
      </c>
      <c r="B710" s="66"/>
      <c r="C710" s="66"/>
      <c r="D710" s="66"/>
      <c r="E710" s="66"/>
      <c r="F710" s="66"/>
      <c r="G710" s="66"/>
      <c r="I710">
        <f>COUNTIF(I3:I702,"largescale sucker")</f>
        <v>22</v>
      </c>
      <c r="J710" s="57" t="s">
        <v>2255</v>
      </c>
    </row>
    <row r="711" spans="9:10" ht="12.75">
      <c r="I711">
        <f>COUNTIF(I3:I702,"common suckers")</f>
        <v>1</v>
      </c>
      <c r="J711" s="57" t="s">
        <v>166</v>
      </c>
    </row>
    <row r="712" spans="9:10" ht="12.75">
      <c r="I712">
        <f>COUNTIF(I3:I702,"black molly")</f>
        <v>6</v>
      </c>
      <c r="J712" s="57" t="s">
        <v>614</v>
      </c>
    </row>
    <row r="713" spans="2:10" ht="12.75">
      <c r="B713" s="67" t="s">
        <v>2178</v>
      </c>
      <c r="C713" s="67"/>
      <c r="D713" s="67"/>
      <c r="I713">
        <f>COUNTIF(I3:I702,"rock bass")</f>
        <v>20</v>
      </c>
      <c r="J713" s="57" t="s">
        <v>599</v>
      </c>
    </row>
    <row r="714" spans="2:7" ht="12.75">
      <c r="B714" s="71" t="s">
        <v>645</v>
      </c>
      <c r="C714" s="72" t="s">
        <v>646</v>
      </c>
      <c r="D714" s="71" t="s">
        <v>647</v>
      </c>
      <c r="E714" s="72" t="s">
        <v>637</v>
      </c>
      <c r="F714" s="68" t="s">
        <v>646</v>
      </c>
      <c r="G714" s="70" t="s">
        <v>648</v>
      </c>
    </row>
    <row r="715" spans="2:7" ht="12.75">
      <c r="B715" s="71"/>
      <c r="C715" s="73"/>
      <c r="D715" s="69"/>
      <c r="E715" s="73"/>
      <c r="F715" s="69"/>
      <c r="G715" s="69"/>
    </row>
    <row r="716" spans="2:7" ht="12.75">
      <c r="B716" s="9">
        <f>COUNTIF(BT3:BT702,"=0")</f>
        <v>123</v>
      </c>
      <c r="C716" s="10" t="s">
        <v>649</v>
      </c>
      <c r="D716" s="11">
        <f>B716</f>
        <v>123</v>
      </c>
      <c r="E716" s="12">
        <f>B716</f>
        <v>123</v>
      </c>
      <c r="F716" s="10" t="s">
        <v>650</v>
      </c>
      <c r="G716" s="13">
        <f>(E716/700)*100</f>
        <v>17.57142857142857</v>
      </c>
    </row>
    <row r="717" spans="2:7" ht="12.75">
      <c r="B717" s="9">
        <f>COUNTIF(BT3:BT702,"=1")</f>
        <v>117</v>
      </c>
      <c r="C717" s="10" t="s">
        <v>651</v>
      </c>
      <c r="D717" s="11">
        <f aca="true" t="shared" si="44" ref="D717:D722">D716+B717</f>
        <v>240</v>
      </c>
      <c r="E717" s="14" t="s">
        <v>652</v>
      </c>
      <c r="F717" s="15"/>
      <c r="G717" s="13"/>
    </row>
    <row r="718" spans="2:7" ht="12.75">
      <c r="B718" s="9">
        <f>COUNTIF(BT3:BT702,"=2")</f>
        <v>66</v>
      </c>
      <c r="C718" s="10" t="s">
        <v>653</v>
      </c>
      <c r="D718" s="11">
        <f t="shared" si="44"/>
        <v>306</v>
      </c>
      <c r="E718" s="12">
        <f>B717+B718</f>
        <v>183</v>
      </c>
      <c r="F718" s="10" t="s">
        <v>654</v>
      </c>
      <c r="G718" s="13">
        <f>(E718/700)*100</f>
        <v>26.142857142857146</v>
      </c>
    </row>
    <row r="719" spans="2:7" ht="12.75">
      <c r="B719" s="9">
        <f>COUNTIF(BT3:BT702,"=3")</f>
        <v>51</v>
      </c>
      <c r="C719" s="10" t="s">
        <v>655</v>
      </c>
      <c r="D719" s="11">
        <f t="shared" si="44"/>
        <v>357</v>
      </c>
      <c r="E719" s="14" t="s">
        <v>652</v>
      </c>
      <c r="F719" s="15"/>
      <c r="G719" s="16"/>
    </row>
    <row r="720" spans="2:7" ht="12.75">
      <c r="B720" s="9">
        <f>COUNTIF(BT3:BT702,"=4")</f>
        <v>45</v>
      </c>
      <c r="C720" s="10" t="s">
        <v>656</v>
      </c>
      <c r="D720" s="11">
        <f t="shared" si="44"/>
        <v>402</v>
      </c>
      <c r="E720" s="12">
        <f>B719+B720</f>
        <v>96</v>
      </c>
      <c r="F720" s="10" t="s">
        <v>657</v>
      </c>
      <c r="G720" s="13">
        <f>(E720/700)*100</f>
        <v>13.714285714285715</v>
      </c>
    </row>
    <row r="721" spans="2:7" ht="12.75">
      <c r="B721" s="9">
        <f>COUNTIF(BT3:BT702,"=5")</f>
        <v>49</v>
      </c>
      <c r="C721" s="10" t="s">
        <v>658</v>
      </c>
      <c r="D721" s="11">
        <f t="shared" si="44"/>
        <v>451</v>
      </c>
      <c r="E721" s="14" t="s">
        <v>652</v>
      </c>
      <c r="F721" s="15"/>
      <c r="G721" s="16"/>
    </row>
    <row r="722" spans="2:7" ht="12.75">
      <c r="B722" s="9">
        <f>COUNTIF(BT3:BT702,"&gt;5")</f>
        <v>249</v>
      </c>
      <c r="C722" s="10" t="s">
        <v>659</v>
      </c>
      <c r="D722" s="11">
        <f t="shared" si="44"/>
        <v>700</v>
      </c>
      <c r="E722" s="12">
        <f>B721+B722</f>
        <v>298</v>
      </c>
      <c r="F722" s="13" t="s">
        <v>660</v>
      </c>
      <c r="G722" s="13">
        <f>(E722/700)*100</f>
        <v>42.57142857142857</v>
      </c>
    </row>
    <row r="723" spans="2:7" ht="12.75">
      <c r="B723" s="7"/>
      <c r="C723" s="17"/>
      <c r="D723" s="18"/>
      <c r="E723" s="19"/>
      <c r="F723" s="20"/>
      <c r="G723" s="21">
        <f>SUM(G716:G722)</f>
        <v>100</v>
      </c>
    </row>
    <row r="724" spans="2:7" ht="12.75">
      <c r="B724" s="7"/>
      <c r="C724" s="17"/>
      <c r="D724" s="18"/>
      <c r="E724" s="19"/>
      <c r="F724" s="20"/>
      <c r="G724" s="1"/>
    </row>
    <row r="725" spans="2:7" ht="12.75">
      <c r="B725" s="5">
        <f>MIN(BT3:BT702)</f>
        <v>0</v>
      </c>
      <c r="C725" s="22" t="s">
        <v>661</v>
      </c>
      <c r="D725" s="18"/>
      <c r="E725" s="19"/>
      <c r="F725" s="20"/>
      <c r="G725" s="1"/>
    </row>
    <row r="726" spans="2:7" ht="12.75">
      <c r="B726" s="5">
        <f>MAX(BT3:BT702)</f>
        <v>16</v>
      </c>
      <c r="C726" s="22" t="s">
        <v>662</v>
      </c>
      <c r="D726" s="18"/>
      <c r="E726" s="19"/>
      <c r="F726" s="20"/>
      <c r="G726" s="1"/>
    </row>
    <row r="727" spans="2:7" ht="12.75">
      <c r="B727" s="51">
        <f>AVERAGE(BT3:BT702)</f>
        <v>4.357142857142857</v>
      </c>
      <c r="C727" s="22" t="s">
        <v>663</v>
      </c>
      <c r="D727" s="48"/>
      <c r="E727" s="19"/>
      <c r="F727" s="20"/>
      <c r="G727" s="1"/>
    </row>
    <row r="728" spans="2:7" ht="12.75">
      <c r="B728" s="5">
        <f>MEDIAN(BT3:BT702)</f>
        <v>3</v>
      </c>
      <c r="C728" s="22" t="s">
        <v>664</v>
      </c>
      <c r="D728" s="18"/>
      <c r="E728" s="19"/>
      <c r="F728" s="19"/>
      <c r="G728" s="1"/>
    </row>
    <row r="729" ht="12.75"/>
    <row r="730" ht="12.75"/>
    <row r="731" ht="12.75"/>
    <row r="732" spans="2:7" ht="12.75">
      <c r="B732" s="56" t="s">
        <v>1000</v>
      </c>
      <c r="C732" s="40"/>
      <c r="D732" s="43"/>
      <c r="E732" s="44"/>
      <c r="F732" s="42"/>
      <c r="G732" s="45"/>
    </row>
    <row r="733" spans="2:7" ht="12.75">
      <c r="B733" s="71" t="s">
        <v>645</v>
      </c>
      <c r="C733" s="72" t="s">
        <v>646</v>
      </c>
      <c r="D733" s="71" t="s">
        <v>647</v>
      </c>
      <c r="E733" s="72" t="s">
        <v>637</v>
      </c>
      <c r="F733" s="68" t="s">
        <v>646</v>
      </c>
      <c r="G733" s="70" t="s">
        <v>648</v>
      </c>
    </row>
    <row r="734" spans="2:7" ht="12.75">
      <c r="B734" s="71"/>
      <c r="C734" s="73"/>
      <c r="D734" s="69"/>
      <c r="E734" s="73"/>
      <c r="F734" s="69"/>
      <c r="G734" s="69"/>
    </row>
    <row r="735" spans="2:7" ht="12.75">
      <c r="B735" s="9">
        <f>COUNTIF(BT3:BT182,"=0")</f>
        <v>15</v>
      </c>
      <c r="C735" s="10" t="s">
        <v>649</v>
      </c>
      <c r="D735" s="11">
        <f>B735</f>
        <v>15</v>
      </c>
      <c r="E735" s="12">
        <f>B735</f>
        <v>15</v>
      </c>
      <c r="F735" s="52" t="s">
        <v>650</v>
      </c>
      <c r="G735" s="13">
        <f>(E735/180)*100</f>
        <v>8.333333333333332</v>
      </c>
    </row>
    <row r="736" spans="2:7" ht="12.75">
      <c r="B736" s="9">
        <f>COUNTIF(BT3:BT182,"=1")</f>
        <v>22</v>
      </c>
      <c r="C736" s="10" t="s">
        <v>651</v>
      </c>
      <c r="D736" s="11">
        <f aca="true" t="shared" si="45" ref="D736:D741">D735+B736</f>
        <v>37</v>
      </c>
      <c r="E736" s="12"/>
      <c r="F736" s="15"/>
      <c r="G736" s="13"/>
    </row>
    <row r="737" spans="2:7" ht="12.75">
      <c r="B737" s="9">
        <f>COUNTIF(BT3:BT182,"=2")</f>
        <v>17</v>
      </c>
      <c r="C737" s="10" t="s">
        <v>653</v>
      </c>
      <c r="D737" s="11">
        <f t="shared" si="45"/>
        <v>54</v>
      </c>
      <c r="E737" s="12">
        <f>B736+B737</f>
        <v>39</v>
      </c>
      <c r="F737" s="52" t="s">
        <v>654</v>
      </c>
      <c r="G737" s="13">
        <f>(E737/180)*100</f>
        <v>21.666666666666668</v>
      </c>
    </row>
    <row r="738" spans="2:7" ht="12.75">
      <c r="B738" s="9">
        <f>COUNTIF(BT3:BT182,"=3")</f>
        <v>16</v>
      </c>
      <c r="C738" s="10" t="s">
        <v>655</v>
      </c>
      <c r="D738" s="11">
        <f t="shared" si="45"/>
        <v>70</v>
      </c>
      <c r="E738" s="12" t="s">
        <v>652</v>
      </c>
      <c r="F738" s="15" t="s">
        <v>652</v>
      </c>
      <c r="G738" s="13" t="s">
        <v>652</v>
      </c>
    </row>
    <row r="739" spans="2:7" ht="12.75">
      <c r="B739" s="9">
        <f>COUNTIF(BT3:BT182,"=4")</f>
        <v>12</v>
      </c>
      <c r="C739" s="10" t="s">
        <v>656</v>
      </c>
      <c r="D739" s="11">
        <f t="shared" si="45"/>
        <v>82</v>
      </c>
      <c r="E739" s="12">
        <f>B738+B739</f>
        <v>28</v>
      </c>
      <c r="F739" s="52" t="s">
        <v>657</v>
      </c>
      <c r="G739" s="13">
        <f>(E739/180)*100</f>
        <v>15.555555555555555</v>
      </c>
    </row>
    <row r="740" spans="2:7" ht="12.75">
      <c r="B740" s="9">
        <f>COUNTIF(BT3:BT182,"=5")</f>
        <v>18</v>
      </c>
      <c r="C740" s="10" t="s">
        <v>658</v>
      </c>
      <c r="D740" s="11">
        <f t="shared" si="45"/>
        <v>100</v>
      </c>
      <c r="E740" s="12"/>
      <c r="F740" s="15"/>
      <c r="G740" s="13"/>
    </row>
    <row r="741" spans="2:7" ht="12.75">
      <c r="B741" s="9">
        <f>COUNTIF(BT3:BT182,"&gt;5")</f>
        <v>80</v>
      </c>
      <c r="C741" s="10" t="s">
        <v>659</v>
      </c>
      <c r="D741" s="11">
        <f t="shared" si="45"/>
        <v>180</v>
      </c>
      <c r="E741" s="12">
        <f>B740+B741</f>
        <v>98</v>
      </c>
      <c r="F741" s="13" t="s">
        <v>660</v>
      </c>
      <c r="G741" s="13">
        <f>(E741/180)*100</f>
        <v>54.44444444444444</v>
      </c>
    </row>
    <row r="742" spans="2:7" ht="12.75">
      <c r="B742" s="7"/>
      <c r="C742" s="17"/>
      <c r="D742" s="18"/>
      <c r="E742" s="19"/>
      <c r="F742" s="20"/>
      <c r="G742" s="21">
        <v>100</v>
      </c>
    </row>
    <row r="743" ht="12.75"/>
    <row r="744" ht="12.75"/>
    <row r="745" ht="12.75"/>
    <row r="746" spans="2:7" ht="12.75">
      <c r="B746" s="56" t="s">
        <v>1001</v>
      </c>
      <c r="C746" s="40"/>
      <c r="D746" s="43"/>
      <c r="E746" s="44"/>
      <c r="F746" s="42"/>
      <c r="G746" s="45"/>
    </row>
    <row r="747" spans="2:7" ht="12.75">
      <c r="B747" s="71" t="s">
        <v>645</v>
      </c>
      <c r="C747" s="72" t="s">
        <v>646</v>
      </c>
      <c r="D747" s="71" t="s">
        <v>647</v>
      </c>
      <c r="E747" s="72" t="s">
        <v>637</v>
      </c>
      <c r="F747" s="68" t="s">
        <v>646</v>
      </c>
      <c r="G747" s="70" t="s">
        <v>648</v>
      </c>
    </row>
    <row r="748" spans="2:7" ht="12.75">
      <c r="B748" s="71"/>
      <c r="C748" s="73"/>
      <c r="D748" s="69"/>
      <c r="E748" s="73"/>
      <c r="F748" s="69"/>
      <c r="G748" s="69"/>
    </row>
    <row r="749" spans="2:7" ht="12.75">
      <c r="B749" s="9">
        <f>COUNTIF(BT183:BT403,"=0")</f>
        <v>12</v>
      </c>
      <c r="C749" s="10" t="s">
        <v>649</v>
      </c>
      <c r="D749" s="11">
        <f>B749</f>
        <v>12</v>
      </c>
      <c r="E749" s="12">
        <f>B749</f>
        <v>12</v>
      </c>
      <c r="F749" s="52" t="s">
        <v>650</v>
      </c>
      <c r="G749" s="13">
        <f>(E749/221)*100</f>
        <v>5.429864253393665</v>
      </c>
    </row>
    <row r="750" spans="2:7" ht="12.75">
      <c r="B750" s="9">
        <f>COUNTIF(BT183:BT403,"=1")</f>
        <v>37</v>
      </c>
      <c r="C750" s="10" t="s">
        <v>651</v>
      </c>
      <c r="D750" s="11">
        <f aca="true" t="shared" si="46" ref="D750:D755">D749+B750</f>
        <v>49</v>
      </c>
      <c r="E750" s="12"/>
      <c r="F750" s="15" t="s">
        <v>652</v>
      </c>
      <c r="G750" s="13"/>
    </row>
    <row r="751" spans="2:7" ht="12.75">
      <c r="B751" s="9">
        <f>COUNTIF(BT183:BT403,"=2")</f>
        <v>16</v>
      </c>
      <c r="C751" s="10" t="s">
        <v>653</v>
      </c>
      <c r="D751" s="11">
        <f t="shared" si="46"/>
        <v>65</v>
      </c>
      <c r="E751" s="12">
        <f>B750+B751</f>
        <v>53</v>
      </c>
      <c r="F751" s="52" t="s">
        <v>654</v>
      </c>
      <c r="G751" s="13">
        <f>(E751/221)*100</f>
        <v>23.981900452488688</v>
      </c>
    </row>
    <row r="752" spans="2:7" ht="12.75">
      <c r="B752" s="9">
        <f>COUNTIF(BT183:BT403,"=3")</f>
        <v>17</v>
      </c>
      <c r="C752" s="10" t="s">
        <v>655</v>
      </c>
      <c r="D752" s="11">
        <f t="shared" si="46"/>
        <v>82</v>
      </c>
      <c r="E752" s="12" t="s">
        <v>652</v>
      </c>
      <c r="F752" s="15" t="s">
        <v>652</v>
      </c>
      <c r="G752" s="13" t="s">
        <v>652</v>
      </c>
    </row>
    <row r="753" spans="2:7" ht="12.75">
      <c r="B753" s="9">
        <f>COUNTIF(BT183:BT403,"=4")</f>
        <v>16</v>
      </c>
      <c r="C753" s="10" t="s">
        <v>656</v>
      </c>
      <c r="D753" s="11">
        <f t="shared" si="46"/>
        <v>98</v>
      </c>
      <c r="E753" s="12">
        <f>B752+B753</f>
        <v>33</v>
      </c>
      <c r="F753" s="10" t="s">
        <v>657</v>
      </c>
      <c r="G753" s="13">
        <f>(E753/221)*100</f>
        <v>14.93212669683258</v>
      </c>
    </row>
    <row r="754" spans="2:7" ht="12.75">
      <c r="B754" s="9">
        <f>COUNTIF(BT183:BT403,"=5")</f>
        <v>20</v>
      </c>
      <c r="C754" s="10" t="s">
        <v>658</v>
      </c>
      <c r="D754" s="11">
        <f t="shared" si="46"/>
        <v>118</v>
      </c>
      <c r="E754" s="12" t="s">
        <v>652</v>
      </c>
      <c r="F754" s="15" t="s">
        <v>652</v>
      </c>
      <c r="G754" s="13" t="s">
        <v>652</v>
      </c>
    </row>
    <row r="755" spans="2:7" ht="12.75">
      <c r="B755" s="9">
        <f>COUNTIF(BT183:BT403,"&gt;5")</f>
        <v>103</v>
      </c>
      <c r="C755" s="10" t="s">
        <v>659</v>
      </c>
      <c r="D755" s="11">
        <f t="shared" si="46"/>
        <v>221</v>
      </c>
      <c r="E755" s="12">
        <f>B754+B755</f>
        <v>123</v>
      </c>
      <c r="F755" s="13" t="s">
        <v>660</v>
      </c>
      <c r="G755" s="13">
        <f>(E755/221)*100</f>
        <v>55.65610859728507</v>
      </c>
    </row>
    <row r="756" spans="2:7" ht="12.75">
      <c r="B756" s="7"/>
      <c r="C756" s="17"/>
      <c r="D756" s="18"/>
      <c r="E756" s="19"/>
      <c r="F756" s="20"/>
      <c r="G756" s="21">
        <v>100</v>
      </c>
    </row>
    <row r="757" ht="12.75"/>
    <row r="758" ht="12.75"/>
    <row r="759" ht="12.75"/>
    <row r="760" ht="12.75"/>
    <row r="761" spans="2:7" ht="12.75">
      <c r="B761" s="56" t="s">
        <v>1002</v>
      </c>
      <c r="C761" s="40"/>
      <c r="D761" s="43"/>
      <c r="E761" s="44"/>
      <c r="F761" s="42"/>
      <c r="G761" s="45"/>
    </row>
    <row r="762" spans="2:7" ht="12.75">
      <c r="B762" s="71" t="s">
        <v>645</v>
      </c>
      <c r="C762" s="72" t="s">
        <v>646</v>
      </c>
      <c r="D762" s="71" t="s">
        <v>647</v>
      </c>
      <c r="E762" s="72" t="s">
        <v>637</v>
      </c>
      <c r="F762" s="68" t="s">
        <v>646</v>
      </c>
      <c r="G762" s="70" t="s">
        <v>648</v>
      </c>
    </row>
    <row r="763" spans="2:7" ht="12.75">
      <c r="B763" s="71"/>
      <c r="C763" s="73"/>
      <c r="D763" s="69"/>
      <c r="E763" s="73"/>
      <c r="F763" s="69"/>
      <c r="G763" s="69"/>
    </row>
    <row r="764" spans="2:7" ht="12.75">
      <c r="B764" s="9">
        <f>COUNTIF(BT404:BT630,"=0")</f>
        <v>93</v>
      </c>
      <c r="C764" s="10" t="s">
        <v>649</v>
      </c>
      <c r="D764" s="11">
        <f>B764</f>
        <v>93</v>
      </c>
      <c r="E764" s="12">
        <f>B764</f>
        <v>93</v>
      </c>
      <c r="F764" s="52" t="s">
        <v>650</v>
      </c>
      <c r="G764" s="13">
        <f>(E764/227)*100</f>
        <v>40.969162995594715</v>
      </c>
    </row>
    <row r="765" spans="2:7" ht="12.75">
      <c r="B765" s="9">
        <f>COUNTIF(BT404:BT630,"=1")</f>
        <v>54</v>
      </c>
      <c r="C765" s="10" t="s">
        <v>651</v>
      </c>
      <c r="D765" s="11">
        <f aca="true" t="shared" si="47" ref="D765:D770">D764+B765</f>
        <v>147</v>
      </c>
      <c r="E765" s="12" t="s">
        <v>652</v>
      </c>
      <c r="F765" s="15" t="s">
        <v>652</v>
      </c>
      <c r="G765" s="13" t="s">
        <v>652</v>
      </c>
    </row>
    <row r="766" spans="2:7" ht="12.75">
      <c r="B766" s="9">
        <f>COUNTIF(BT404:BT630,"=2")</f>
        <v>29</v>
      </c>
      <c r="C766" s="10" t="s">
        <v>653</v>
      </c>
      <c r="D766" s="11">
        <f t="shared" si="47"/>
        <v>176</v>
      </c>
      <c r="E766" s="12">
        <f>B765+B766</f>
        <v>83</v>
      </c>
      <c r="F766" s="52" t="s">
        <v>654</v>
      </c>
      <c r="G766" s="13">
        <f>(E766/227)*100</f>
        <v>36.56387665198238</v>
      </c>
    </row>
    <row r="767" spans="2:7" ht="12.75">
      <c r="B767" s="9">
        <f>COUNTIF(BT404:BT630,"=3")</f>
        <v>16</v>
      </c>
      <c r="C767" s="10" t="s">
        <v>655</v>
      </c>
      <c r="D767" s="11">
        <f t="shared" si="47"/>
        <v>192</v>
      </c>
      <c r="E767" s="12" t="s">
        <v>652</v>
      </c>
      <c r="F767" s="15" t="s">
        <v>652</v>
      </c>
      <c r="G767" s="13" t="s">
        <v>652</v>
      </c>
    </row>
    <row r="768" spans="2:7" ht="12.75">
      <c r="B768" s="9">
        <f>COUNTIF(BT404:BT630,"=4")</f>
        <v>15</v>
      </c>
      <c r="C768" s="10" t="s">
        <v>656</v>
      </c>
      <c r="D768" s="11">
        <f t="shared" si="47"/>
        <v>207</v>
      </c>
      <c r="E768" s="12">
        <f>B767+B768</f>
        <v>31</v>
      </c>
      <c r="F768" s="10" t="s">
        <v>657</v>
      </c>
      <c r="G768" s="13">
        <f>(E768/227)*100</f>
        <v>13.656387665198238</v>
      </c>
    </row>
    <row r="769" spans="2:7" ht="12.75">
      <c r="B769" s="9">
        <f>COUNTIF(BT404:BT630,"=5")</f>
        <v>6</v>
      </c>
      <c r="C769" s="10" t="s">
        <v>658</v>
      </c>
      <c r="D769" s="11">
        <f t="shared" si="47"/>
        <v>213</v>
      </c>
      <c r="E769" s="12" t="s">
        <v>652</v>
      </c>
      <c r="F769" s="15" t="s">
        <v>652</v>
      </c>
      <c r="G769" s="13" t="s">
        <v>652</v>
      </c>
    </row>
    <row r="770" spans="2:7" ht="12.75">
      <c r="B770" s="9">
        <f>COUNTIF(BT404:BT630,"&gt;5")</f>
        <v>14</v>
      </c>
      <c r="C770" s="10" t="s">
        <v>659</v>
      </c>
      <c r="D770" s="11">
        <f t="shared" si="47"/>
        <v>227</v>
      </c>
      <c r="E770" s="12">
        <f>B769+B770</f>
        <v>20</v>
      </c>
      <c r="F770" s="13" t="s">
        <v>660</v>
      </c>
      <c r="G770" s="13">
        <f>(E770/227)*100</f>
        <v>8.81057268722467</v>
      </c>
    </row>
    <row r="771" spans="2:7" ht="12.75">
      <c r="B771" s="7"/>
      <c r="C771" s="17"/>
      <c r="D771" s="18"/>
      <c r="E771" s="19"/>
      <c r="F771" s="20"/>
      <c r="G771" s="21">
        <v>100.1</v>
      </c>
    </row>
    <row r="772" spans="2:7" ht="12.75">
      <c r="B772" s="7"/>
      <c r="C772" s="17"/>
      <c r="D772" s="18"/>
      <c r="E772" s="19"/>
      <c r="F772" s="20"/>
      <c r="G772" s="21"/>
    </row>
    <row r="773" ht="12.75"/>
    <row r="774" ht="12.75"/>
    <row r="775" ht="12.75"/>
    <row r="776" spans="2:7" ht="12.75">
      <c r="B776" s="56" t="s">
        <v>1003</v>
      </c>
      <c r="C776" s="40"/>
      <c r="D776" s="43"/>
      <c r="E776" s="44"/>
      <c r="F776" s="42"/>
      <c r="G776" s="45"/>
    </row>
    <row r="777" spans="2:7" ht="12.75">
      <c r="B777" s="71" t="s">
        <v>645</v>
      </c>
      <c r="C777" s="72" t="s">
        <v>646</v>
      </c>
      <c r="D777" s="71" t="s">
        <v>647</v>
      </c>
      <c r="E777" s="72" t="s">
        <v>637</v>
      </c>
      <c r="F777" s="68" t="s">
        <v>646</v>
      </c>
      <c r="G777" s="70" t="s">
        <v>648</v>
      </c>
    </row>
    <row r="778" spans="2:7" ht="12.75">
      <c r="B778" s="71"/>
      <c r="C778" s="73"/>
      <c r="D778" s="69"/>
      <c r="E778" s="73"/>
      <c r="F778" s="69"/>
      <c r="G778" s="69"/>
    </row>
    <row r="779" spans="2:7" ht="12.75">
      <c r="B779" s="9">
        <f>COUNTIF(BT631:BT702,"=0")</f>
        <v>3</v>
      </c>
      <c r="C779" s="10" t="s">
        <v>649</v>
      </c>
      <c r="D779" s="11">
        <f>B779</f>
        <v>3</v>
      </c>
      <c r="E779" s="12">
        <f>B779</f>
        <v>3</v>
      </c>
      <c r="F779" s="52" t="s">
        <v>650</v>
      </c>
      <c r="G779" s="13">
        <f>(E779/72)*100</f>
        <v>4.166666666666666</v>
      </c>
    </row>
    <row r="780" spans="2:7" ht="12.75">
      <c r="B780" s="9">
        <f>COUNTIF(BT631:BT702,"=1")</f>
        <v>4</v>
      </c>
      <c r="C780" s="10" t="s">
        <v>651</v>
      </c>
      <c r="D780" s="11">
        <f aca="true" t="shared" si="48" ref="D780:D785">D779+B780</f>
        <v>7</v>
      </c>
      <c r="E780" s="12" t="s">
        <v>652</v>
      </c>
      <c r="F780" s="15" t="s">
        <v>652</v>
      </c>
      <c r="G780" s="13" t="s">
        <v>652</v>
      </c>
    </row>
    <row r="781" spans="2:7" ht="12.75">
      <c r="B781" s="9">
        <f>COUNTIF(BT631:BT702,"=2")</f>
        <v>4</v>
      </c>
      <c r="C781" s="10" t="s">
        <v>653</v>
      </c>
      <c r="D781" s="11">
        <f t="shared" si="48"/>
        <v>11</v>
      </c>
      <c r="E781" s="12">
        <f>B780+B781</f>
        <v>8</v>
      </c>
      <c r="F781" s="52" t="s">
        <v>654</v>
      </c>
      <c r="G781" s="13">
        <f>(E781/72)*100</f>
        <v>11.11111111111111</v>
      </c>
    </row>
    <row r="782" spans="2:7" ht="12.75">
      <c r="B782" s="9">
        <f>COUNTIF(BT631:BT702,"=3")</f>
        <v>2</v>
      </c>
      <c r="C782" s="10" t="s">
        <v>655</v>
      </c>
      <c r="D782" s="11">
        <f t="shared" si="48"/>
        <v>13</v>
      </c>
      <c r="E782" s="12" t="s">
        <v>652</v>
      </c>
      <c r="F782" s="15" t="s">
        <v>652</v>
      </c>
      <c r="G782" s="13" t="s">
        <v>652</v>
      </c>
    </row>
    <row r="783" spans="2:7" ht="12.75">
      <c r="B783" s="9">
        <f>COUNTIF(BT631:BT702,"=4")</f>
        <v>2</v>
      </c>
      <c r="C783" s="10" t="s">
        <v>656</v>
      </c>
      <c r="D783" s="11">
        <f t="shared" si="48"/>
        <v>15</v>
      </c>
      <c r="E783" s="12">
        <f>B782+B783</f>
        <v>4</v>
      </c>
      <c r="F783" s="10" t="s">
        <v>657</v>
      </c>
      <c r="G783" s="13">
        <f>(E783/72)*100</f>
        <v>5.555555555555555</v>
      </c>
    </row>
    <row r="784" spans="2:7" ht="12.75">
      <c r="B784" s="9">
        <f>COUNTIF(BT631:BT702,"=5")</f>
        <v>5</v>
      </c>
      <c r="C784" s="10" t="s">
        <v>658</v>
      </c>
      <c r="D784" s="11">
        <f t="shared" si="48"/>
        <v>20</v>
      </c>
      <c r="E784" s="12" t="s">
        <v>652</v>
      </c>
      <c r="F784" s="15" t="s">
        <v>652</v>
      </c>
      <c r="G784" s="13" t="s">
        <v>652</v>
      </c>
    </row>
    <row r="785" spans="2:7" ht="12.75">
      <c r="B785" s="9">
        <f>COUNTIF(BT631:BT702,"&gt;5")</f>
        <v>52</v>
      </c>
      <c r="C785" s="10" t="s">
        <v>659</v>
      </c>
      <c r="D785" s="11">
        <f t="shared" si="48"/>
        <v>72</v>
      </c>
      <c r="E785" s="12">
        <f>B784+B785</f>
        <v>57</v>
      </c>
      <c r="F785" s="13" t="s">
        <v>660</v>
      </c>
      <c r="G785" s="13">
        <f>(E785/72)*100</f>
        <v>79.16666666666666</v>
      </c>
    </row>
    <row r="786" spans="2:7" ht="12.75">
      <c r="B786" s="7"/>
      <c r="C786" s="17"/>
      <c r="D786" s="18"/>
      <c r="E786" s="19"/>
      <c r="F786" s="20"/>
      <c r="G786" s="21">
        <v>100.1</v>
      </c>
    </row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spans="14:66" ht="12.75" customHeight="1">
      <c r="N812" s="7"/>
      <c r="O812"/>
      <c r="AV812"/>
      <c r="AX812"/>
      <c r="AZ812"/>
      <c r="BB812"/>
      <c r="BD812"/>
      <c r="BF812"/>
      <c r="BH812"/>
      <c r="BJ812"/>
      <c r="BL812"/>
      <c r="BN812"/>
    </row>
    <row r="813" spans="14:66" ht="12.75">
      <c r="N813" s="7"/>
      <c r="O813"/>
      <c r="AV813"/>
      <c r="AX813"/>
      <c r="AZ813"/>
      <c r="BB813"/>
      <c r="BD813"/>
      <c r="BF813"/>
      <c r="BH813"/>
      <c r="BJ813"/>
      <c r="BL813"/>
      <c r="BN813"/>
    </row>
    <row r="814" spans="14:66" ht="12.75" customHeight="1">
      <c r="N814" s="7"/>
      <c r="O814"/>
      <c r="AV814"/>
      <c r="AX814"/>
      <c r="AZ814"/>
      <c r="BB814"/>
      <c r="BD814"/>
      <c r="BF814"/>
      <c r="BH814"/>
      <c r="BJ814"/>
      <c r="BL814"/>
      <c r="BN814"/>
    </row>
    <row r="815" spans="14:66" ht="12.75" customHeight="1">
      <c r="N815" s="7"/>
      <c r="O815"/>
      <c r="AV815"/>
      <c r="AX815"/>
      <c r="AZ815"/>
      <c r="BB815"/>
      <c r="BD815"/>
      <c r="BF815"/>
      <c r="BH815"/>
      <c r="BJ815"/>
      <c r="BL815"/>
      <c r="BN815"/>
    </row>
    <row r="816" spans="14:66" ht="12.75">
      <c r="N816" s="7"/>
      <c r="O816"/>
      <c r="AV816"/>
      <c r="AX816"/>
      <c r="AZ816"/>
      <c r="BB816"/>
      <c r="BD816"/>
      <c r="BF816"/>
      <c r="BH816"/>
      <c r="BJ816"/>
      <c r="BL816"/>
      <c r="BN816"/>
    </row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</sheetData>
  <sheetProtection/>
  <mergeCells count="32">
    <mergeCell ref="F777:F778"/>
    <mergeCell ref="G777:G778"/>
    <mergeCell ref="B747:B748"/>
    <mergeCell ref="C747:C748"/>
    <mergeCell ref="B777:B778"/>
    <mergeCell ref="C777:C778"/>
    <mergeCell ref="D777:D778"/>
    <mergeCell ref="E777:E778"/>
    <mergeCell ref="D747:D748"/>
    <mergeCell ref="E747:E748"/>
    <mergeCell ref="B762:B763"/>
    <mergeCell ref="C762:C763"/>
    <mergeCell ref="D762:D763"/>
    <mergeCell ref="E762:E763"/>
    <mergeCell ref="F762:F763"/>
    <mergeCell ref="G762:G763"/>
    <mergeCell ref="F733:F734"/>
    <mergeCell ref="G733:G734"/>
    <mergeCell ref="F747:F748"/>
    <mergeCell ref="G747:G748"/>
    <mergeCell ref="B733:B734"/>
    <mergeCell ref="C733:C734"/>
    <mergeCell ref="D733:D734"/>
    <mergeCell ref="E733:E734"/>
    <mergeCell ref="A710:G710"/>
    <mergeCell ref="B713:D713"/>
    <mergeCell ref="F714:F715"/>
    <mergeCell ref="G714:G715"/>
    <mergeCell ref="B714:B715"/>
    <mergeCell ref="C714:C715"/>
    <mergeCell ref="D714:D715"/>
    <mergeCell ref="E714:E715"/>
  </mergeCells>
  <conditionalFormatting sqref="K3:K702">
    <cfRule type="expression" priority="1" dxfId="0" stopIfTrue="1">
      <formula>"&gt;5"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jtwilson</dc:creator>
  <cp:keywords/>
  <dc:description/>
  <cp:lastModifiedBy>bsfink</cp:lastModifiedBy>
  <cp:lastPrinted>2006-09-27T17:26:10Z</cp:lastPrinted>
  <dcterms:created xsi:type="dcterms:W3CDTF">2006-07-10T11:34:13Z</dcterms:created>
  <dcterms:modified xsi:type="dcterms:W3CDTF">2008-03-31T21:39:02Z</dcterms:modified>
  <cp:category/>
  <cp:version/>
  <cp:contentType/>
  <cp:contentStatus/>
</cp:coreProperties>
</file>