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3795" windowHeight="8685" activeTab="0"/>
  </bookViews>
  <sheets>
    <sheet name="CERI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<sst xmlns="http://schemas.openxmlformats.org/spreadsheetml/2006/main" count="54" uniqueCount="27">
  <si>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a</t>
  </si>
  <si>
    <t>b</t>
  </si>
  <si>
    <t>c</t>
  </si>
  <si>
    <t>Chemical</t>
  </si>
  <si>
    <t>QC Plate</t>
  </si>
  <si>
    <t>Dose [uM]</t>
  </si>
  <si>
    <t>Dose Descr.</t>
  </si>
  <si>
    <t>SC</t>
  </si>
  <si>
    <t>For1</t>
  </si>
  <si>
    <t>For10</t>
  </si>
  <si>
    <t>BL</t>
  </si>
  <si>
    <t>Pro0.3</t>
  </si>
  <si>
    <t>Pro3</t>
  </si>
  <si>
    <t>Experiment A [rel change SC]</t>
  </si>
  <si>
    <t>Testosterone</t>
  </si>
  <si>
    <t>Experiment A [% live cells]</t>
  </si>
  <si>
    <t>Cell Viability</t>
  </si>
  <si>
    <t>Exp A Norm Cell Viability[rel change SC]</t>
  </si>
  <si>
    <t>pg/ml</t>
  </si>
  <si>
    <t>Absolute Concentration</t>
  </si>
  <si>
    <t>Fold Change Relative to SC = 1</t>
  </si>
  <si>
    <t>Percent of Controls</t>
  </si>
  <si>
    <t>Experiment A</t>
  </si>
  <si>
    <t>(pg/ml)/% Cell Viability</t>
  </si>
  <si>
    <t>fold-change</t>
  </si>
  <si>
    <t>fold-change/% cell viability</t>
  </si>
  <si>
    <t>cytotoxic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</si>
</sst>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0" fillId="0" borderId="12" xfId="0" applyNumberFormat="1" applyBorder="1" applyAlignment="1">
      <alignment/>
    </xf>
    <xf numFmtId="9" fontId="3" fillId="0" borderId="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6" xfId="0" applyFill="1" applyBorder="1" applyAlignment="1">
      <alignment/>
    </xf>
    <xf numFmtId="0" fontId="0" fillId="2" borderId="0" xfId="0" applyFill="1" applyBorder="1" applyAlignment="1">
      <alignment horizontal="left" vertical="center"/>
    </xf>
    <xf numFmtId="0" fontId="0" fillId="2" borderId="12" xfId="0" applyFill="1" applyBorder="1" applyAlignment="1">
      <alignment/>
    </xf>
    <xf numFmtId="9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1" xfId="19" applyNumberFormat="1" applyFont="1" applyBorder="1" applyAlignment="1">
      <alignment/>
    </xf>
    <xf numFmtId="9" fontId="0" fillId="0" borderId="0" xfId="19" applyNumberFormat="1" applyFont="1" applyBorder="1" applyAlignment="1">
      <alignment/>
    </xf>
    <xf numFmtId="9" fontId="0" fillId="0" borderId="2" xfId="19" applyNumberFormat="1" applyFont="1" applyBorder="1" applyAlignment="1">
      <alignment/>
    </xf>
    <xf numFmtId="9" fontId="0" fillId="0" borderId="0" xfId="19" applyNumberFormat="1" applyFont="1" applyFill="1" applyBorder="1" applyAlignment="1">
      <alignment/>
    </xf>
    <xf numFmtId="9" fontId="0" fillId="2" borderId="2" xfId="19" applyNumberFormat="1" applyFont="1" applyFill="1" applyBorder="1" applyAlignment="1">
      <alignment/>
    </xf>
    <xf numFmtId="9" fontId="0" fillId="0" borderId="2" xfId="19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9" fontId="0" fillId="0" borderId="9" xfId="0" applyNumberFormat="1" applyBorder="1" applyAlignment="1">
      <alignment/>
    </xf>
    <xf numFmtId="9" fontId="2" fillId="0" borderId="12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9" fontId="3" fillId="0" borderId="11" xfId="0" applyNumberFormat="1" applyFont="1" applyBorder="1" applyAlignment="1">
      <alignment/>
    </xf>
    <xf numFmtId="9" fontId="0" fillId="0" borderId="12" xfId="19" applyNumberFormat="1" applyFont="1" applyBorder="1" applyAlignment="1">
      <alignment/>
    </xf>
    <xf numFmtId="9" fontId="0" fillId="0" borderId="9" xfId="19" applyNumberFormat="1" applyFont="1" applyBorder="1" applyAlignment="1">
      <alignment/>
    </xf>
    <xf numFmtId="9" fontId="0" fillId="0" borderId="15" xfId="19" applyNumberFormat="1" applyFont="1" applyBorder="1" applyAlignment="1">
      <alignment/>
    </xf>
    <xf numFmtId="9" fontId="0" fillId="0" borderId="13" xfId="19" applyNumberFormat="1" applyFont="1" applyBorder="1" applyAlignment="1">
      <alignment/>
    </xf>
    <xf numFmtId="9" fontId="0" fillId="2" borderId="14" xfId="19" applyNumberFormat="1" applyFont="1" applyFill="1" applyBorder="1" applyAlignment="1">
      <alignment/>
    </xf>
    <xf numFmtId="9" fontId="0" fillId="2" borderId="8" xfId="19" applyNumberFormat="1" applyFont="1" applyFill="1" applyBorder="1" applyAlignment="1">
      <alignment/>
    </xf>
    <xf numFmtId="9" fontId="0" fillId="0" borderId="14" xfId="19" applyNumberFormat="1" applyFont="1" applyBorder="1" applyAlignment="1">
      <alignment/>
    </xf>
    <xf numFmtId="9" fontId="0" fillId="0" borderId="8" xfId="19" applyNumberFormat="1" applyFont="1" applyBorder="1" applyAlignment="1">
      <alignment/>
    </xf>
    <xf numFmtId="9" fontId="0" fillId="0" borderId="12" xfId="19" applyNumberFormat="1" applyFont="1" applyFill="1" applyBorder="1" applyAlignment="1">
      <alignment/>
    </xf>
    <xf numFmtId="9" fontId="0" fillId="0" borderId="9" xfId="19" applyNumberFormat="1" applyFont="1" applyFill="1" applyBorder="1" applyAlignment="1">
      <alignment/>
    </xf>
    <xf numFmtId="9" fontId="0" fillId="0" borderId="14" xfId="19" applyNumberFormat="1" applyFont="1" applyFill="1" applyBorder="1" applyAlignment="1">
      <alignment/>
    </xf>
    <xf numFmtId="9" fontId="0" fillId="0" borderId="8" xfId="19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9" fontId="3" fillId="0" borderId="12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9" fontId="3" fillId="0" borderId="9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52"/>
  <sheetViews>
    <sheetView tabSelected="1" workbookViewId="0" topLeftCell="A1">
      <selection activeCell="R50" sqref="R50"/>
    </sheetView>
  </sheetViews>
  <sheetFormatPr defaultColWidth="9.140625" defaultRowHeight="12.75"/>
  <cols>
    <col min="2" max="2" width="12.8515625" style="1" customWidth="1"/>
    <col min="15" max="15" width="9.421875" style="0" customWidth="1"/>
    <col min="21" max="21" width="9.421875" style="0" customWidth="1"/>
    <col min="22" max="22" width="9.421875" style="26" customWidth="1"/>
  </cols>
  <sheetData>
    <row r="1" spans="4:25" ht="12.75" customHeight="1">
      <c r="D1" s="105" t="s">
        <v>14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63"/>
      <c r="W1" s="38"/>
      <c r="X1" s="66"/>
      <c r="Y1" s="77"/>
    </row>
    <row r="2" spans="4:25" ht="18">
      <c r="D2" s="93" t="s">
        <v>19</v>
      </c>
      <c r="E2" s="94"/>
      <c r="F2" s="94"/>
      <c r="G2" s="94"/>
      <c r="H2" s="94"/>
      <c r="I2" s="95"/>
      <c r="J2" s="93" t="s">
        <v>20</v>
      </c>
      <c r="K2" s="107"/>
      <c r="L2" s="107"/>
      <c r="M2" s="107"/>
      <c r="N2" s="107"/>
      <c r="O2" s="108"/>
      <c r="P2" s="93" t="s">
        <v>21</v>
      </c>
      <c r="Q2" s="107"/>
      <c r="R2" s="107"/>
      <c r="S2" s="107"/>
      <c r="T2" s="107"/>
      <c r="U2" s="106"/>
      <c r="V2" s="63"/>
      <c r="W2" s="78" t="s">
        <v>16</v>
      </c>
      <c r="X2" s="66"/>
      <c r="Y2" s="77"/>
    </row>
    <row r="3" spans="4:25" ht="18">
      <c r="D3" s="93" t="s">
        <v>22</v>
      </c>
      <c r="E3" s="94"/>
      <c r="F3" s="94"/>
      <c r="G3" s="94"/>
      <c r="H3" s="94"/>
      <c r="I3" s="95"/>
      <c r="J3" s="93" t="s">
        <v>22</v>
      </c>
      <c r="K3" s="94"/>
      <c r="L3" s="94"/>
      <c r="M3" s="94"/>
      <c r="N3" s="94"/>
      <c r="O3" s="95"/>
      <c r="P3" s="93" t="s">
        <v>22</v>
      </c>
      <c r="Q3" s="94"/>
      <c r="R3" s="94"/>
      <c r="S3" s="94"/>
      <c r="T3" s="94"/>
      <c r="U3" s="96"/>
      <c r="V3" s="63"/>
      <c r="W3" s="78"/>
      <c r="X3" s="66"/>
      <c r="Y3" s="77"/>
    </row>
    <row r="4" spans="1:25" ht="12.75">
      <c r="A4" s="7"/>
      <c r="B4" s="8"/>
      <c r="C4" s="7"/>
      <c r="D4" s="97" t="s">
        <v>18</v>
      </c>
      <c r="E4" s="98"/>
      <c r="F4" s="99"/>
      <c r="G4" s="100" t="s">
        <v>23</v>
      </c>
      <c r="H4" s="101"/>
      <c r="I4" s="101"/>
      <c r="J4" s="97" t="s">
        <v>24</v>
      </c>
      <c r="K4" s="98"/>
      <c r="L4" s="99"/>
      <c r="M4" s="98" t="s">
        <v>25</v>
      </c>
      <c r="N4" s="98"/>
      <c r="O4" s="102"/>
      <c r="P4" s="97" t="s">
        <v>13</v>
      </c>
      <c r="Q4" s="98"/>
      <c r="R4" s="99"/>
      <c r="S4" s="103" t="s">
        <v>17</v>
      </c>
      <c r="T4" s="104"/>
      <c r="U4" s="104"/>
      <c r="V4" s="63"/>
      <c r="W4" s="109" t="s">
        <v>15</v>
      </c>
      <c r="X4" s="110"/>
      <c r="Y4" s="111"/>
    </row>
    <row r="5" spans="1:25" ht="13.5" thickBot="1">
      <c r="A5" s="6" t="s">
        <v>3</v>
      </c>
      <c r="B5" s="9" t="s">
        <v>6</v>
      </c>
      <c r="C5" s="6" t="s">
        <v>5</v>
      </c>
      <c r="D5" s="36" t="s">
        <v>0</v>
      </c>
      <c r="E5" s="10" t="s">
        <v>1</v>
      </c>
      <c r="F5" s="19" t="s">
        <v>2</v>
      </c>
      <c r="G5" s="10" t="s">
        <v>0</v>
      </c>
      <c r="H5" s="10" t="s">
        <v>1</v>
      </c>
      <c r="I5" s="10" t="s">
        <v>2</v>
      </c>
      <c r="J5" s="36" t="s">
        <v>0</v>
      </c>
      <c r="K5" s="10" t="s">
        <v>1</v>
      </c>
      <c r="L5" s="19" t="s">
        <v>2</v>
      </c>
      <c r="M5" s="10" t="s">
        <v>0</v>
      </c>
      <c r="N5" s="10" t="s">
        <v>1</v>
      </c>
      <c r="O5" s="37" t="s">
        <v>2</v>
      </c>
      <c r="P5" s="36" t="s">
        <v>0</v>
      </c>
      <c r="Q5" s="10" t="s">
        <v>1</v>
      </c>
      <c r="R5" s="19" t="s">
        <v>2</v>
      </c>
      <c r="S5" s="10" t="s">
        <v>0</v>
      </c>
      <c r="T5" s="10" t="s">
        <v>1</v>
      </c>
      <c r="U5" s="10" t="s">
        <v>2</v>
      </c>
      <c r="V5" s="63"/>
      <c r="W5" s="79" t="s">
        <v>0</v>
      </c>
      <c r="X5" s="39" t="s">
        <v>1</v>
      </c>
      <c r="Y5" s="80" t="s">
        <v>2</v>
      </c>
    </row>
    <row r="6" spans="1:25" ht="12.75" customHeight="1">
      <c r="A6" s="113" t="s">
        <v>4</v>
      </c>
      <c r="B6" s="2" t="s">
        <v>10</v>
      </c>
      <c r="C6" s="12">
        <v>0</v>
      </c>
      <c r="D6" s="40">
        <v>2011.9</v>
      </c>
      <c r="E6" s="12">
        <v>1943.7</v>
      </c>
      <c r="F6" s="18">
        <v>2150.9</v>
      </c>
      <c r="G6">
        <f aca="true" t="shared" si="0" ref="G6:G32">D6/(W6)</f>
        <v>2325.9482067363297</v>
      </c>
      <c r="H6">
        <f aca="true" t="shared" si="1" ref="H6:H32">E6/(X6)</f>
        <v>1902.3616516434945</v>
      </c>
      <c r="I6">
        <f aca="true" t="shared" si="2" ref="I6:I32">F6/(Y6)</f>
        <v>2194.9041229026466</v>
      </c>
      <c r="J6" s="40"/>
      <c r="K6" s="12"/>
      <c r="L6" s="18"/>
      <c r="M6" s="16"/>
      <c r="N6" s="16"/>
      <c r="O6" s="41"/>
      <c r="P6" s="42"/>
      <c r="Q6" s="26"/>
      <c r="R6" s="43"/>
      <c r="S6" s="28"/>
      <c r="T6" s="28"/>
      <c r="U6" s="28"/>
      <c r="V6" s="76"/>
      <c r="W6" s="38">
        <v>0.864980567569478</v>
      </c>
      <c r="X6" s="66">
        <v>1.0217300155944546</v>
      </c>
      <c r="Y6" s="77">
        <v>0.9799516878922012</v>
      </c>
    </row>
    <row r="7" spans="1:25" ht="12.75" customHeight="1">
      <c r="A7" s="113"/>
      <c r="B7" s="4" t="s">
        <v>7</v>
      </c>
      <c r="C7" s="12">
        <v>0</v>
      </c>
      <c r="D7" s="40">
        <v>1944.8</v>
      </c>
      <c r="E7" s="12">
        <v>1948.3</v>
      </c>
      <c r="F7" s="18">
        <v>2211.6</v>
      </c>
      <c r="G7">
        <f t="shared" si="0"/>
        <v>1874.5156400989815</v>
      </c>
      <c r="H7">
        <f t="shared" si="1"/>
        <v>1859.29382496321</v>
      </c>
      <c r="I7">
        <f t="shared" si="2"/>
        <v>2418.0154217406607</v>
      </c>
      <c r="J7" s="44">
        <f>D7/AVERAGE(D$7:F$7)</f>
        <v>0.9557226399331663</v>
      </c>
      <c r="K7" s="17">
        <f>E7/AVERAGE(D$7:F$7)</f>
        <v>0.9574426261732764</v>
      </c>
      <c r="L7" s="20">
        <f>F7/AVERAGE(D$7:F$7)</f>
        <v>1.0868347338935576</v>
      </c>
      <c r="M7" s="17">
        <f aca="true" t="shared" si="3" ref="M7:O11">J7/W7</f>
        <v>0.9211831736689674</v>
      </c>
      <c r="N7" s="17">
        <f t="shared" si="3"/>
        <v>0.9137027986452455</v>
      </c>
      <c r="O7" s="35">
        <f t="shared" si="3"/>
        <v>1.188272358219402</v>
      </c>
      <c r="P7" s="45"/>
      <c r="Q7" s="27"/>
      <c r="R7" s="46"/>
      <c r="S7" s="27"/>
      <c r="T7" s="27"/>
      <c r="U7" s="27"/>
      <c r="V7" s="76"/>
      <c r="W7" s="38">
        <v>1.0374946777703637</v>
      </c>
      <c r="X7" s="66">
        <v>1.0478709571568394</v>
      </c>
      <c r="Y7" s="77">
        <v>0.9146343650727967</v>
      </c>
    </row>
    <row r="8" spans="1:25" ht="12.75">
      <c r="A8" s="113"/>
      <c r="B8" s="4" t="s">
        <v>8</v>
      </c>
      <c r="C8" s="12">
        <v>1</v>
      </c>
      <c r="D8" s="40">
        <v>3066.9</v>
      </c>
      <c r="E8" s="12">
        <v>2684.3</v>
      </c>
      <c r="F8" s="18">
        <v>3177.2</v>
      </c>
      <c r="G8">
        <f t="shared" si="0"/>
        <v>2453.5753779719644</v>
      </c>
      <c r="H8">
        <f t="shared" si="1"/>
        <v>2255.726323335024</v>
      </c>
      <c r="I8">
        <f t="shared" si="2"/>
        <v>2364.6337836277958</v>
      </c>
      <c r="J8" s="44">
        <f>D8/AVERAGE(D$7:F$7)</f>
        <v>1.5071502285124578</v>
      </c>
      <c r="K8" s="17">
        <f>E8/AVERAGE(D$7:F$7)</f>
        <v>1.3191311612364245</v>
      </c>
      <c r="L8" s="20">
        <f>F8/AVERAGE(D$7:F$7)</f>
        <v>1.5613543663079268</v>
      </c>
      <c r="M8" s="17">
        <f t="shared" si="3"/>
        <v>1.2057473969099044</v>
      </c>
      <c r="N8" s="17">
        <f t="shared" si="3"/>
        <v>1.108519496454383</v>
      </c>
      <c r="O8" s="35">
        <f t="shared" si="3"/>
        <v>1.162039305925498</v>
      </c>
      <c r="P8" s="45"/>
      <c r="Q8" s="27"/>
      <c r="R8" s="46"/>
      <c r="S8" s="27"/>
      <c r="T8" s="27"/>
      <c r="U8" s="27"/>
      <c r="V8" s="76"/>
      <c r="W8" s="38">
        <v>1.24997178710482</v>
      </c>
      <c r="X8" s="66">
        <v>1.1899936495981227</v>
      </c>
      <c r="Y8" s="77">
        <v>1.3436330065138347</v>
      </c>
    </row>
    <row r="9" spans="1:25" ht="12.75">
      <c r="A9" s="113"/>
      <c r="B9" s="4" t="s">
        <v>9</v>
      </c>
      <c r="C9" s="12">
        <v>10</v>
      </c>
      <c r="D9" s="40">
        <v>4683.1</v>
      </c>
      <c r="E9" s="12">
        <v>4419.4</v>
      </c>
      <c r="F9" s="18">
        <v>4477.7</v>
      </c>
      <c r="G9">
        <f t="shared" si="0"/>
        <v>3435.8189429464283</v>
      </c>
      <c r="H9">
        <f t="shared" si="1"/>
        <v>3365.0147307205075</v>
      </c>
      <c r="I9">
        <f t="shared" si="2"/>
        <v>3271.1995486436235</v>
      </c>
      <c r="J9" s="44">
        <f>D9/AVERAGE(D$7:F$7)</f>
        <v>2.3013907317312894</v>
      </c>
      <c r="K9" s="17">
        <f>E9/AVERAGE(D$7:F$7)</f>
        <v>2.171802054154995</v>
      </c>
      <c r="L9" s="20">
        <f>F9/AVERAGE(D$7:F$7)</f>
        <v>2.200452110668829</v>
      </c>
      <c r="M9" s="17">
        <f t="shared" si="3"/>
        <v>1.68844608725069</v>
      </c>
      <c r="N9" s="17">
        <f t="shared" si="3"/>
        <v>1.653651152744856</v>
      </c>
      <c r="O9" s="35">
        <f t="shared" si="3"/>
        <v>1.6075480606632384</v>
      </c>
      <c r="P9" s="45"/>
      <c r="Q9" s="27"/>
      <c r="R9" s="46"/>
      <c r="S9" s="27"/>
      <c r="T9" s="27"/>
      <c r="U9" s="27"/>
      <c r="V9" s="76"/>
      <c r="W9" s="38">
        <v>1.3630229292536442</v>
      </c>
      <c r="X9" s="66">
        <v>1.313337489923478</v>
      </c>
      <c r="Y9" s="77">
        <v>1.3688250849315022</v>
      </c>
    </row>
    <row r="10" spans="1:25" ht="12.75">
      <c r="A10" s="113"/>
      <c r="B10" s="4" t="s">
        <v>11</v>
      </c>
      <c r="C10" s="12">
        <v>0.3</v>
      </c>
      <c r="D10" s="40">
        <v>979.1</v>
      </c>
      <c r="E10" s="12">
        <v>1058.3</v>
      </c>
      <c r="F10" s="18">
        <v>997.9</v>
      </c>
      <c r="G10">
        <f t="shared" si="0"/>
        <v>942.5121193616714</v>
      </c>
      <c r="H10">
        <f t="shared" si="1"/>
        <v>1080.7258741192397</v>
      </c>
      <c r="I10">
        <f t="shared" si="2"/>
        <v>942.8618572890298</v>
      </c>
      <c r="J10" s="44">
        <f>D10/AVERAGE(D$7:F$7)</f>
        <v>0.4811538650547939</v>
      </c>
      <c r="K10" s="17">
        <f>E10/AVERAGE(D$7:F$7)</f>
        <v>0.5200746965452848</v>
      </c>
      <c r="L10" s="20">
        <f>F10/AVERAGE(D$7:F$7)</f>
        <v>0.49039264828738516</v>
      </c>
      <c r="M10" s="17">
        <f t="shared" si="3"/>
        <v>0.46317367898258954</v>
      </c>
      <c r="N10" s="17">
        <f t="shared" si="3"/>
        <v>0.5310953236617229</v>
      </c>
      <c r="O10" s="35">
        <f t="shared" si="3"/>
        <v>0.463345548817647</v>
      </c>
      <c r="P10" s="45"/>
      <c r="Q10" s="27"/>
      <c r="R10" s="46"/>
      <c r="S10" s="27"/>
      <c r="T10" s="27"/>
      <c r="U10" s="27"/>
      <c r="V10" s="76"/>
      <c r="W10" s="38">
        <v>1.0388195333372565</v>
      </c>
      <c r="X10" s="66">
        <v>0.9792492484391417</v>
      </c>
      <c r="Y10" s="77">
        <v>1.0583734958472273</v>
      </c>
    </row>
    <row r="11" spans="1:25" ht="12.75">
      <c r="A11" s="113"/>
      <c r="B11" s="4" t="s">
        <v>12</v>
      </c>
      <c r="C11" s="12">
        <v>3</v>
      </c>
      <c r="D11" s="40">
        <v>913.2</v>
      </c>
      <c r="E11" s="12">
        <v>879.9</v>
      </c>
      <c r="F11" s="18">
        <v>887.3</v>
      </c>
      <c r="G11">
        <f t="shared" si="0"/>
        <v>938.095306932021</v>
      </c>
      <c r="H11">
        <f t="shared" si="1"/>
        <v>884.4108086461628</v>
      </c>
      <c r="I11">
        <f t="shared" si="2"/>
        <v>912.1245275140562</v>
      </c>
      <c r="J11" s="47">
        <f>D11/AVERAGE(D$7:F$7)</f>
        <v>0.44876898127672127</v>
      </c>
      <c r="K11" s="15">
        <f>E11/AVERAGE(D$7:F$7)</f>
        <v>0.4324045407636739</v>
      </c>
      <c r="L11" s="48">
        <f>F11/AVERAGE(D$7:F$7)</f>
        <v>0.43604108309990663</v>
      </c>
      <c r="M11" s="15">
        <f t="shared" si="3"/>
        <v>0.46100314852426216</v>
      </c>
      <c r="N11" s="15">
        <f t="shared" si="3"/>
        <v>0.4346212632788652</v>
      </c>
      <c r="O11" s="49">
        <f t="shared" si="3"/>
        <v>0.4482404675974526</v>
      </c>
      <c r="P11" s="45"/>
      <c r="Q11" s="27"/>
      <c r="R11" s="46"/>
      <c r="S11" s="24"/>
      <c r="T11" s="24"/>
      <c r="U11" s="24"/>
      <c r="V11" s="76"/>
      <c r="W11" s="67">
        <v>0.973461857502049</v>
      </c>
      <c r="X11" s="68">
        <v>0.9948996455017688</v>
      </c>
      <c r="Y11" s="69">
        <v>0.972783839524945</v>
      </c>
    </row>
    <row r="12" spans="1:25" ht="12.75" customHeight="1">
      <c r="A12" s="116" t="s">
        <v>4</v>
      </c>
      <c r="B12" s="3" t="s">
        <v>10</v>
      </c>
      <c r="C12" s="11">
        <v>0</v>
      </c>
      <c r="D12" s="50">
        <v>489.5</v>
      </c>
      <c r="E12" s="16">
        <v>619</v>
      </c>
      <c r="F12" s="25">
        <v>588.5</v>
      </c>
      <c r="G12" s="16">
        <f t="shared" si="0"/>
        <v>555.4870299103837</v>
      </c>
      <c r="H12" s="16">
        <f t="shared" si="1"/>
        <v>677.376088828402</v>
      </c>
      <c r="I12" s="16">
        <f t="shared" si="2"/>
        <v>645.6522444701526</v>
      </c>
      <c r="J12" s="50"/>
      <c r="K12" s="16"/>
      <c r="L12" s="25"/>
      <c r="M12" s="16"/>
      <c r="N12" s="16"/>
      <c r="O12" s="41"/>
      <c r="P12" s="50"/>
      <c r="Q12" s="16"/>
      <c r="R12" s="25"/>
      <c r="S12" s="16"/>
      <c r="T12" s="16"/>
      <c r="U12" s="16"/>
      <c r="V12" s="76"/>
      <c r="W12" s="81">
        <v>0.8812086937096815</v>
      </c>
      <c r="X12" s="71">
        <v>0.9138202694320522</v>
      </c>
      <c r="Y12" s="82">
        <v>0.9114813818744578</v>
      </c>
    </row>
    <row r="13" spans="1:25" ht="12.75">
      <c r="A13" s="113"/>
      <c r="B13" s="4" t="s">
        <v>7</v>
      </c>
      <c r="C13" s="12">
        <v>0</v>
      </c>
      <c r="D13" s="44">
        <v>617.7</v>
      </c>
      <c r="E13" s="17">
        <v>402.8</v>
      </c>
      <c r="F13" s="20">
        <v>469.9</v>
      </c>
      <c r="G13" s="17">
        <f t="shared" si="0"/>
        <v>627.7030866116916</v>
      </c>
      <c r="H13" s="17">
        <f t="shared" si="1"/>
        <v>419.6540213286063</v>
      </c>
      <c r="I13" s="17">
        <f t="shared" si="2"/>
        <v>444.93988594728444</v>
      </c>
      <c r="J13" s="44">
        <f>D13/AVERAGE(D$13:F$13)</f>
        <v>1.2433574879227054</v>
      </c>
      <c r="K13" s="17">
        <f>E13/AVERAGE(D$13:F$13)</f>
        <v>0.8107890499194848</v>
      </c>
      <c r="L13" s="20">
        <f>F13/AVERAGE(D$13:F$13)</f>
        <v>0.94585346215781</v>
      </c>
      <c r="M13" s="17">
        <f aca="true" t="shared" si="4" ref="M13:M32">J13/W13</f>
        <v>1.2634925253858527</v>
      </c>
      <c r="N13" s="17">
        <f aca="true" t="shared" si="5" ref="N13:N32">K13/X13</f>
        <v>0.8447142136244089</v>
      </c>
      <c r="O13" s="35">
        <f aca="true" t="shared" si="6" ref="O13:O32">L13/Y13</f>
        <v>0.895611686689381</v>
      </c>
      <c r="P13" s="45">
        <f>((J13-1)/(AVERAGE(J$15:L$15)-1))*100</f>
        <v>3.3768119989944987</v>
      </c>
      <c r="Q13" s="27">
        <f>((K13-1)/(AVERAGE(J$15:L$15)-1))*100</f>
        <v>-2.625478311873306</v>
      </c>
      <c r="R13" s="46">
        <f>((L13-1)/(AVERAGE(J$15:L$15)-1))*100</f>
        <v>-0.7513336871211912</v>
      </c>
      <c r="S13" s="27">
        <f aca="true" t="shared" si="7" ref="S13:S32">P13/W13</f>
        <v>3.431496381214575</v>
      </c>
      <c r="T13" s="27">
        <f aca="true" t="shared" si="8" ref="T13:T32">Q13/X13</f>
        <v>-2.735333990786181</v>
      </c>
      <c r="U13" s="27">
        <f aca="true" t="shared" si="9" ref="U13:U32">R13/Y13</f>
        <v>-0.7114243989275495</v>
      </c>
      <c r="V13" s="76"/>
      <c r="W13" s="81">
        <v>0.9840639837129244</v>
      </c>
      <c r="X13" s="71">
        <v>0.9598382942328368</v>
      </c>
      <c r="Y13" s="82">
        <v>1.056097722054239</v>
      </c>
    </row>
    <row r="14" spans="1:25" ht="12.75">
      <c r="A14" s="113"/>
      <c r="B14" s="4" t="s">
        <v>8</v>
      </c>
      <c r="C14" s="12">
        <v>1</v>
      </c>
      <c r="D14" s="44">
        <v>1222.9</v>
      </c>
      <c r="E14" s="17">
        <v>994.2</v>
      </c>
      <c r="F14" s="20">
        <v>1026.6</v>
      </c>
      <c r="G14" s="17">
        <f t="shared" si="0"/>
        <v>1014.2401443869641</v>
      </c>
      <c r="H14" s="17">
        <f t="shared" si="1"/>
        <v>880.5872299355507</v>
      </c>
      <c r="I14" s="17">
        <f t="shared" si="2"/>
        <v>884.185975642337</v>
      </c>
      <c r="J14" s="44">
        <f>D14/AVERAGE(D$13:F$13)</f>
        <v>2.4615539452495976</v>
      </c>
      <c r="K14" s="17">
        <f>E14/AVERAGE(D$13:F$13)</f>
        <v>2.0012077294685993</v>
      </c>
      <c r="L14" s="20">
        <f>F14/AVERAGE(D$13:F$13)</f>
        <v>2.0664251207729465</v>
      </c>
      <c r="M14" s="17">
        <f t="shared" si="4"/>
        <v>2.0415461843537925</v>
      </c>
      <c r="N14" s="17">
        <f t="shared" si="5"/>
        <v>1.7725185787752633</v>
      </c>
      <c r="O14" s="35">
        <f t="shared" si="6"/>
        <v>1.779762430842063</v>
      </c>
      <c r="P14" s="45">
        <f>((J14-1)/(AVERAGE(J$15:L$15)-1))*100</f>
        <v>20.280423428204344</v>
      </c>
      <c r="Q14" s="27">
        <f>((K14-1)/(AVERAGE(J$15:L$15)-1))*100</f>
        <v>13.892690556657266</v>
      </c>
      <c r="R14" s="46">
        <f>((L14-1)/(AVERAGE(J$15:L$15)-1))*100</f>
        <v>14.797642655643378</v>
      </c>
      <c r="S14" s="27">
        <f t="shared" si="7"/>
        <v>16.820034006092683</v>
      </c>
      <c r="T14" s="27">
        <f t="shared" si="8"/>
        <v>12.305095447232555</v>
      </c>
      <c r="U14" s="27">
        <f t="shared" si="9"/>
        <v>12.744854966575787</v>
      </c>
      <c r="V14" s="76"/>
      <c r="W14" s="81">
        <v>1.2057302274691128</v>
      </c>
      <c r="X14" s="71">
        <v>1.1290193250619414</v>
      </c>
      <c r="Y14" s="82">
        <v>1.1610679520835003</v>
      </c>
    </row>
    <row r="15" spans="1:25" ht="12.75">
      <c r="A15" s="113"/>
      <c r="B15" s="4" t="s">
        <v>9</v>
      </c>
      <c r="C15" s="12">
        <v>10</v>
      </c>
      <c r="D15" s="44">
        <v>4191.8</v>
      </c>
      <c r="E15" s="17">
        <v>4183.4</v>
      </c>
      <c r="F15" s="20">
        <v>3856.1</v>
      </c>
      <c r="G15" s="17">
        <f t="shared" si="0"/>
        <v>3414.6615095128395</v>
      </c>
      <c r="H15" s="17">
        <f t="shared" si="1"/>
        <v>3402.6687382311475</v>
      </c>
      <c r="I15" s="17">
        <f t="shared" si="2"/>
        <v>3125.4172551963316</v>
      </c>
      <c r="J15" s="44">
        <f>D15/AVERAGE(D$13:F$13)</f>
        <v>8.437600644122384</v>
      </c>
      <c r="K15" s="17">
        <f>E15/AVERAGE(D$13:F$13)</f>
        <v>8.420692431561996</v>
      </c>
      <c r="L15" s="20">
        <f>F15/AVERAGE(D$13:F$13)</f>
        <v>7.7618760064412236</v>
      </c>
      <c r="M15" s="17">
        <f t="shared" si="4"/>
        <v>6.873312217215861</v>
      </c>
      <c r="N15" s="17">
        <f t="shared" si="5"/>
        <v>6.84917217840408</v>
      </c>
      <c r="O15" s="35">
        <f t="shared" si="6"/>
        <v>6.291097534614194</v>
      </c>
      <c r="P15" s="45">
        <f>((J15-1)/(AVERAGE(J$15:L$15)-1))*100</f>
        <v>103.20364215289221</v>
      </c>
      <c r="Q15" s="27">
        <f>((K15-1)/(AVERAGE(J$15:L$15)-1))*100</f>
        <v>102.96902494204396</v>
      </c>
      <c r="R15" s="46">
        <f>((L15-1)/(AVERAGE(J$15:L$15)-1))*100</f>
        <v>93.82733290506383</v>
      </c>
      <c r="S15" s="27">
        <f t="shared" si="7"/>
        <v>84.07020957608135</v>
      </c>
      <c r="T15" s="27">
        <f t="shared" si="8"/>
        <v>83.75232637960421</v>
      </c>
      <c r="U15" s="27">
        <f t="shared" si="9"/>
        <v>76.04822625723841</v>
      </c>
      <c r="V15" s="76"/>
      <c r="W15" s="81">
        <v>1.2275887341460188</v>
      </c>
      <c r="X15" s="71">
        <v>1.229446743668239</v>
      </c>
      <c r="Y15" s="82">
        <v>1.2337872626731141</v>
      </c>
    </row>
    <row r="16" spans="1:25" ht="12.75">
      <c r="A16" s="113"/>
      <c r="B16" s="4" t="s">
        <v>11</v>
      </c>
      <c r="C16" s="12">
        <v>0.3</v>
      </c>
      <c r="D16" s="44">
        <v>212.4</v>
      </c>
      <c r="E16" s="17">
        <v>200.3</v>
      </c>
      <c r="F16" s="20">
        <v>299.7</v>
      </c>
      <c r="G16" s="17">
        <f t="shared" si="0"/>
        <v>225.9530585875829</v>
      </c>
      <c r="H16" s="17">
        <f t="shared" si="1"/>
        <v>221.50515258842861</v>
      </c>
      <c r="I16" s="17">
        <f t="shared" si="2"/>
        <v>316.336989325771</v>
      </c>
      <c r="J16" s="44">
        <f>D16/AVERAGE(D$13:F$13)</f>
        <v>0.427536231884058</v>
      </c>
      <c r="K16" s="17">
        <f>E16/AVERAGE(D$13:F$13)</f>
        <v>0.4031803542673108</v>
      </c>
      <c r="L16" s="20">
        <f>F16/AVERAGE(D$13:F$13)</f>
        <v>0.6032608695652174</v>
      </c>
      <c r="M16" s="17">
        <f t="shared" si="4"/>
        <v>0.4548169456271797</v>
      </c>
      <c r="N16" s="17">
        <f t="shared" si="5"/>
        <v>0.44586383371261795</v>
      </c>
      <c r="O16" s="35">
        <f t="shared" si="6"/>
        <v>0.6367491733610527</v>
      </c>
      <c r="P16" s="45">
        <f>((J16-1)/(AVERAGE(J$17:L$17)-1))*100</f>
        <v>68.23962249060226</v>
      </c>
      <c r="Q16" s="27">
        <f>((K16-1)/(AVERAGE(J$17:L$17)-1))*100</f>
        <v>71.14292569783252</v>
      </c>
      <c r="R16" s="46">
        <f>((L16-1)/(AVERAGE(J$17:L$17)-1))*100</f>
        <v>47.29264976405663</v>
      </c>
      <c r="S16" s="27">
        <f t="shared" si="7"/>
        <v>72.59393323264402</v>
      </c>
      <c r="T16" s="27">
        <f t="shared" si="8"/>
        <v>78.6746111447111</v>
      </c>
      <c r="U16" s="27">
        <f t="shared" si="9"/>
        <v>49.91796611144414</v>
      </c>
      <c r="V16" s="76"/>
      <c r="W16" s="81">
        <v>0.940018255684158</v>
      </c>
      <c r="X16" s="71">
        <v>0.904267903745656</v>
      </c>
      <c r="Y16" s="82">
        <v>0.9474073855187455</v>
      </c>
    </row>
    <row r="17" spans="1:25" ht="12.75">
      <c r="A17" s="113"/>
      <c r="B17" s="4" t="s">
        <v>12</v>
      </c>
      <c r="C17" s="12">
        <v>3</v>
      </c>
      <c r="D17" s="44">
        <v>74.8</v>
      </c>
      <c r="E17" s="17">
        <v>73.6</v>
      </c>
      <c r="F17" s="20">
        <v>91.7</v>
      </c>
      <c r="G17" s="17">
        <f t="shared" si="0"/>
        <v>84.27419273116601</v>
      </c>
      <c r="H17" s="17">
        <f t="shared" si="1"/>
        <v>77.6387233163201</v>
      </c>
      <c r="I17" s="17">
        <f t="shared" si="2"/>
        <v>107.34917182892059</v>
      </c>
      <c r="J17" s="47">
        <f>D17/AVERAGE(D$13:F$13)</f>
        <v>0.15056360708534622</v>
      </c>
      <c r="K17" s="15">
        <f>E17/AVERAGE(D$13:F$13)</f>
        <v>0.14814814814814814</v>
      </c>
      <c r="L17" s="48">
        <f>F17/AVERAGE(D$13:F$13)</f>
        <v>0.18458132045088568</v>
      </c>
      <c r="M17" s="17">
        <f t="shared" si="4"/>
        <v>0.16963404333970616</v>
      </c>
      <c r="N17" s="17">
        <f t="shared" si="5"/>
        <v>0.15627762342254448</v>
      </c>
      <c r="O17" s="35">
        <f t="shared" si="6"/>
        <v>0.21608126374581438</v>
      </c>
      <c r="P17" s="51">
        <f aca="true" t="shared" si="10" ref="P17:P25">((J17-1)/(AVERAGE(J$17:L$17)-1))*100</f>
        <v>101.25569863232823</v>
      </c>
      <c r="Q17" s="24">
        <f aca="true" t="shared" si="11" ref="Q17:Q25">((K17-1)/(AVERAGE(J$17:L$17)-1))*100</f>
        <v>101.54362952891307</v>
      </c>
      <c r="R17" s="52">
        <f aca="true" t="shared" si="12" ref="R17:R25">((L17-1)/(AVERAGE(J$17:L$17)-1))*100</f>
        <v>97.2006718387587</v>
      </c>
      <c r="S17" s="27">
        <f t="shared" si="7"/>
        <v>114.08077889932744</v>
      </c>
      <c r="T17" s="27">
        <f t="shared" si="8"/>
        <v>107.11573040122546</v>
      </c>
      <c r="U17" s="27">
        <f t="shared" si="9"/>
        <v>113.78856731848886</v>
      </c>
      <c r="V17" s="76"/>
      <c r="W17" s="81">
        <v>0.887578955975424</v>
      </c>
      <c r="X17" s="71">
        <v>0.9479805547566089</v>
      </c>
      <c r="Y17" s="82">
        <v>0.8542217740267225</v>
      </c>
    </row>
    <row r="18" spans="1:25" ht="12.75">
      <c r="A18" s="112">
        <v>5</v>
      </c>
      <c r="B18" s="23"/>
      <c r="C18" s="11">
        <v>0</v>
      </c>
      <c r="D18" s="53">
        <v>560.4</v>
      </c>
      <c r="E18" s="11">
        <v>548.4</v>
      </c>
      <c r="F18" s="22">
        <v>564.5</v>
      </c>
      <c r="G18" s="11">
        <f t="shared" si="0"/>
        <v>636.6355055484789</v>
      </c>
      <c r="H18" s="11">
        <f t="shared" si="1"/>
        <v>468.22843397033967</v>
      </c>
      <c r="I18" s="11">
        <f t="shared" si="2"/>
        <v>595.134988414648</v>
      </c>
      <c r="J18" s="44">
        <f>D18/AVERAGE(D$18:F$18)</f>
        <v>1.0047212095858482</v>
      </c>
      <c r="K18" s="17">
        <f>E18/AVERAGE(D$18:F$18)</f>
        <v>0.9832068367895774</v>
      </c>
      <c r="L18" s="20">
        <f>F18/AVERAGE(D$18:F$18)</f>
        <v>1.0120719536245741</v>
      </c>
      <c r="M18" s="16">
        <f t="shared" si="4"/>
        <v>1.1414011334760275</v>
      </c>
      <c r="N18" s="16">
        <f t="shared" si="5"/>
        <v>0.8394700901876645</v>
      </c>
      <c r="O18" s="41">
        <f t="shared" si="6"/>
        <v>1.0669963337380888</v>
      </c>
      <c r="P18" s="54">
        <f t="shared" si="10"/>
        <v>-0.5627841931335014</v>
      </c>
      <c r="Q18" s="28">
        <f t="shared" si="11"/>
        <v>2.001802003424282</v>
      </c>
      <c r="R18" s="55">
        <f t="shared" si="12"/>
        <v>-1.439017810290754</v>
      </c>
      <c r="S18" s="28">
        <f t="shared" si="7"/>
        <v>-0.6393440387406129</v>
      </c>
      <c r="T18" s="28">
        <f t="shared" si="8"/>
        <v>1.709155027684245</v>
      </c>
      <c r="U18" s="28">
        <f t="shared" si="9"/>
        <v>-1.517112219408078</v>
      </c>
      <c r="V18" s="76"/>
      <c r="W18" s="83">
        <v>0.8802525073074585</v>
      </c>
      <c r="X18" s="70">
        <v>1.1712231898217844</v>
      </c>
      <c r="Y18" s="84">
        <v>0.948524302870757</v>
      </c>
    </row>
    <row r="19" spans="1:25" ht="12.75">
      <c r="A19" s="113"/>
      <c r="B19" s="4"/>
      <c r="C19" s="12">
        <v>0.0001</v>
      </c>
      <c r="D19" s="40">
        <v>541.8</v>
      </c>
      <c r="E19" s="12">
        <v>648.9</v>
      </c>
      <c r="F19" s="18">
        <v>551.6</v>
      </c>
      <c r="G19" s="12">
        <f t="shared" si="0"/>
        <v>511.5265059035247</v>
      </c>
      <c r="H19" s="12">
        <f t="shared" si="1"/>
        <v>534.2023362925798</v>
      </c>
      <c r="I19" s="12">
        <f t="shared" si="2"/>
        <v>550.8442032106605</v>
      </c>
      <c r="J19" s="44">
        <f>D19/AVERAGE(D$18:F$18)</f>
        <v>0.9713739317516284</v>
      </c>
      <c r="K19" s="17">
        <f>E19/AVERAGE(D$18:F$18)</f>
        <v>1.1633897089583458</v>
      </c>
      <c r="L19" s="20">
        <f>F19/AVERAGE(D$18:F$18)</f>
        <v>0.9889440028685831</v>
      </c>
      <c r="M19" s="17">
        <f t="shared" si="4"/>
        <v>0.9170976619318557</v>
      </c>
      <c r="N19" s="17">
        <f t="shared" si="5"/>
        <v>0.9577523509697841</v>
      </c>
      <c r="O19" s="35">
        <f t="shared" si="6"/>
        <v>0.9875889617115768</v>
      </c>
      <c r="P19" s="45">
        <f t="shared" si="10"/>
        <v>3.4123244115310696</v>
      </c>
      <c r="Q19" s="27">
        <f t="shared" si="11"/>
        <v>-19.47660739274723</v>
      </c>
      <c r="R19" s="46">
        <f t="shared" si="12"/>
        <v>1.3179123510088597</v>
      </c>
      <c r="S19" s="27">
        <f t="shared" si="7"/>
        <v>3.2216581455145614</v>
      </c>
      <c r="T19" s="27">
        <f t="shared" si="8"/>
        <v>-16.03397930691771</v>
      </c>
      <c r="U19" s="27">
        <f t="shared" si="9"/>
        <v>1.3161065607196585</v>
      </c>
      <c r="V19" s="76"/>
      <c r="W19" s="81">
        <v>1.0591826498667987</v>
      </c>
      <c r="X19" s="71">
        <v>1.2147082779596845</v>
      </c>
      <c r="Y19" s="82">
        <v>1.0013720699699376</v>
      </c>
    </row>
    <row r="20" spans="1:25" ht="12.75">
      <c r="A20" s="113"/>
      <c r="B20" s="4"/>
      <c r="C20" s="12">
        <v>0.001</v>
      </c>
      <c r="D20" s="40">
        <v>591.2</v>
      </c>
      <c r="E20" s="12">
        <v>557.3</v>
      </c>
      <c r="F20" s="18">
        <v>672.9</v>
      </c>
      <c r="G20" s="12">
        <f t="shared" si="0"/>
        <v>511.751033648766</v>
      </c>
      <c r="H20" s="12">
        <f t="shared" si="1"/>
        <v>494.97611416111755</v>
      </c>
      <c r="I20" s="12">
        <f t="shared" si="2"/>
        <v>598.6602038342899</v>
      </c>
      <c r="J20" s="44">
        <f aca="true" t="shared" si="13" ref="J20:J25">D20/AVERAGE(D$18:F$18)</f>
        <v>1.0599414330962769</v>
      </c>
      <c r="K20" s="17">
        <f aca="true" t="shared" si="14" ref="K20:K25">E20/AVERAGE(D$18:F$18)</f>
        <v>0.9991633299468117</v>
      </c>
      <c r="L20" s="20">
        <f aca="true" t="shared" si="15" ref="L20:L25">F20/AVERAGE(D$18:F$18)</f>
        <v>1.2064184545508874</v>
      </c>
      <c r="M20" s="17">
        <f t="shared" si="4"/>
        <v>0.9175002097330412</v>
      </c>
      <c r="N20" s="17">
        <f t="shared" si="5"/>
        <v>0.8874250537759832</v>
      </c>
      <c r="O20" s="35">
        <f t="shared" si="6"/>
        <v>1.0733165669652003</v>
      </c>
      <c r="P20" s="45">
        <f t="shared" si="10"/>
        <v>-7.145222097631852</v>
      </c>
      <c r="Q20" s="27">
        <f t="shared" si="11"/>
        <v>0.099733907643916</v>
      </c>
      <c r="R20" s="46">
        <f t="shared" si="12"/>
        <v>-24.605779785862797</v>
      </c>
      <c r="S20" s="27">
        <f t="shared" si="7"/>
        <v>-6.185004726172369</v>
      </c>
      <c r="T20" s="27">
        <f t="shared" si="8"/>
        <v>0.08858048098993239</v>
      </c>
      <c r="U20" s="27">
        <f t="shared" si="9"/>
        <v>-21.891070206726518</v>
      </c>
      <c r="V20" s="76"/>
      <c r="W20" s="81">
        <v>1.1552492542804766</v>
      </c>
      <c r="X20" s="71">
        <v>1.125912915908091</v>
      </c>
      <c r="Y20" s="82">
        <v>1.1240099069392289</v>
      </c>
    </row>
    <row r="21" spans="1:25" ht="12.75">
      <c r="A21" s="113"/>
      <c r="B21" s="4"/>
      <c r="C21" s="12">
        <v>0.01</v>
      </c>
      <c r="D21" s="40">
        <v>545.1</v>
      </c>
      <c r="E21" s="12">
        <v>654.4</v>
      </c>
      <c r="F21" s="18">
        <v>640</v>
      </c>
      <c r="G21" s="12">
        <f t="shared" si="0"/>
        <v>502.02402330218075</v>
      </c>
      <c r="H21" s="12">
        <f t="shared" si="1"/>
        <v>585.7878820291719</v>
      </c>
      <c r="I21" s="12">
        <f t="shared" si="2"/>
        <v>565.3137431941353</v>
      </c>
      <c r="J21" s="44">
        <f t="shared" si="13"/>
        <v>0.9772903842706031</v>
      </c>
      <c r="K21" s="17">
        <f t="shared" si="14"/>
        <v>1.1732504631566365</v>
      </c>
      <c r="L21" s="20">
        <f t="shared" si="15"/>
        <v>1.1474332158011116</v>
      </c>
      <c r="M21" s="17">
        <f t="shared" si="4"/>
        <v>0.9000609991672398</v>
      </c>
      <c r="N21" s="17">
        <f t="shared" si="5"/>
        <v>1.0502382394594607</v>
      </c>
      <c r="O21" s="35">
        <f t="shared" si="6"/>
        <v>1.0135308848278288</v>
      </c>
      <c r="P21" s="45">
        <f t="shared" si="10"/>
        <v>2.7070632074776557</v>
      </c>
      <c r="Q21" s="27">
        <f t="shared" si="11"/>
        <v>-20.652042732836204</v>
      </c>
      <c r="R21" s="46">
        <f t="shared" si="12"/>
        <v>-17.574539296966865</v>
      </c>
      <c r="S21" s="27">
        <f t="shared" si="7"/>
        <v>2.4931402728879815</v>
      </c>
      <c r="T21" s="27">
        <f t="shared" si="8"/>
        <v>-18.48673039737786</v>
      </c>
      <c r="U21" s="27">
        <f t="shared" si="9"/>
        <v>-15.523638429501196</v>
      </c>
      <c r="V21" s="76"/>
      <c r="W21" s="81">
        <v>1.0858046123260734</v>
      </c>
      <c r="X21" s="71">
        <v>1.117127923051524</v>
      </c>
      <c r="Y21" s="82">
        <v>1.1321147021543692</v>
      </c>
    </row>
    <row r="22" spans="1:25" ht="12.75">
      <c r="A22" s="113"/>
      <c r="B22" s="4"/>
      <c r="C22" s="12">
        <v>0.1</v>
      </c>
      <c r="D22" s="40">
        <v>666</v>
      </c>
      <c r="E22" s="12">
        <v>709.6</v>
      </c>
      <c r="F22" s="18">
        <v>662.1</v>
      </c>
      <c r="G22" s="12">
        <f t="shared" si="0"/>
        <v>658.9112233001897</v>
      </c>
      <c r="H22" s="12">
        <f t="shared" si="1"/>
        <v>736.8753656198436</v>
      </c>
      <c r="I22" s="12">
        <f t="shared" si="2"/>
        <v>894.3398764775134</v>
      </c>
      <c r="J22" s="44">
        <f t="shared" si="13"/>
        <v>1.1940476901930317</v>
      </c>
      <c r="K22" s="17">
        <f t="shared" si="14"/>
        <v>1.2722165780194825</v>
      </c>
      <c r="L22" s="20">
        <f t="shared" si="15"/>
        <v>1.1870555190342438</v>
      </c>
      <c r="M22" s="17">
        <f t="shared" si="4"/>
        <v>1.1813384748105953</v>
      </c>
      <c r="N22" s="17">
        <f t="shared" si="5"/>
        <v>1.321117610027808</v>
      </c>
      <c r="O22" s="35">
        <f t="shared" si="6"/>
        <v>1.6034301257590031</v>
      </c>
      <c r="P22" s="45">
        <f t="shared" si="10"/>
        <v>-23.131142722842075</v>
      </c>
      <c r="Q22" s="27">
        <f t="shared" si="11"/>
        <v>-32.449139237002065</v>
      </c>
      <c r="R22" s="46">
        <f t="shared" si="12"/>
        <v>-22.297652208960805</v>
      </c>
      <c r="S22" s="27">
        <f t="shared" si="7"/>
        <v>-22.88493926101975</v>
      </c>
      <c r="T22" s="27">
        <f t="shared" si="8"/>
        <v>-33.696408313578225</v>
      </c>
      <c r="U22" s="27">
        <f t="shared" si="9"/>
        <v>-30.118833291497594</v>
      </c>
      <c r="V22" s="76"/>
      <c r="W22" s="81">
        <v>1.010758318342653</v>
      </c>
      <c r="X22" s="71">
        <v>0.9629851031905509</v>
      </c>
      <c r="Y22" s="82">
        <v>0.7403225746880218</v>
      </c>
    </row>
    <row r="23" spans="1:25" ht="12.75">
      <c r="A23" s="113"/>
      <c r="B23" s="4"/>
      <c r="C23" s="12">
        <v>1</v>
      </c>
      <c r="D23" s="40">
        <v>587.1</v>
      </c>
      <c r="E23" s="12">
        <v>679.3</v>
      </c>
      <c r="F23" s="18">
        <v>596.6</v>
      </c>
      <c r="G23" s="12">
        <f t="shared" si="0"/>
        <v>531.9962087404368</v>
      </c>
      <c r="H23" s="12">
        <f t="shared" si="1"/>
        <v>550.8945902096486</v>
      </c>
      <c r="I23" s="12">
        <f t="shared" si="2"/>
        <v>600.2824253105736</v>
      </c>
      <c r="J23" s="44">
        <f t="shared" si="13"/>
        <v>1.052590689057551</v>
      </c>
      <c r="K23" s="17">
        <f t="shared" si="14"/>
        <v>1.2178927867088984</v>
      </c>
      <c r="L23" s="20">
        <f t="shared" si="15"/>
        <v>1.0696229008545988</v>
      </c>
      <c r="M23" s="17">
        <f t="shared" si="4"/>
        <v>0.9537970634203731</v>
      </c>
      <c r="N23" s="17">
        <f t="shared" si="5"/>
        <v>0.9876792987682699</v>
      </c>
      <c r="O23" s="35">
        <f t="shared" si="6"/>
        <v>1.0762249900984406</v>
      </c>
      <c r="P23" s="45">
        <f t="shared" si="10"/>
        <v>-6.268988480474599</v>
      </c>
      <c r="Q23" s="27">
        <f t="shared" si="11"/>
        <v>-25.973559090693616</v>
      </c>
      <c r="R23" s="46">
        <f t="shared" si="12"/>
        <v>-8.29928588608286</v>
      </c>
      <c r="S23" s="27">
        <f t="shared" si="7"/>
        <v>-5.680596328138236</v>
      </c>
      <c r="T23" s="27">
        <f t="shared" si="8"/>
        <v>-21.063879275068093</v>
      </c>
      <c r="U23" s="27">
        <f t="shared" si="9"/>
        <v>-8.350512001414065</v>
      </c>
      <c r="V23" s="76"/>
      <c r="W23" s="81">
        <v>1.103579293149528</v>
      </c>
      <c r="X23" s="71">
        <v>1.2330852618129455</v>
      </c>
      <c r="Y23" s="82">
        <v>0.9938655120401562</v>
      </c>
    </row>
    <row r="24" spans="1:25" ht="12.75">
      <c r="A24" s="113"/>
      <c r="B24" s="4"/>
      <c r="C24" s="12">
        <v>10</v>
      </c>
      <c r="D24" s="40">
        <v>558.3</v>
      </c>
      <c r="E24" s="12">
        <v>476.1</v>
      </c>
      <c r="F24" s="18">
        <v>529.9</v>
      </c>
      <c r="G24" s="12">
        <f t="shared" si="0"/>
        <v>513.3634556885695</v>
      </c>
      <c r="H24" s="12">
        <f t="shared" si="1"/>
        <v>416.97314907334743</v>
      </c>
      <c r="I24" s="12">
        <f t="shared" si="2"/>
        <v>472.2018453499262</v>
      </c>
      <c r="J24" s="44">
        <f t="shared" si="13"/>
        <v>1.0009561943465008</v>
      </c>
      <c r="K24" s="17">
        <f t="shared" si="14"/>
        <v>0.8535827406920458</v>
      </c>
      <c r="L24" s="20">
        <f t="shared" si="15"/>
        <v>0.9500388453953266</v>
      </c>
      <c r="M24" s="17">
        <f t="shared" si="4"/>
        <v>0.9203910638054793</v>
      </c>
      <c r="N24" s="17">
        <f t="shared" si="5"/>
        <v>0.7475763145999177</v>
      </c>
      <c r="O24" s="35">
        <f t="shared" si="6"/>
        <v>0.8465938779954453</v>
      </c>
      <c r="P24" s="45">
        <f t="shared" si="10"/>
        <v>-0.11398160873589266</v>
      </c>
      <c r="Q24" s="27">
        <f t="shared" si="11"/>
        <v>17.453433837684955</v>
      </c>
      <c r="R24" s="46">
        <f t="shared" si="12"/>
        <v>5.955539056450874</v>
      </c>
      <c r="S24" s="27">
        <f t="shared" si="7"/>
        <v>-0.10480743783915512</v>
      </c>
      <c r="T24" s="27">
        <f t="shared" si="8"/>
        <v>15.285892185345126</v>
      </c>
      <c r="U24" s="27">
        <f t="shared" si="9"/>
        <v>5.307070263275451</v>
      </c>
      <c r="V24" s="76"/>
      <c r="W24" s="81">
        <v>1.0875335862213984</v>
      </c>
      <c r="X24" s="71">
        <v>1.1418001400283257</v>
      </c>
      <c r="Y24" s="82">
        <v>1.122189600100602</v>
      </c>
    </row>
    <row r="25" spans="1:25" ht="12.75">
      <c r="A25" s="114"/>
      <c r="B25" s="5"/>
      <c r="C25" s="13">
        <v>100</v>
      </c>
      <c r="D25" s="56">
        <v>262.6</v>
      </c>
      <c r="E25" s="13">
        <v>254.9</v>
      </c>
      <c r="F25" s="21">
        <v>252.7</v>
      </c>
      <c r="G25" s="13">
        <f t="shared" si="0"/>
        <v>270.82566159647524</v>
      </c>
      <c r="H25" s="13">
        <f t="shared" si="1"/>
        <v>259.9772362331881</v>
      </c>
      <c r="I25" s="13">
        <f t="shared" si="2"/>
        <v>259.89546975225034</v>
      </c>
      <c r="J25" s="47">
        <f t="shared" si="13"/>
        <v>0.47080619135839363</v>
      </c>
      <c r="K25" s="15">
        <f t="shared" si="14"/>
        <v>0.45700113548078647</v>
      </c>
      <c r="L25" s="48">
        <f t="shared" si="15"/>
        <v>0.45305683380147016</v>
      </c>
      <c r="M25" s="15">
        <f t="shared" si="4"/>
        <v>0.485553687198605</v>
      </c>
      <c r="N25" s="15">
        <f t="shared" si="5"/>
        <v>0.46610393157208163</v>
      </c>
      <c r="O25" s="49">
        <f t="shared" si="6"/>
        <v>0.46595733535932055</v>
      </c>
      <c r="P25" s="51">
        <f t="shared" si="10"/>
        <v>63.08169658477567</v>
      </c>
      <c r="Q25" s="24">
        <f t="shared" si="11"/>
        <v>64.72730606090026</v>
      </c>
      <c r="R25" s="52">
        <f t="shared" si="12"/>
        <v>65.19748019693584</v>
      </c>
      <c r="S25" s="24">
        <f t="shared" si="7"/>
        <v>65.05766265118044</v>
      </c>
      <c r="T25" s="24">
        <f t="shared" si="8"/>
        <v>66.01657959408604</v>
      </c>
      <c r="U25" s="24">
        <f t="shared" si="9"/>
        <v>67.0539364560573</v>
      </c>
      <c r="V25" s="76"/>
      <c r="W25" s="81">
        <v>0.9696274660680742</v>
      </c>
      <c r="X25" s="71">
        <v>0.9804704584649326</v>
      </c>
      <c r="Y25" s="82">
        <v>0.9723139854684287</v>
      </c>
    </row>
    <row r="26" spans="1:25" ht="12.75">
      <c r="A26" s="115">
        <v>6</v>
      </c>
      <c r="B26" s="4"/>
      <c r="C26" s="12">
        <v>0</v>
      </c>
      <c r="D26" s="40">
        <v>503</v>
      </c>
      <c r="E26" s="12">
        <v>595.3</v>
      </c>
      <c r="F26" s="18">
        <v>469.8</v>
      </c>
      <c r="G26" s="12">
        <f t="shared" si="0"/>
        <v>495.4419018219357</v>
      </c>
      <c r="H26" s="12">
        <f t="shared" si="1"/>
        <v>612.5522961850586</v>
      </c>
      <c r="I26" s="12">
        <f t="shared" si="2"/>
        <v>463.81248549870025</v>
      </c>
      <c r="J26" s="44">
        <f>D26/AVERAGE(D$26:F$26)</f>
        <v>0.9623110770996749</v>
      </c>
      <c r="K26" s="17">
        <f>E26/AVERAGE(D$26:F$26)</f>
        <v>1.138894203175818</v>
      </c>
      <c r="L26" s="20">
        <f>F26/AVERAGE(D$26:F$26)</f>
        <v>0.8987947197245075</v>
      </c>
      <c r="M26" s="17">
        <f t="shared" si="4"/>
        <v>0.9478513522516467</v>
      </c>
      <c r="N26" s="17">
        <f t="shared" si="5"/>
        <v>1.1719003179358307</v>
      </c>
      <c r="O26" s="35">
        <f t="shared" si="6"/>
        <v>0.8873397465060271</v>
      </c>
      <c r="P26" s="45">
        <f aca="true" t="shared" si="16" ref="P26:P32">((J26-1)/(AVERAGE(J$15:L$15)-1))*100</f>
        <v>-0.5229689382700197</v>
      </c>
      <c r="Q26" s="27">
        <f aca="true" t="shared" si="17" ref="Q26:Q32">((K26-1)/(AVERAGE(J$15:L$15)-1))*100</f>
        <v>1.927286544081401</v>
      </c>
      <c r="R26" s="46">
        <f aca="true" t="shared" si="18" ref="R26:R32">((L26-1)/(AVERAGE(J$15:L$15)-1))*100</f>
        <v>-1.404317605811375</v>
      </c>
      <c r="S26" s="27">
        <f t="shared" si="7"/>
        <v>-0.5151107860244474</v>
      </c>
      <c r="T26" s="27">
        <f t="shared" si="8"/>
        <v>1.9831409339553645</v>
      </c>
      <c r="U26" s="27">
        <f t="shared" si="9"/>
        <v>-1.386419836485649</v>
      </c>
      <c r="V26" s="76"/>
      <c r="W26" s="83">
        <v>1.015255266359729</v>
      </c>
      <c r="X26" s="70">
        <v>0.9718353905576634</v>
      </c>
      <c r="Y26" s="84">
        <v>1.0129093430826077</v>
      </c>
    </row>
    <row r="27" spans="1:25" ht="12.75">
      <c r="A27" s="113"/>
      <c r="B27" s="4"/>
      <c r="C27" s="12">
        <v>0.0001</v>
      </c>
      <c r="D27" s="40">
        <v>608.9</v>
      </c>
      <c r="E27" s="12">
        <v>500.8</v>
      </c>
      <c r="F27" s="18">
        <v>528.4</v>
      </c>
      <c r="G27" s="12">
        <f t="shared" si="0"/>
        <v>585.9999077709571</v>
      </c>
      <c r="H27" s="12">
        <f t="shared" si="1"/>
        <v>472.97271851666153</v>
      </c>
      <c r="I27" s="12">
        <f t="shared" si="2"/>
        <v>515.719873178238</v>
      </c>
      <c r="J27" s="44">
        <f>D27/AVERAGE(D$26:F$26)</f>
        <v>1.1649129519801034</v>
      </c>
      <c r="K27" s="17">
        <f>E27/AVERAGE(D$26:F$26)</f>
        <v>0.9581021618519229</v>
      </c>
      <c r="L27" s="20">
        <f>F27/AVERAGE(D$26:F$26)</f>
        <v>1.0109049167782669</v>
      </c>
      <c r="M27" s="17">
        <f t="shared" si="4"/>
        <v>1.1211017940902184</v>
      </c>
      <c r="N27" s="17">
        <f t="shared" si="5"/>
        <v>0.904864584879781</v>
      </c>
      <c r="O27" s="35">
        <f t="shared" si="6"/>
        <v>0.986646017176656</v>
      </c>
      <c r="P27" s="45">
        <f t="shared" si="16"/>
        <v>2.288320938014003</v>
      </c>
      <c r="Q27" s="27">
        <f t="shared" si="17"/>
        <v>-0.5813715608179403</v>
      </c>
      <c r="R27" s="46">
        <f t="shared" si="18"/>
        <v>0.15131588569234386</v>
      </c>
      <c r="S27" s="27">
        <f t="shared" si="7"/>
        <v>2.202259580598712</v>
      </c>
      <c r="T27" s="27">
        <f t="shared" si="8"/>
        <v>-0.5490672675485939</v>
      </c>
      <c r="U27" s="27">
        <f t="shared" si="9"/>
        <v>0.14768472630414145</v>
      </c>
      <c r="V27" s="76"/>
      <c r="W27" s="81">
        <v>1.0390786618314514</v>
      </c>
      <c r="X27" s="71">
        <v>1.0588348553603906</v>
      </c>
      <c r="Y27" s="82">
        <v>1.0245872371441067</v>
      </c>
    </row>
    <row r="28" spans="1:25" ht="12.75">
      <c r="A28" s="113"/>
      <c r="B28" s="4"/>
      <c r="C28" s="12">
        <v>0.001</v>
      </c>
      <c r="D28" s="40">
        <v>539.5</v>
      </c>
      <c r="E28" s="12">
        <v>548.5</v>
      </c>
      <c r="F28" s="18">
        <v>512.8</v>
      </c>
      <c r="G28" s="12">
        <f t="shared" si="0"/>
        <v>519.5792931693211</v>
      </c>
      <c r="H28" s="12">
        <f t="shared" si="1"/>
        <v>544.5249053594423</v>
      </c>
      <c r="I28" s="12">
        <f t="shared" si="2"/>
        <v>519.9394136851377</v>
      </c>
      <c r="J28" s="44">
        <f>D28/AVERAGE(D$26:F$26)</f>
        <v>1.0321408073464704</v>
      </c>
      <c r="K28" s="17">
        <f>E28/AVERAGE(D$26:F$26)</f>
        <v>1.049359096996365</v>
      </c>
      <c r="L28" s="20">
        <f>F28/AVERAGE(D$26:F$26)</f>
        <v>0.9810598813851158</v>
      </c>
      <c r="M28" s="17">
        <f t="shared" si="4"/>
        <v>0.9940296406529963</v>
      </c>
      <c r="N28" s="17">
        <f t="shared" si="5"/>
        <v>1.0417541713400464</v>
      </c>
      <c r="O28" s="35">
        <f t="shared" si="6"/>
        <v>0.9947186028030184</v>
      </c>
      <c r="P28" s="45">
        <f t="shared" si="16"/>
        <v>0.44598366309321835</v>
      </c>
      <c r="Q28" s="27">
        <f t="shared" si="17"/>
        <v>0.6849034826074402</v>
      </c>
      <c r="R28" s="46">
        <f t="shared" si="18"/>
        <v>-0.2628118014656446</v>
      </c>
      <c r="S28" s="27">
        <f t="shared" si="7"/>
        <v>0.42951598968496574</v>
      </c>
      <c r="T28" s="27">
        <f t="shared" si="8"/>
        <v>0.679939843294747</v>
      </c>
      <c r="U28" s="27">
        <f t="shared" si="9"/>
        <v>-0.2664707760600274</v>
      </c>
      <c r="V28" s="76"/>
      <c r="W28" s="81">
        <v>1.0383400706929002</v>
      </c>
      <c r="X28" s="71">
        <v>1.0073001153876218</v>
      </c>
      <c r="Y28" s="82">
        <v>0.9862687584414188</v>
      </c>
    </row>
    <row r="29" spans="1:25" ht="12.75">
      <c r="A29" s="113"/>
      <c r="B29" s="4"/>
      <c r="C29" s="12">
        <v>0.01</v>
      </c>
      <c r="D29" s="40">
        <v>466</v>
      </c>
      <c r="E29" s="12">
        <v>491</v>
      </c>
      <c r="F29" s="18">
        <v>494.5</v>
      </c>
      <c r="G29" s="12">
        <f t="shared" si="0"/>
        <v>464.51979854661664</v>
      </c>
      <c r="H29" s="12">
        <f t="shared" si="1"/>
        <v>497.5484471635935</v>
      </c>
      <c r="I29" s="12">
        <f t="shared" si="2"/>
        <v>504.19589805358646</v>
      </c>
      <c r="J29" s="44">
        <f>D29/AVERAGE(D$26:F$26)</f>
        <v>0.891524775205663</v>
      </c>
      <c r="K29" s="17">
        <f>E29/AVERAGE(D$26:F$26)</f>
        <v>0.9393533575664819</v>
      </c>
      <c r="L29" s="20">
        <f>F29/AVERAGE(D$26:F$26)</f>
        <v>0.9460493590969965</v>
      </c>
      <c r="M29" s="17">
        <f t="shared" si="4"/>
        <v>0.888692937720713</v>
      </c>
      <c r="N29" s="17">
        <f t="shared" si="5"/>
        <v>0.951881475346458</v>
      </c>
      <c r="O29" s="35">
        <f t="shared" si="6"/>
        <v>0.9645990014417191</v>
      </c>
      <c r="P29" s="45">
        <f t="shared" si="16"/>
        <v>-1.5051948629396037</v>
      </c>
      <c r="Q29" s="27">
        <f t="shared" si="17"/>
        <v>-0.841528697622317</v>
      </c>
      <c r="R29" s="46">
        <f t="shared" si="18"/>
        <v>-0.7486154344778968</v>
      </c>
      <c r="S29" s="27">
        <f t="shared" si="7"/>
        <v>-1.5004137650345644</v>
      </c>
      <c r="T29" s="27">
        <f t="shared" si="8"/>
        <v>-0.8527521318647353</v>
      </c>
      <c r="U29" s="27">
        <f t="shared" si="9"/>
        <v>-0.7632938954162972</v>
      </c>
      <c r="V29" s="76"/>
      <c r="W29" s="81">
        <v>1.0031865196230916</v>
      </c>
      <c r="X29" s="71">
        <v>0.9868385738093955</v>
      </c>
      <c r="Y29" s="82">
        <v>0.9807695816427369</v>
      </c>
    </row>
    <row r="30" spans="1:25" ht="12.75">
      <c r="A30" s="113"/>
      <c r="B30" s="4"/>
      <c r="C30" s="12">
        <v>0.1</v>
      </c>
      <c r="D30" s="40">
        <v>459.3</v>
      </c>
      <c r="E30" s="12">
        <v>500.5</v>
      </c>
      <c r="F30" s="18">
        <v>504.4</v>
      </c>
      <c r="G30" s="12">
        <f t="shared" si="0"/>
        <v>430.468578726834</v>
      </c>
      <c r="H30" s="12">
        <f t="shared" si="1"/>
        <v>487.9479760919727</v>
      </c>
      <c r="I30" s="12">
        <f t="shared" si="2"/>
        <v>501.9110908282166</v>
      </c>
      <c r="J30" s="44">
        <f>D30/AVERAGE(D$26:F$26)</f>
        <v>0.8787067151329636</v>
      </c>
      <c r="K30" s="17">
        <f>E30/AVERAGE(D$26:F$26)</f>
        <v>0.957528218863593</v>
      </c>
      <c r="L30" s="20">
        <f>F30/AVERAGE(D$26:F$26)</f>
        <v>0.9649894777118807</v>
      </c>
      <c r="M30" s="17">
        <f t="shared" si="4"/>
        <v>0.8235480748552402</v>
      </c>
      <c r="N30" s="17">
        <f t="shared" si="5"/>
        <v>0.9335143984923909</v>
      </c>
      <c r="O30" s="35">
        <f t="shared" si="6"/>
        <v>0.9602278378194311</v>
      </c>
      <c r="P30" s="45">
        <f t="shared" si="16"/>
        <v>-1.6830573952446353</v>
      </c>
      <c r="Q30" s="27">
        <f t="shared" si="17"/>
        <v>-0.5893355548017489</v>
      </c>
      <c r="R30" s="46">
        <f t="shared" si="18"/>
        <v>-0.48580363301225216</v>
      </c>
      <c r="S30" s="27">
        <f t="shared" si="7"/>
        <v>-1.5774076308439917</v>
      </c>
      <c r="T30" s="27">
        <f t="shared" si="8"/>
        <v>-0.5745556267823242</v>
      </c>
      <c r="U30" s="27">
        <f t="shared" si="9"/>
        <v>-0.4834064856730573</v>
      </c>
      <c r="V30" s="76"/>
      <c r="W30" s="81">
        <v>1.0669768310580034</v>
      </c>
      <c r="X30" s="71">
        <v>1.0257241028204642</v>
      </c>
      <c r="Y30" s="82">
        <v>1.004958864662019</v>
      </c>
    </row>
    <row r="31" spans="1:25" ht="12.75">
      <c r="A31" s="113"/>
      <c r="B31" s="4"/>
      <c r="C31" s="12">
        <v>1</v>
      </c>
      <c r="D31" s="40">
        <v>588.1</v>
      </c>
      <c r="E31" s="12">
        <v>705.1</v>
      </c>
      <c r="F31" s="18">
        <v>685.3</v>
      </c>
      <c r="G31" s="12">
        <f t="shared" si="0"/>
        <v>563.1663571875969</v>
      </c>
      <c r="H31" s="12">
        <f t="shared" si="1"/>
        <v>674.0514992895868</v>
      </c>
      <c r="I31" s="12">
        <f t="shared" si="2"/>
        <v>696.9725594252312</v>
      </c>
      <c r="J31" s="44">
        <f>D31/AVERAGE(D$26:F$26)</f>
        <v>1.1251195714559021</v>
      </c>
      <c r="K31" s="17">
        <f>E31/AVERAGE(D$26:F$26)</f>
        <v>1.3489573369045345</v>
      </c>
      <c r="L31" s="20">
        <f>F31/AVERAGE(D$26:F$26)</f>
        <v>1.3110770996747658</v>
      </c>
      <c r="M31" s="17">
        <f t="shared" si="4"/>
        <v>1.0774179399035715</v>
      </c>
      <c r="N31" s="17">
        <f t="shared" si="5"/>
        <v>1.289557105968217</v>
      </c>
      <c r="O31" s="35">
        <f t="shared" si="6"/>
        <v>1.3334083784680149</v>
      </c>
      <c r="P31" s="45">
        <f t="shared" si="16"/>
        <v>1.7361506884700215</v>
      </c>
      <c r="Q31" s="27">
        <f t="shared" si="17"/>
        <v>4.842108342154924</v>
      </c>
      <c r="R31" s="46">
        <f t="shared" si="18"/>
        <v>4.316484739223632</v>
      </c>
      <c r="S31" s="27">
        <f t="shared" si="7"/>
        <v>1.662543204819589</v>
      </c>
      <c r="T31" s="27">
        <f t="shared" si="8"/>
        <v>4.628890069142167</v>
      </c>
      <c r="U31" s="27">
        <f t="shared" si="9"/>
        <v>4.390006444501163</v>
      </c>
      <c r="V31" s="76"/>
      <c r="W31" s="81">
        <v>1.0442740275483067</v>
      </c>
      <c r="X31" s="71">
        <v>1.0460625052286607</v>
      </c>
      <c r="Y31" s="82">
        <v>0.9832524835197856</v>
      </c>
    </row>
    <row r="32" spans="1:25" ht="12.75">
      <c r="A32" s="113"/>
      <c r="B32" s="4"/>
      <c r="C32" s="12">
        <v>10</v>
      </c>
      <c r="D32" s="40">
        <v>664.6</v>
      </c>
      <c r="E32" s="12">
        <v>766.2</v>
      </c>
      <c r="F32" s="18">
        <v>890.5</v>
      </c>
      <c r="G32" s="12">
        <f t="shared" si="0"/>
        <v>747.7313493912545</v>
      </c>
      <c r="H32" s="12">
        <f t="shared" si="1"/>
        <v>851.8047269049358</v>
      </c>
      <c r="I32" s="12">
        <f t="shared" si="2"/>
        <v>1051.719963722418</v>
      </c>
      <c r="J32" s="44">
        <f>D32/AVERAGE(D$26:F$26)</f>
        <v>1.2714750334800078</v>
      </c>
      <c r="K32" s="17">
        <f>E32/AVERAGE(D$26:F$26)</f>
        <v>1.4658503921943757</v>
      </c>
      <c r="L32" s="20">
        <f>F32/AVERAGE(D$26:F$26)</f>
        <v>1.7036541036923667</v>
      </c>
      <c r="M32" s="17">
        <f t="shared" si="4"/>
        <v>1.4305172171250327</v>
      </c>
      <c r="N32" s="17">
        <f t="shared" si="5"/>
        <v>1.6296245014443007</v>
      </c>
      <c r="O32" s="35">
        <f t="shared" si="6"/>
        <v>2.0120909962166027</v>
      </c>
      <c r="P32" s="45">
        <f t="shared" si="16"/>
        <v>3.766969154340918</v>
      </c>
      <c r="Q32" s="27">
        <f t="shared" si="17"/>
        <v>6.464108450190372</v>
      </c>
      <c r="R32" s="46">
        <f t="shared" si="18"/>
        <v>9.763856624147916</v>
      </c>
      <c r="S32" s="27">
        <f t="shared" si="7"/>
        <v>4.238159688369797</v>
      </c>
      <c r="T32" s="27">
        <f t="shared" si="8"/>
        <v>7.186319672537584</v>
      </c>
      <c r="U32" s="27">
        <f t="shared" si="9"/>
        <v>11.531547371745916</v>
      </c>
      <c r="V32" s="76"/>
      <c r="W32" s="81">
        <v>0.8888219017981075</v>
      </c>
      <c r="X32" s="71">
        <v>0.8995019348906601</v>
      </c>
      <c r="Y32" s="82">
        <v>0.8467082785499267</v>
      </c>
    </row>
    <row r="33" spans="1:25" ht="12.75">
      <c r="A33" s="113"/>
      <c r="B33" s="64"/>
      <c r="C33" s="31">
        <v>100</v>
      </c>
      <c r="D33" s="65"/>
      <c r="E33" s="31"/>
      <c r="F33" s="34"/>
      <c r="G33" s="31"/>
      <c r="H33" s="31"/>
      <c r="I33" s="31"/>
      <c r="J33" s="57"/>
      <c r="K33" s="33"/>
      <c r="L33" s="58"/>
      <c r="M33" s="30"/>
      <c r="N33" s="30"/>
      <c r="O33" s="59"/>
      <c r="P33" s="57"/>
      <c r="Q33" s="33"/>
      <c r="R33" s="58"/>
      <c r="S33" s="30"/>
      <c r="T33" s="30"/>
      <c r="U33" s="30"/>
      <c r="V33" s="76"/>
      <c r="W33" s="85">
        <v>0.5881797305646393</v>
      </c>
      <c r="X33" s="74">
        <v>0.6219613178026782</v>
      </c>
      <c r="Y33" s="86">
        <v>0.6440296304045734</v>
      </c>
    </row>
    <row r="34" spans="1:25" ht="12.75">
      <c r="A34" s="112">
        <v>7</v>
      </c>
      <c r="B34" s="23"/>
      <c r="C34" s="11">
        <v>0</v>
      </c>
      <c r="D34" s="53">
        <v>731.3</v>
      </c>
      <c r="E34" s="11">
        <v>476</v>
      </c>
      <c r="F34" s="22">
        <v>573.9</v>
      </c>
      <c r="G34" s="11">
        <f aca="true" t="shared" si="19" ref="G34:G49">D34/(W34)</f>
        <v>799.7745550584419</v>
      </c>
      <c r="H34" s="11">
        <f aca="true" t="shared" si="20" ref="H34:H49">E34/(X34)</f>
        <v>461.6731958402583</v>
      </c>
      <c r="I34" s="11">
        <f aca="true" t="shared" si="21" ref="I34:I49">F34/(Y34)</f>
        <v>544.1951246842121</v>
      </c>
      <c r="J34" s="44">
        <f>D34/AVERAGE(D$34:F$34)</f>
        <v>1.2316977318661577</v>
      </c>
      <c r="K34" s="17">
        <f>E34/AVERAGE(D$34:F$34)</f>
        <v>0.8017067145744443</v>
      </c>
      <c r="L34" s="20">
        <f>F34/AVERAGE(D$34:F$34)</f>
        <v>0.9665955535593983</v>
      </c>
      <c r="M34" s="16">
        <f aca="true" t="shared" si="22" ref="M34:M49">J34/W34</f>
        <v>1.3470265355801292</v>
      </c>
      <c r="N34" s="16">
        <f aca="true" t="shared" si="23" ref="N34:N49">K34/X34</f>
        <v>0.7775766828659192</v>
      </c>
      <c r="O34" s="41">
        <f aca="true" t="shared" si="24" ref="O34:O49">L34/Y34</f>
        <v>0.9165648855000206</v>
      </c>
      <c r="P34" s="45">
        <f aca="true" t="shared" si="25" ref="P34:P41">((J34-1)/(AVERAGE(J$17:L$17)-1))*100</f>
        <v>-27.619155368577257</v>
      </c>
      <c r="Q34" s="27">
        <f aca="true" t="shared" si="26" ref="Q34:Q41">((K34-1)/(AVERAGE(J$17:L$17)-1))*100</f>
        <v>23.637232072162536</v>
      </c>
      <c r="R34" s="46">
        <f aca="true" t="shared" si="27" ref="R34:R41">((L34-1)/(AVERAGE(J$17:L$17)-1))*100</f>
        <v>3.9819232964146822</v>
      </c>
      <c r="S34" s="28">
        <f aca="true" t="shared" si="28" ref="S34:S49">P34/W34</f>
        <v>-30.2052477724516</v>
      </c>
      <c r="T34" s="28">
        <f aca="true" t="shared" si="29" ref="T34:T49">Q34/X34</f>
        <v>22.92579090666624</v>
      </c>
      <c r="U34" s="28">
        <f aca="true" t="shared" si="30" ref="U34:U49">R34/Y34</f>
        <v>3.775820255750753</v>
      </c>
      <c r="V34" s="76"/>
      <c r="W34" s="81">
        <v>0.9143826786869478</v>
      </c>
      <c r="X34" s="71">
        <v>1.0310323499151093</v>
      </c>
      <c r="Y34" s="82">
        <v>1.0545849713979432</v>
      </c>
    </row>
    <row r="35" spans="1:25" ht="12.75">
      <c r="A35" s="113"/>
      <c r="B35" s="4"/>
      <c r="C35" s="12">
        <v>0.0001</v>
      </c>
      <c r="D35" s="40">
        <v>553.9</v>
      </c>
      <c r="E35" s="12">
        <v>531.3</v>
      </c>
      <c r="F35" s="18">
        <v>524</v>
      </c>
      <c r="G35" s="12">
        <f t="shared" si="19"/>
        <v>560.6687297679886</v>
      </c>
      <c r="H35" s="12">
        <f t="shared" si="20"/>
        <v>483.45283893431076</v>
      </c>
      <c r="I35" s="12">
        <f t="shared" si="21"/>
        <v>473.25251100625917</v>
      </c>
      <c r="J35" s="44">
        <f>D35/AVERAGE(D$34:F$34)</f>
        <v>0.9329103974848418</v>
      </c>
      <c r="K35" s="17">
        <f>E35/AVERAGE(D$34:F$34)</f>
        <v>0.894846171120593</v>
      </c>
      <c r="L35" s="20">
        <f>F35/AVERAGE(D$34:F$34)</f>
        <v>0.8825510891533799</v>
      </c>
      <c r="M35" s="17">
        <f t="shared" si="22"/>
        <v>0.9443106834179015</v>
      </c>
      <c r="N35" s="17">
        <f t="shared" si="23"/>
        <v>0.8142592167094838</v>
      </c>
      <c r="O35" s="35">
        <f t="shared" si="24"/>
        <v>0.79707923479608</v>
      </c>
      <c r="P35" s="45">
        <f t="shared" si="25"/>
        <v>7.997308133135387</v>
      </c>
      <c r="Q35" s="27">
        <f t="shared" si="26"/>
        <v>12.53469299862979</v>
      </c>
      <c r="R35" s="46">
        <f t="shared" si="27"/>
        <v>14.000308464032843</v>
      </c>
      <c r="S35" s="27">
        <f t="shared" si="28"/>
        <v>8.095036274721469</v>
      </c>
      <c r="T35" s="27">
        <f t="shared" si="29"/>
        <v>11.405859053938643</v>
      </c>
      <c r="U35" s="27">
        <f t="shared" si="30"/>
        <v>12.644429647835356</v>
      </c>
      <c r="V35" s="76"/>
      <c r="W35" s="81">
        <v>0.9879273991777826</v>
      </c>
      <c r="X35" s="71">
        <v>1.098969655801712</v>
      </c>
      <c r="Y35" s="82">
        <v>1.1072313148129702</v>
      </c>
    </row>
    <row r="36" spans="1:25" ht="12.75">
      <c r="A36" s="113"/>
      <c r="B36" s="4"/>
      <c r="C36" s="12">
        <v>0.001</v>
      </c>
      <c r="D36" s="40">
        <v>510.5</v>
      </c>
      <c r="E36" s="12">
        <v>541.9</v>
      </c>
      <c r="F36" s="18">
        <v>521.4</v>
      </c>
      <c r="G36" s="12">
        <f t="shared" si="19"/>
        <v>528.5923767810971</v>
      </c>
      <c r="H36" s="12">
        <f t="shared" si="20"/>
        <v>554.3691286198944</v>
      </c>
      <c r="I36" s="12">
        <f t="shared" si="21"/>
        <v>445.6575900598912</v>
      </c>
      <c r="J36" s="44">
        <f aca="true" t="shared" si="31" ref="J36:J41">D36/AVERAGE(D$34:F$34)</f>
        <v>0.8598136088030542</v>
      </c>
      <c r="K36" s="17">
        <f aca="true" t="shared" si="32" ref="K36:K41">E36/AVERAGE(D$34:F$34)</f>
        <v>0.9126993038401079</v>
      </c>
      <c r="L36" s="20">
        <f aca="true" t="shared" si="33" ref="L36:L41">F36/AVERAGE(D$34:F$34)</f>
        <v>0.8781720188636876</v>
      </c>
      <c r="M36" s="17">
        <f t="shared" si="22"/>
        <v>0.8902858355846012</v>
      </c>
      <c r="N36" s="17">
        <f t="shared" si="23"/>
        <v>0.933700531023851</v>
      </c>
      <c r="O36" s="35">
        <f t="shared" si="24"/>
        <v>0.7506022738489074</v>
      </c>
      <c r="P36" s="45">
        <f t="shared" si="25"/>
        <v>16.71069322881932</v>
      </c>
      <c r="Q36" s="27">
        <f t="shared" si="26"/>
        <v>10.406539035167818</v>
      </c>
      <c r="R36" s="46">
        <f t="shared" si="27"/>
        <v>14.522308492806532</v>
      </c>
      <c r="S36" s="27">
        <f t="shared" si="28"/>
        <v>17.302928602314182</v>
      </c>
      <c r="T36" s="27">
        <f t="shared" si="29"/>
        <v>10.645993683105553</v>
      </c>
      <c r="U36" s="27">
        <f t="shared" si="30"/>
        <v>12.412690841983986</v>
      </c>
      <c r="V36" s="76"/>
      <c r="W36" s="81">
        <v>0.9657725355570355</v>
      </c>
      <c r="X36" s="71">
        <v>0.9775075342832737</v>
      </c>
      <c r="Y36" s="82">
        <v>1.169956512868837</v>
      </c>
    </row>
    <row r="37" spans="1:25" ht="12.75">
      <c r="A37" s="113"/>
      <c r="B37" s="4"/>
      <c r="C37" s="12">
        <v>0.01</v>
      </c>
      <c r="D37" s="40">
        <v>506.3</v>
      </c>
      <c r="E37" s="12">
        <v>674.7</v>
      </c>
      <c r="F37" s="18">
        <v>501.1</v>
      </c>
      <c r="G37" s="12">
        <f t="shared" si="19"/>
        <v>423.3334011702303</v>
      </c>
      <c r="H37" s="12">
        <f t="shared" si="20"/>
        <v>553.5946950838423</v>
      </c>
      <c r="I37" s="12">
        <f t="shared" si="21"/>
        <v>416.33535856086496</v>
      </c>
      <c r="J37" s="44">
        <f t="shared" si="31"/>
        <v>0.8527397260273974</v>
      </c>
      <c r="K37" s="17">
        <f t="shared" si="32"/>
        <v>1.136368740175163</v>
      </c>
      <c r="L37" s="20">
        <f t="shared" si="33"/>
        <v>0.8439815854480127</v>
      </c>
      <c r="M37" s="17">
        <f t="shared" si="22"/>
        <v>0.713002584499602</v>
      </c>
      <c r="N37" s="17">
        <f t="shared" si="23"/>
        <v>0.9323961852972866</v>
      </c>
      <c r="O37" s="35">
        <f t="shared" si="24"/>
        <v>0.7012160766239586</v>
      </c>
      <c r="P37" s="45">
        <f t="shared" si="25"/>
        <v>17.55392404453066</v>
      </c>
      <c r="Q37" s="27">
        <f t="shared" si="26"/>
        <v>-16.255616280657676</v>
      </c>
      <c r="R37" s="46">
        <f t="shared" si="27"/>
        <v>18.59792410207805</v>
      </c>
      <c r="S37" s="27">
        <f t="shared" si="28"/>
        <v>14.677389629972446</v>
      </c>
      <c r="T37" s="27">
        <f t="shared" si="29"/>
        <v>-13.337813751727625</v>
      </c>
      <c r="U37" s="27">
        <f t="shared" si="30"/>
        <v>15.451952503545034</v>
      </c>
      <c r="V37" s="76"/>
      <c r="W37" s="81">
        <v>1.1959840603184706</v>
      </c>
      <c r="X37" s="71">
        <v>1.218761678881002</v>
      </c>
      <c r="Y37" s="82">
        <v>1.2035970274831778</v>
      </c>
    </row>
    <row r="38" spans="1:25" ht="12.75">
      <c r="A38" s="113"/>
      <c r="B38" s="4"/>
      <c r="C38" s="12">
        <v>0.1</v>
      </c>
      <c r="D38" s="40">
        <v>576.3</v>
      </c>
      <c r="E38" s="12">
        <v>509.6</v>
      </c>
      <c r="F38" s="18">
        <v>487.9</v>
      </c>
      <c r="G38" s="12">
        <f t="shared" si="19"/>
        <v>500.60530293387126</v>
      </c>
      <c r="H38" s="12">
        <f t="shared" si="20"/>
        <v>437.12141229611336</v>
      </c>
      <c r="I38" s="12">
        <f t="shared" si="21"/>
        <v>492.42854773823564</v>
      </c>
      <c r="J38" s="44">
        <f t="shared" si="31"/>
        <v>0.970637772288345</v>
      </c>
      <c r="K38" s="17">
        <f t="shared" si="32"/>
        <v>0.8582977767796992</v>
      </c>
      <c r="L38" s="20">
        <f t="shared" si="33"/>
        <v>0.8217493824388054</v>
      </c>
      <c r="M38" s="17">
        <f t="shared" si="22"/>
        <v>0.8431483880539041</v>
      </c>
      <c r="N38" s="17">
        <f t="shared" si="23"/>
        <v>0.7362251498362566</v>
      </c>
      <c r="O38" s="35">
        <f t="shared" si="24"/>
        <v>0.8293766243064827</v>
      </c>
      <c r="P38" s="45">
        <f t="shared" si="25"/>
        <v>3.5000771160082045</v>
      </c>
      <c r="Q38" s="27">
        <f t="shared" si="26"/>
        <v>16.891385546471753</v>
      </c>
      <c r="R38" s="46">
        <f t="shared" si="27"/>
        <v>21.248078094313726</v>
      </c>
      <c r="S38" s="27">
        <f t="shared" si="28"/>
        <v>3.040356003732774</v>
      </c>
      <c r="T38" s="27">
        <f t="shared" si="29"/>
        <v>14.488984116389107</v>
      </c>
      <c r="U38" s="27">
        <f t="shared" si="30"/>
        <v>21.44529665548581</v>
      </c>
      <c r="V38" s="76"/>
      <c r="W38" s="81">
        <v>1.1512063428463677</v>
      </c>
      <c r="X38" s="71">
        <v>1.1658088248827043</v>
      </c>
      <c r="Y38" s="82">
        <v>0.9908036449977654</v>
      </c>
    </row>
    <row r="39" spans="1:25" ht="12.75">
      <c r="A39" s="113"/>
      <c r="B39" s="4"/>
      <c r="C39" s="12">
        <v>1</v>
      </c>
      <c r="D39" s="40">
        <v>508.4</v>
      </c>
      <c r="E39" s="12">
        <v>533.6</v>
      </c>
      <c r="F39" s="18">
        <v>499.2</v>
      </c>
      <c r="G39" s="12">
        <f t="shared" si="19"/>
        <v>436.6929098353788</v>
      </c>
      <c r="H39" s="12">
        <f t="shared" si="20"/>
        <v>422.51606737883776</v>
      </c>
      <c r="I39" s="12">
        <f t="shared" si="21"/>
        <v>504.4298751265316</v>
      </c>
      <c r="J39" s="44">
        <f t="shared" si="31"/>
        <v>0.8562766674152258</v>
      </c>
      <c r="K39" s="17">
        <f t="shared" si="32"/>
        <v>0.898719964069167</v>
      </c>
      <c r="L39" s="20">
        <f t="shared" si="33"/>
        <v>0.8407814956209299</v>
      </c>
      <c r="M39" s="17">
        <f t="shared" si="22"/>
        <v>0.7355034412228479</v>
      </c>
      <c r="N39" s="17">
        <f t="shared" si="23"/>
        <v>0.7116259836831986</v>
      </c>
      <c r="O39" s="35">
        <f t="shared" si="24"/>
        <v>0.8495899536153129</v>
      </c>
      <c r="P39" s="45">
        <f t="shared" si="25"/>
        <v>17.132308636675</v>
      </c>
      <c r="Q39" s="27">
        <f t="shared" si="26"/>
        <v>12.072923742406905</v>
      </c>
      <c r="R39" s="46">
        <f t="shared" si="27"/>
        <v>18.979385661566518</v>
      </c>
      <c r="S39" s="27">
        <f t="shared" si="28"/>
        <v>14.71588849478245</v>
      </c>
      <c r="T39" s="27">
        <f t="shared" si="29"/>
        <v>9.559603188542665</v>
      </c>
      <c r="U39" s="27">
        <f t="shared" si="30"/>
        <v>19.17822343598214</v>
      </c>
      <c r="V39" s="76"/>
      <c r="W39" s="81">
        <v>1.16420484177692</v>
      </c>
      <c r="X39" s="71">
        <v>1.2629105522786233</v>
      </c>
      <c r="Y39" s="82">
        <v>0.9896321066922934</v>
      </c>
    </row>
    <row r="40" spans="1:25" ht="12.75">
      <c r="A40" s="113"/>
      <c r="B40" s="4"/>
      <c r="C40" s="12">
        <v>10</v>
      </c>
      <c r="D40" s="40">
        <v>517.9</v>
      </c>
      <c r="E40" s="12">
        <v>474.1</v>
      </c>
      <c r="F40" s="18">
        <v>496.7</v>
      </c>
      <c r="G40" s="12">
        <f t="shared" si="19"/>
        <v>423.90911822809693</v>
      </c>
      <c r="H40" s="12">
        <f t="shared" si="20"/>
        <v>414.97908204253514</v>
      </c>
      <c r="I40" s="12">
        <f t="shared" si="21"/>
        <v>519.4647404036198</v>
      </c>
      <c r="J40" s="44">
        <f t="shared" si="31"/>
        <v>0.8722771165506401</v>
      </c>
      <c r="K40" s="17">
        <f t="shared" si="32"/>
        <v>0.7985066247473614</v>
      </c>
      <c r="L40" s="20">
        <f t="shared" si="33"/>
        <v>0.8365708511116102</v>
      </c>
      <c r="M40" s="17">
        <f t="shared" si="22"/>
        <v>0.7139722404470531</v>
      </c>
      <c r="N40" s="17">
        <f t="shared" si="23"/>
        <v>0.6989317573139487</v>
      </c>
      <c r="O40" s="35">
        <f t="shared" si="24"/>
        <v>0.874912542786245</v>
      </c>
      <c r="P40" s="45">
        <f t="shared" si="25"/>
        <v>15.225000839232663</v>
      </c>
      <c r="Q40" s="27">
        <f t="shared" si="26"/>
        <v>24.018693631651004</v>
      </c>
      <c r="R40" s="46">
        <f t="shared" si="27"/>
        <v>19.481308766156612</v>
      </c>
      <c r="S40" s="27">
        <f t="shared" si="28"/>
        <v>12.461897433444978</v>
      </c>
      <c r="T40" s="27">
        <f t="shared" si="29"/>
        <v>21.02352970918249</v>
      </c>
      <c r="U40" s="27">
        <f t="shared" si="30"/>
        <v>20.374175560568368</v>
      </c>
      <c r="V40" s="76"/>
      <c r="W40" s="81">
        <v>1.2217241331462194</v>
      </c>
      <c r="X40" s="71">
        <v>1.142467224291091</v>
      </c>
      <c r="Y40" s="82">
        <v>0.9561765435976813</v>
      </c>
    </row>
    <row r="41" spans="1:25" ht="12.75">
      <c r="A41" s="114"/>
      <c r="B41" s="5"/>
      <c r="C41" s="13">
        <v>100</v>
      </c>
      <c r="D41" s="56">
        <v>441.1</v>
      </c>
      <c r="E41" s="13">
        <v>500.7</v>
      </c>
      <c r="F41" s="21">
        <v>473.8</v>
      </c>
      <c r="G41" s="13">
        <f t="shared" si="19"/>
        <v>384.4579557507598</v>
      </c>
      <c r="H41" s="13">
        <f t="shared" si="20"/>
        <v>446.55795422890384</v>
      </c>
      <c r="I41" s="13">
        <f t="shared" si="21"/>
        <v>457.6976200516921</v>
      </c>
      <c r="J41" s="47">
        <f t="shared" si="31"/>
        <v>0.7429261172243433</v>
      </c>
      <c r="K41" s="15">
        <f t="shared" si="32"/>
        <v>0.8433078823265215</v>
      </c>
      <c r="L41" s="48">
        <f t="shared" si="33"/>
        <v>0.7980013474062432</v>
      </c>
      <c r="M41" s="15">
        <f t="shared" si="22"/>
        <v>0.6475263121784638</v>
      </c>
      <c r="N41" s="15">
        <f t="shared" si="23"/>
        <v>0.7521187192267638</v>
      </c>
      <c r="O41" s="49">
        <f t="shared" si="24"/>
        <v>0.7708807883197152</v>
      </c>
      <c r="P41" s="51">
        <f t="shared" si="25"/>
        <v>30.64407861224016</v>
      </c>
      <c r="Q41" s="24">
        <f t="shared" si="26"/>
        <v>18.67823179881247</v>
      </c>
      <c r="R41" s="52">
        <f t="shared" si="27"/>
        <v>24.078924404201807</v>
      </c>
      <c r="S41" s="24">
        <f t="shared" si="28"/>
        <v>26.70904515784954</v>
      </c>
      <c r="T41" s="24">
        <f t="shared" si="29"/>
        <v>16.658504055703926</v>
      </c>
      <c r="U41" s="24">
        <f t="shared" si="30"/>
        <v>23.26058757536466</v>
      </c>
      <c r="V41" s="76"/>
      <c r="W41" s="87">
        <v>1.1473296192782148</v>
      </c>
      <c r="X41" s="72">
        <v>1.1212430441746049</v>
      </c>
      <c r="Y41" s="88">
        <v>1.0351812621321677</v>
      </c>
    </row>
    <row r="42" spans="1:25" ht="12.75">
      <c r="A42" s="115">
        <v>8</v>
      </c>
      <c r="B42" s="4"/>
      <c r="C42" s="12">
        <v>0</v>
      </c>
      <c r="D42" s="40">
        <v>616.5</v>
      </c>
      <c r="E42" s="12">
        <v>579.8</v>
      </c>
      <c r="F42" s="18">
        <v>573.3</v>
      </c>
      <c r="G42" s="12">
        <f t="shared" si="19"/>
        <v>630.7123504388693</v>
      </c>
      <c r="H42" s="12">
        <f t="shared" si="20"/>
        <v>568.2468006315961</v>
      </c>
      <c r="I42" s="12">
        <f t="shared" si="21"/>
        <v>572.0400808737807</v>
      </c>
      <c r="J42" s="44">
        <f>D42/AVERAGE(D$42:F$42)</f>
        <v>1.0451514466546112</v>
      </c>
      <c r="K42" s="17">
        <f>E42/AVERAGE(D$42:F$42)</f>
        <v>0.9829339963833634</v>
      </c>
      <c r="L42" s="20">
        <f>F42/AVERAGE(D$42:F$42)</f>
        <v>0.9719145569620252</v>
      </c>
      <c r="M42" s="17">
        <f t="shared" si="22"/>
        <v>1.0692456212232189</v>
      </c>
      <c r="N42" s="17">
        <f t="shared" si="23"/>
        <v>0.9633478762967835</v>
      </c>
      <c r="O42" s="35">
        <f t="shared" si="24"/>
        <v>0.9697786181178469</v>
      </c>
      <c r="P42" s="45">
        <f aca="true" t="shared" si="34" ref="P42:P49">((J42-1)/(AVERAGE(J$15:L$15)-1))*100</f>
        <v>0.6265184118093697</v>
      </c>
      <c r="Q42" s="27">
        <f aca="true" t="shared" si="35" ref="Q42:Q49">((K42-1)/(AVERAGE(J$15:L$15)-1))*100</f>
        <v>-0.23680670884409266</v>
      </c>
      <c r="R42" s="46">
        <f aca="true" t="shared" si="36" ref="R42:R49">((L42-1)/(AVERAGE(J$15:L$15)-1))*100</f>
        <v>-0.38971170296527863</v>
      </c>
      <c r="S42" s="27">
        <f t="shared" si="28"/>
        <v>0.6409617195547689</v>
      </c>
      <c r="T42" s="27">
        <f t="shared" si="29"/>
        <v>-0.23208805565497334</v>
      </c>
      <c r="U42" s="27">
        <f t="shared" si="30"/>
        <v>-0.3888552487035004</v>
      </c>
      <c r="V42" s="76"/>
      <c r="W42" s="81">
        <v>0.9774661929023906</v>
      </c>
      <c r="X42" s="71">
        <v>1.0203313056150298</v>
      </c>
      <c r="Y42" s="82">
        <v>1.0022025014825793</v>
      </c>
    </row>
    <row r="43" spans="1:25" ht="12.75">
      <c r="A43" s="113"/>
      <c r="B43" s="4"/>
      <c r="C43" s="12">
        <v>0.0001</v>
      </c>
      <c r="D43" s="40">
        <v>646.1</v>
      </c>
      <c r="E43" s="12">
        <v>556.8</v>
      </c>
      <c r="F43" s="18">
        <v>548</v>
      </c>
      <c r="G43" s="12">
        <f t="shared" si="19"/>
        <v>646.6965372210478</v>
      </c>
      <c r="H43" s="12">
        <f t="shared" si="20"/>
        <v>521.6169268072732</v>
      </c>
      <c r="I43" s="12">
        <f t="shared" si="21"/>
        <v>552.776785961519</v>
      </c>
      <c r="J43" s="44">
        <f>D43/AVERAGE(D$42:F$42)</f>
        <v>1.0953322784810127</v>
      </c>
      <c r="K43" s="17">
        <f>E43/AVERAGE(D$42:F$42)</f>
        <v>0.9439421338155515</v>
      </c>
      <c r="L43" s="20">
        <f>F43/AVERAGE(D$42:F$42)</f>
        <v>0.9290235081374322</v>
      </c>
      <c r="M43" s="17">
        <f t="shared" si="22"/>
        <v>1.0963435870609988</v>
      </c>
      <c r="N43" s="17">
        <f t="shared" si="23"/>
        <v>0.8842963270918963</v>
      </c>
      <c r="O43" s="35">
        <f t="shared" si="24"/>
        <v>0.9371215856038408</v>
      </c>
      <c r="P43" s="45">
        <f t="shared" si="34"/>
        <v>1.3228242311919978</v>
      </c>
      <c r="Q43" s="27">
        <f t="shared" si="35"/>
        <v>-0.7778551495805945</v>
      </c>
      <c r="R43" s="46">
        <f t="shared" si="36"/>
        <v>-0.9848649877754294</v>
      </c>
      <c r="S43" s="27">
        <f t="shared" si="28"/>
        <v>1.3240455806592784</v>
      </c>
      <c r="T43" s="27">
        <f t="shared" si="29"/>
        <v>-0.7287040456635085</v>
      </c>
      <c r="U43" s="27">
        <f t="shared" si="30"/>
        <v>-0.9934498221688549</v>
      </c>
      <c r="V43" s="76"/>
      <c r="W43" s="81">
        <v>0.9990775623701168</v>
      </c>
      <c r="X43" s="71">
        <v>1.0674500220076757</v>
      </c>
      <c r="Y43" s="82">
        <v>0.9913585626552497</v>
      </c>
    </row>
    <row r="44" spans="1:25" ht="12.75">
      <c r="A44" s="113"/>
      <c r="B44" s="4"/>
      <c r="C44" s="12">
        <v>0.001</v>
      </c>
      <c r="D44" s="40">
        <v>671.6</v>
      </c>
      <c r="E44" s="12">
        <v>576.3</v>
      </c>
      <c r="F44" s="18">
        <v>604.3</v>
      </c>
      <c r="G44" s="12">
        <f t="shared" si="19"/>
        <v>711.0916008324577</v>
      </c>
      <c r="H44" s="12">
        <f t="shared" si="20"/>
        <v>607.000271968087</v>
      </c>
      <c r="I44" s="12">
        <f t="shared" si="21"/>
        <v>627.4685805146603</v>
      </c>
      <c r="J44" s="44">
        <f aca="true" t="shared" si="37" ref="J44:J49">D44/AVERAGE(D$42:F$42)</f>
        <v>1.1385623869801085</v>
      </c>
      <c r="K44" s="17">
        <f aca="true" t="shared" si="38" ref="K44:K49">E44/AVERAGE(D$42:F$42)</f>
        <v>0.9770004520795659</v>
      </c>
      <c r="L44" s="20">
        <f aca="true" t="shared" si="39" ref="L44:L49">F44/AVERAGE(D$42:F$42)</f>
        <v>1.0244688065099457</v>
      </c>
      <c r="M44" s="17">
        <f t="shared" si="22"/>
        <v>1.2055124335993292</v>
      </c>
      <c r="N44" s="17">
        <f t="shared" si="23"/>
        <v>1.0290465731827876</v>
      </c>
      <c r="O44" s="35">
        <f t="shared" si="24"/>
        <v>1.0637464633498988</v>
      </c>
      <c r="P44" s="45">
        <f t="shared" si="34"/>
        <v>1.9226822850520318</v>
      </c>
      <c r="Q44" s="27">
        <f t="shared" si="35"/>
        <v>-0.3191401672170398</v>
      </c>
      <c r="R44" s="46">
        <f t="shared" si="36"/>
        <v>0.33952749976652796</v>
      </c>
      <c r="S44" s="27">
        <f t="shared" si="28"/>
        <v>2.0357403573106865</v>
      </c>
      <c r="T44" s="27">
        <f t="shared" si="29"/>
        <v>-0.33614119086705524</v>
      </c>
      <c r="U44" s="27">
        <f t="shared" si="30"/>
        <v>0.352544825954319</v>
      </c>
      <c r="V44" s="76"/>
      <c r="W44" s="81">
        <v>0.9444634126092534</v>
      </c>
      <c r="X44" s="71">
        <v>0.9494229683480255</v>
      </c>
      <c r="Y44" s="82">
        <v>0.9630761105270688</v>
      </c>
    </row>
    <row r="45" spans="1:25" ht="12.75">
      <c r="A45" s="113"/>
      <c r="B45" s="4"/>
      <c r="C45" s="12">
        <v>0.01</v>
      </c>
      <c r="D45" s="40">
        <v>629</v>
      </c>
      <c r="E45" s="12">
        <v>750.2</v>
      </c>
      <c r="F45" s="18">
        <v>611.2</v>
      </c>
      <c r="G45" s="12">
        <f t="shared" si="19"/>
        <v>594.82624331236</v>
      </c>
      <c r="H45" s="12">
        <f t="shared" si="20"/>
        <v>720.8308819048032</v>
      </c>
      <c r="I45" s="12">
        <f t="shared" si="21"/>
        <v>616.9264979273311</v>
      </c>
      <c r="J45" s="44">
        <f t="shared" si="37"/>
        <v>1.0663426763110306</v>
      </c>
      <c r="K45" s="17">
        <f t="shared" si="38"/>
        <v>1.2718128390596746</v>
      </c>
      <c r="L45" s="20">
        <f t="shared" si="39"/>
        <v>1.0361663652802895</v>
      </c>
      <c r="M45" s="17">
        <f t="shared" si="22"/>
        <v>1.0084079622158002</v>
      </c>
      <c r="N45" s="17">
        <f t="shared" si="23"/>
        <v>1.2220234209507286</v>
      </c>
      <c r="O45" s="35">
        <f t="shared" si="24"/>
        <v>1.0458744878966961</v>
      </c>
      <c r="P45" s="45">
        <f t="shared" si="34"/>
        <v>0.9205664774270319</v>
      </c>
      <c r="Q45" s="27">
        <f t="shared" si="35"/>
        <v>3.7716565216559044</v>
      </c>
      <c r="R45" s="46">
        <f t="shared" si="36"/>
        <v>0.5018420319874821</v>
      </c>
      <c r="S45" s="27">
        <f t="shared" si="28"/>
        <v>0.8705518274836469</v>
      </c>
      <c r="T45" s="27">
        <f t="shared" si="29"/>
        <v>3.6240022617265097</v>
      </c>
      <c r="U45" s="27">
        <f t="shared" si="30"/>
        <v>0.5065439255673642</v>
      </c>
      <c r="V45" s="76"/>
      <c r="W45" s="81">
        <v>1.0574516626861306</v>
      </c>
      <c r="X45" s="71">
        <v>1.0407434237800532</v>
      </c>
      <c r="Y45" s="82">
        <v>0.990717698224067</v>
      </c>
    </row>
    <row r="46" spans="1:25" ht="12.75">
      <c r="A46" s="113"/>
      <c r="B46" s="4"/>
      <c r="C46" s="12">
        <v>0.1</v>
      </c>
      <c r="D46" s="40">
        <v>533.7</v>
      </c>
      <c r="E46" s="12">
        <v>544.1</v>
      </c>
      <c r="F46" s="18">
        <v>585.5</v>
      </c>
      <c r="G46" s="12">
        <f t="shared" si="19"/>
        <v>508.76765655313096</v>
      </c>
      <c r="H46" s="12">
        <f t="shared" si="20"/>
        <v>551.9724147968941</v>
      </c>
      <c r="I46" s="12">
        <f t="shared" si="21"/>
        <v>588.5745678763997</v>
      </c>
      <c r="J46" s="44">
        <f t="shared" si="37"/>
        <v>0.9047807414104884</v>
      </c>
      <c r="K46" s="17">
        <f t="shared" si="38"/>
        <v>0.9224118444846293</v>
      </c>
      <c r="L46" s="20">
        <f t="shared" si="39"/>
        <v>0.9925971971066908</v>
      </c>
      <c r="M46" s="17">
        <f t="shared" si="22"/>
        <v>0.862512980142062</v>
      </c>
      <c r="N46" s="17">
        <f t="shared" si="23"/>
        <v>0.9357579364775555</v>
      </c>
      <c r="O46" s="35">
        <f t="shared" si="24"/>
        <v>0.9978095070237337</v>
      </c>
      <c r="P46" s="45">
        <f t="shared" si="34"/>
        <v>-1.321255974842035</v>
      </c>
      <c r="Q46" s="27">
        <f t="shared" si="35"/>
        <v>-1.07660798424814</v>
      </c>
      <c r="R46" s="46">
        <f t="shared" si="36"/>
        <v>-0.10272079092243684</v>
      </c>
      <c r="S46" s="27">
        <f t="shared" si="28"/>
        <v>-1.259532145451011</v>
      </c>
      <c r="T46" s="27">
        <f t="shared" si="29"/>
        <v>-1.0921850925474403</v>
      </c>
      <c r="U46" s="27">
        <f t="shared" si="30"/>
        <v>-0.10326019663380917</v>
      </c>
      <c r="V46" s="76"/>
      <c r="W46" s="89">
        <v>1.0490053625180975</v>
      </c>
      <c r="X46" s="73">
        <v>0.9857376662567625</v>
      </c>
      <c r="Y46" s="90">
        <v>0.9947762474897737</v>
      </c>
    </row>
    <row r="47" spans="1:25" ht="12.75">
      <c r="A47" s="113"/>
      <c r="B47" s="4"/>
      <c r="C47" s="12">
        <v>1</v>
      </c>
      <c r="D47" s="40">
        <v>545.3</v>
      </c>
      <c r="E47" s="12">
        <v>583.9</v>
      </c>
      <c r="F47" s="18">
        <v>593</v>
      </c>
      <c r="G47" s="12">
        <f t="shared" si="19"/>
        <v>600.4474900859262</v>
      </c>
      <c r="H47" s="12">
        <f t="shared" si="20"/>
        <v>604.4413795577511</v>
      </c>
      <c r="I47" s="12">
        <f t="shared" si="21"/>
        <v>614.8172934742397</v>
      </c>
      <c r="J47" s="44">
        <f t="shared" si="37"/>
        <v>0.9244462025316454</v>
      </c>
      <c r="K47" s="17">
        <f t="shared" si="38"/>
        <v>0.989884719710669</v>
      </c>
      <c r="L47" s="20">
        <f t="shared" si="39"/>
        <v>1.0053119349005424</v>
      </c>
      <c r="M47" s="17">
        <f t="shared" si="22"/>
        <v>1.0179376527225241</v>
      </c>
      <c r="N47" s="17">
        <f t="shared" si="23"/>
        <v>1.024708487044108</v>
      </c>
      <c r="O47" s="35">
        <f t="shared" si="24"/>
        <v>1.0422987570200717</v>
      </c>
      <c r="P47" s="45">
        <f t="shared" si="34"/>
        <v>-1.0483793699488464</v>
      </c>
      <c r="Q47" s="27">
        <f t="shared" si="35"/>
        <v>-0.1403589433214987</v>
      </c>
      <c r="R47" s="46">
        <f t="shared" si="36"/>
        <v>0.07370804844815951</v>
      </c>
      <c r="S47" s="27">
        <f t="shared" si="28"/>
        <v>-1.1544044770651927</v>
      </c>
      <c r="T47" s="27">
        <f t="shared" si="29"/>
        <v>-0.14529671747647693</v>
      </c>
      <c r="U47" s="27">
        <f t="shared" si="30"/>
        <v>0.07641986990584411</v>
      </c>
      <c r="V47" s="76"/>
      <c r="W47" s="89">
        <v>0.9081560153111232</v>
      </c>
      <c r="X47" s="73">
        <v>0.9660159276772536</v>
      </c>
      <c r="Y47" s="90">
        <v>0.964514183797672</v>
      </c>
    </row>
    <row r="48" spans="1:25" ht="12.75">
      <c r="A48" s="113"/>
      <c r="B48" s="4"/>
      <c r="C48" s="12">
        <v>10</v>
      </c>
      <c r="D48" s="40">
        <v>553.1</v>
      </c>
      <c r="E48" s="12">
        <v>565.9</v>
      </c>
      <c r="F48" s="18">
        <v>535.1</v>
      </c>
      <c r="G48" s="12">
        <f t="shared" si="19"/>
        <v>571.9917333314528</v>
      </c>
      <c r="H48" s="12">
        <f t="shared" si="20"/>
        <v>605.6011511128826</v>
      </c>
      <c r="I48" s="12">
        <f t="shared" si="21"/>
        <v>556.7976788665565</v>
      </c>
      <c r="J48" s="44">
        <f t="shared" si="37"/>
        <v>0.9376695298372514</v>
      </c>
      <c r="K48" s="17">
        <f t="shared" si="38"/>
        <v>0.9593693490054249</v>
      </c>
      <c r="L48" s="20">
        <f t="shared" si="39"/>
        <v>0.9071541591320073</v>
      </c>
      <c r="M48" s="17">
        <f t="shared" si="22"/>
        <v>0.9696966546080236</v>
      </c>
      <c r="N48" s="17">
        <f t="shared" si="23"/>
        <v>1.02667464587401</v>
      </c>
      <c r="O48" s="35">
        <f t="shared" si="24"/>
        <v>0.9439381988018022</v>
      </c>
      <c r="P48" s="45">
        <f t="shared" si="34"/>
        <v>-0.864893377003422</v>
      </c>
      <c r="Q48" s="27">
        <f t="shared" si="35"/>
        <v>-0.5637881578109348</v>
      </c>
      <c r="R48" s="46">
        <f t="shared" si="36"/>
        <v>-1.288322591492858</v>
      </c>
      <c r="S48" s="27">
        <f t="shared" si="28"/>
        <v>-0.8944347529544042</v>
      </c>
      <c r="T48" s="27">
        <f t="shared" si="29"/>
        <v>-0.6033411510056789</v>
      </c>
      <c r="U48" s="27">
        <f t="shared" si="30"/>
        <v>-1.3405625650804898</v>
      </c>
      <c r="V48" s="76"/>
      <c r="W48" s="89">
        <v>0.9669720168481778</v>
      </c>
      <c r="X48" s="73">
        <v>0.9344434021634109</v>
      </c>
      <c r="Y48" s="90">
        <v>0.9610313051039918</v>
      </c>
    </row>
    <row r="49" spans="1:25" ht="12.75">
      <c r="A49" s="114"/>
      <c r="B49" s="60"/>
      <c r="C49" s="14">
        <v>100</v>
      </c>
      <c r="D49" s="61">
        <v>725.3</v>
      </c>
      <c r="E49" s="14">
        <v>567.4</v>
      </c>
      <c r="F49" s="62">
        <v>617.8</v>
      </c>
      <c r="G49" s="14">
        <f t="shared" si="19"/>
        <v>741.3143060635063</v>
      </c>
      <c r="H49" s="14">
        <f t="shared" si="20"/>
        <v>605.5391530485263</v>
      </c>
      <c r="I49" s="14">
        <f t="shared" si="21"/>
        <v>662.5339166372902</v>
      </c>
      <c r="J49" s="51">
        <f t="shared" si="37"/>
        <v>1.2295999095840866</v>
      </c>
      <c r="K49" s="24">
        <f t="shared" si="38"/>
        <v>0.9619122965641953</v>
      </c>
      <c r="L49" s="52">
        <f t="shared" si="39"/>
        <v>1.0473553345388789</v>
      </c>
      <c r="M49" s="24">
        <f t="shared" si="22"/>
        <v>1.256748936590483</v>
      </c>
      <c r="N49" s="24">
        <f t="shared" si="23"/>
        <v>1.0265695406564075</v>
      </c>
      <c r="O49" s="29">
        <f t="shared" si="24"/>
        <v>1.1231926706102344</v>
      </c>
      <c r="P49" s="51">
        <f t="shared" si="34"/>
        <v>3.1859127749455136</v>
      </c>
      <c r="Q49" s="24">
        <f t="shared" si="35"/>
        <v>-0.5285023899368146</v>
      </c>
      <c r="R49" s="52">
        <f t="shared" si="36"/>
        <v>0.6570994106336066</v>
      </c>
      <c r="S49" s="24">
        <f t="shared" si="28"/>
        <v>3.2562563324660045</v>
      </c>
      <c r="T49" s="24">
        <f t="shared" si="29"/>
        <v>-0.5640269467509</v>
      </c>
      <c r="U49" s="24">
        <f t="shared" si="30"/>
        <v>0.7046789351685634</v>
      </c>
      <c r="V49" s="76"/>
      <c r="W49" s="91">
        <v>0.9783974139814666</v>
      </c>
      <c r="X49" s="75">
        <v>0.9370162063732486</v>
      </c>
      <c r="Y49" s="92">
        <v>0.9324805636150093</v>
      </c>
    </row>
    <row r="52" spans="1:2" ht="12.75">
      <c r="A52" s="32"/>
      <c r="B52" s="1" t="s">
        <v>26</v>
      </c>
    </row>
  </sheetData>
  <mergeCells count="20">
    <mergeCell ref="A34:A41"/>
    <mergeCell ref="A42:A49"/>
    <mergeCell ref="A12:A17"/>
    <mergeCell ref="W4:Y4"/>
    <mergeCell ref="A18:A25"/>
    <mergeCell ref="A26:A33"/>
    <mergeCell ref="A6:A11"/>
    <mergeCell ref="D1:U1"/>
    <mergeCell ref="D2:I2"/>
    <mergeCell ref="J2:O2"/>
    <mergeCell ref="P2:U2"/>
    <mergeCell ref="D3:I3"/>
    <mergeCell ref="J3:O3"/>
    <mergeCell ref="P3:U3"/>
    <mergeCell ref="D4:F4"/>
    <mergeCell ref="G4:I4"/>
    <mergeCell ref="J4:L4"/>
    <mergeCell ref="M4:O4"/>
    <mergeCell ref="P4:R4"/>
    <mergeCell ref="S4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Hecker</dc:creator>
  <cp:keywords/>
  <dc:description/>
  <cp:lastModifiedBy>Hecker</cp:lastModifiedBy>
  <dcterms:created xsi:type="dcterms:W3CDTF">2007-06-06T13:26:20Z</dcterms:created>
  <dcterms:modified xsi:type="dcterms:W3CDTF">2008-04-23T17:44:32Z</dcterms:modified>
  <cp:category/>
  <cp:version/>
  <cp:contentType/>
  <cp:contentStatus/>
</cp:coreProperties>
</file>