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325" windowHeight="9210" tabRatio="443" activeTab="0"/>
  </bookViews>
  <sheets>
    <sheet name="Blank Form" sheetId="1" r:id="rId1"/>
    <sheet name="Example" sheetId="2" r:id="rId2"/>
    <sheet name="Sheet3" sheetId="3" r:id="rId3"/>
  </sheets>
  <definedNames>
    <definedName name="_xlnm.Print_Area" localSheetId="0">'Blank Form'!$A$1:$AA$33,'Blank Form'!$A$44:$AA$76</definedName>
  </definedNames>
  <calcPr fullCalcOnLoad="1"/>
</workbook>
</file>

<file path=xl/sharedStrings.xml><?xml version="1.0" encoding="utf-8"?>
<sst xmlns="http://schemas.openxmlformats.org/spreadsheetml/2006/main" count="210" uniqueCount="66">
  <si>
    <t>MANURE SPREADER CALIBRATION CALCULATIONS</t>
  </si>
  <si>
    <t xml:space="preserve">  Producer:</t>
  </si>
  <si>
    <t>Field(s) Applied to:</t>
  </si>
  <si>
    <t>Calibrated by:</t>
  </si>
  <si>
    <t>Storage Information</t>
  </si>
  <si>
    <t>Handling</t>
  </si>
  <si>
    <t>Type of Storage</t>
  </si>
  <si>
    <t>Solid</t>
  </si>
  <si>
    <t>Daily Scrape and Haul</t>
  </si>
  <si>
    <t>Open Lot</t>
  </si>
  <si>
    <t>Stacking Slab</t>
  </si>
  <si>
    <t>Litter</t>
  </si>
  <si>
    <t>Liquid</t>
  </si>
  <si>
    <t>Above Ground Tank</t>
  </si>
  <si>
    <t>Below Ground Pit</t>
  </si>
  <si>
    <t>Under Floor Pit</t>
  </si>
  <si>
    <t>Earthen Pit</t>
  </si>
  <si>
    <t>Application Information</t>
  </si>
  <si>
    <t>Application Method</t>
  </si>
  <si>
    <t>Surface</t>
  </si>
  <si>
    <t>Injected</t>
  </si>
  <si>
    <t>Incorporation Timing:</t>
  </si>
  <si>
    <t>&lt; 12 Hours</t>
  </si>
  <si>
    <t>&lt; 4 Days</t>
  </si>
  <si>
    <t>&gt; 4 Days</t>
  </si>
  <si>
    <t>Knife</t>
  </si>
  <si>
    <t>Sweep</t>
  </si>
  <si>
    <t>Calibration Information</t>
  </si>
  <si>
    <t>Spreader Type:</t>
  </si>
  <si>
    <t>Box Spreader</t>
  </si>
  <si>
    <t>Flail-type Barrel Spreader</t>
  </si>
  <si>
    <t>Tank Spreader</t>
  </si>
  <si>
    <t xml:space="preserve">Scale 1 </t>
  </si>
  <si>
    <t>Jack / Tongue</t>
  </si>
  <si>
    <t>Scale 2</t>
  </si>
  <si>
    <t>Scale 3</t>
  </si>
  <si>
    <t>Scale 4</t>
  </si>
  <si>
    <t>Scale 5</t>
  </si>
  <si>
    <t>Total</t>
  </si>
  <si>
    <t>Empty Weight</t>
  </si>
  <si>
    <t>Full Weight</t>
  </si>
  <si>
    <t>Average</t>
  </si>
  <si>
    <t>Area Covered per Load (feet)</t>
  </si>
  <si>
    <t>Application Rate</t>
  </si>
  <si>
    <t>Manure Volume per Load/</t>
  </si>
  <si>
    <t>Average Full Weight</t>
  </si>
  <si>
    <t>Spread Width</t>
  </si>
  <si>
    <t>Length of Spread</t>
  </si>
  <si>
    <t>Tons/Acre</t>
  </si>
  <si>
    <t xml:space="preserve">  Date:</t>
  </si>
  <si>
    <t>Gallons/Acre</t>
  </si>
  <si>
    <t>Area Covered per Load</t>
  </si>
  <si>
    <t>Tons</t>
  </si>
  <si>
    <t>Gallons</t>
  </si>
  <si>
    <t>Acres</t>
  </si>
  <si>
    <t>Lbs</t>
  </si>
  <si>
    <t>Ft</t>
  </si>
  <si>
    <t>Sq Ft</t>
  </si>
  <si>
    <t>Volume of Manure Applied per Load (pounds)</t>
  </si>
  <si>
    <t>( / 43560)</t>
  </si>
  <si>
    <t>Manure Weight per Load</t>
  </si>
  <si>
    <t xml:space="preserve"> Tons per Load (lbs / 2000)</t>
  </si>
  <si>
    <t>Gallons per Load (lbs / 8.3)</t>
  </si>
  <si>
    <t>Smith Farms</t>
  </si>
  <si>
    <t>Home West 80</t>
  </si>
  <si>
    <t>Al Agronomist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</si>
</sst>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0"/>
    <numFmt numFmtId="175" formatCode="0.000000000"/>
    <numFmt numFmtId="176" formatCode="0.00000000"/>
  </numFmts>
  <fonts count="1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color indexed="18"/>
      <name val="Arial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medium">
        <color indexed="8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>
        <color indexed="8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2" fontId="12" fillId="0" borderId="23" xfId="0" applyNumberFormat="1" applyFont="1" applyBorder="1" applyAlignment="1">
      <alignment horizontal="center" vertical="center" wrapText="1"/>
    </xf>
    <xf numFmtId="172" fontId="12" fillId="0" borderId="24" xfId="0" applyNumberFormat="1" applyFont="1" applyBorder="1" applyAlignment="1">
      <alignment horizontal="center" vertical="center" wrapText="1"/>
    </xf>
    <xf numFmtId="172" fontId="12" fillId="0" borderId="25" xfId="0" applyNumberFormat="1" applyFont="1" applyBorder="1" applyAlignment="1">
      <alignment horizontal="center" vertical="center" wrapText="1"/>
    </xf>
    <xf numFmtId="172" fontId="12" fillId="0" borderId="2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1" fontId="12" fillId="0" borderId="31" xfId="0" applyNumberFormat="1" applyFont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1" fontId="12" fillId="0" borderId="33" xfId="0" applyNumberFormat="1" applyFont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2" fillId="0" borderId="36" xfId="0" applyNumberFormat="1" applyFont="1" applyBorder="1" applyAlignment="1">
      <alignment horizontal="center" vertical="center" wrapText="1"/>
    </xf>
    <xf numFmtId="1" fontId="12" fillId="0" borderId="37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locked="0"/>
    </xf>
    <xf numFmtId="0" fontId="13" fillId="3" borderId="4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" fontId="12" fillId="0" borderId="44" xfId="0" applyNumberFormat="1" applyFont="1" applyBorder="1" applyAlignment="1">
      <alignment horizontal="center" vertical="center" wrapText="1"/>
    </xf>
    <xf numFmtId="1" fontId="12" fillId="0" borderId="39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3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13" fillId="3" borderId="39" xfId="0" applyFont="1" applyFill="1" applyBorder="1" applyAlignment="1" applyProtection="1">
      <alignment horizontal="center" vertical="center" wrapText="1"/>
      <protection locked="0"/>
    </xf>
    <xf numFmtId="0" fontId="13" fillId="3" borderId="45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>
      <alignment wrapText="1"/>
    </xf>
    <xf numFmtId="0" fontId="7" fillId="0" borderId="51" xfId="0" applyFont="1" applyBorder="1" applyAlignment="1">
      <alignment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top" wrapText="1"/>
    </xf>
    <xf numFmtId="0" fontId="4" fillId="4" borderId="55" xfId="0" applyFont="1" applyFill="1" applyBorder="1" applyAlignment="1">
      <alignment horizontal="center" vertical="top" wrapText="1"/>
    </xf>
    <xf numFmtId="0" fontId="4" fillId="4" borderId="56" xfId="0" applyFont="1" applyFill="1" applyBorder="1" applyAlignment="1">
      <alignment horizontal="center" vertical="top" wrapText="1"/>
    </xf>
    <xf numFmtId="0" fontId="13" fillId="3" borderId="57" xfId="0" applyFont="1" applyFill="1" applyBorder="1" applyAlignment="1" applyProtection="1">
      <alignment horizontal="center" vertical="center" wrapText="1"/>
      <protection locked="0"/>
    </xf>
    <xf numFmtId="0" fontId="13" fillId="3" borderId="58" xfId="0" applyFont="1" applyFill="1" applyBorder="1" applyAlignment="1" applyProtection="1">
      <alignment horizontal="center" vertical="center" wrapText="1"/>
      <protection locked="0"/>
    </xf>
    <xf numFmtId="0" fontId="13" fillId="3" borderId="59" xfId="0" applyFont="1" applyFill="1" applyBorder="1" applyAlignment="1" applyProtection="1">
      <alignment horizontal="center"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 wrapText="1"/>
      <protection locked="0"/>
    </xf>
    <xf numFmtId="0" fontId="7" fillId="4" borderId="60" xfId="0" applyFont="1" applyFill="1" applyBorder="1" applyAlignment="1">
      <alignment horizontal="center" wrapText="1"/>
    </xf>
    <xf numFmtId="0" fontId="7" fillId="4" borderId="37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61" xfId="0" applyFont="1" applyFill="1" applyBorder="1" applyAlignment="1">
      <alignment vertical="top" wrapText="1"/>
    </xf>
    <xf numFmtId="0" fontId="4" fillId="4" borderId="62" xfId="0" applyFont="1" applyFill="1" applyBorder="1" applyAlignment="1">
      <alignment vertical="top" wrapText="1"/>
    </xf>
    <xf numFmtId="0" fontId="4" fillId="4" borderId="63" xfId="0" applyFont="1" applyFill="1" applyBorder="1" applyAlignment="1">
      <alignment vertical="top" wrapText="1"/>
    </xf>
    <xf numFmtId="0" fontId="7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wrapText="1"/>
    </xf>
    <xf numFmtId="0" fontId="3" fillId="2" borderId="62" xfId="0" applyFont="1" applyFill="1" applyBorder="1" applyAlignment="1">
      <alignment horizontal="center" wrapText="1"/>
    </xf>
    <xf numFmtId="0" fontId="3" fillId="2" borderId="63" xfId="0" applyFont="1" applyFill="1" applyBorder="1" applyAlignment="1">
      <alignment horizont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4" borderId="8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4" borderId="83" xfId="0" applyFont="1" applyFill="1" applyBorder="1" applyAlignment="1">
      <alignment horizontal="center" vertical="center" wrapText="1"/>
    </xf>
    <xf numFmtId="0" fontId="1" fillId="4" borderId="84" xfId="0" applyFont="1" applyFill="1" applyBorder="1" applyAlignment="1">
      <alignment horizontal="center" vertical="center" wrapText="1"/>
    </xf>
    <xf numFmtId="0" fontId="1" fillId="3" borderId="84" xfId="0" applyFont="1" applyFill="1" applyBorder="1" applyAlignment="1" applyProtection="1">
      <alignment horizontal="center" vertical="center" wrapText="1"/>
      <protection locked="0"/>
    </xf>
    <xf numFmtId="0" fontId="1" fillId="3" borderId="85" xfId="0" applyFont="1" applyFill="1" applyBorder="1" applyAlignment="1" applyProtection="1">
      <alignment horizontal="center" vertical="center" wrapText="1"/>
      <protection locked="0"/>
    </xf>
    <xf numFmtId="14" fontId="1" fillId="3" borderId="8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50</xdr:row>
      <xdr:rowOff>28575</xdr:rowOff>
    </xdr:from>
    <xdr:to>
      <xdr:col>20</xdr:col>
      <xdr:colOff>76200</xdr:colOff>
      <xdr:row>55</xdr:row>
      <xdr:rowOff>266700</xdr:rowOff>
    </xdr:to>
    <xdr:sp>
      <xdr:nvSpPr>
        <xdr:cNvPr id="1" name="AutoShape 60"/>
        <xdr:cNvSpPr>
          <a:spLocks/>
        </xdr:cNvSpPr>
      </xdr:nvSpPr>
      <xdr:spPr>
        <a:xfrm rot="19289959">
          <a:off x="2762250" y="12230100"/>
          <a:ext cx="4114800" cy="1514475"/>
        </a:xfrm>
        <a:prstGeom prst="rect"/>
        <a:noFill/>
      </xdr:spPr>
      <xdr:txBody>
        <a:bodyPr fromWordArt="1" wrap="none">
          <a:prstTxWarp prst="textPlain">
            <a:avLst>
              <a:gd name="adj" fmla="val 43555"/>
            </a:avLst>
          </a:prstTxWarp>
        </a:bodyPr>
        <a:p>
          <a:pPr algn="ctr"/>
          <a:r>
            <a:rPr sz="54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8</xdr:row>
      <xdr:rowOff>114300</xdr:rowOff>
    </xdr:from>
    <xdr:to>
      <xdr:col>20</xdr:col>
      <xdr:colOff>104775</xdr:colOff>
      <xdr:row>14</xdr:row>
      <xdr:rowOff>209550</xdr:rowOff>
    </xdr:to>
    <xdr:sp>
      <xdr:nvSpPr>
        <xdr:cNvPr id="1" name="AutoShape 19"/>
        <xdr:cNvSpPr>
          <a:spLocks/>
        </xdr:cNvSpPr>
      </xdr:nvSpPr>
      <xdr:spPr>
        <a:xfrm rot="19289959">
          <a:off x="2790825" y="2457450"/>
          <a:ext cx="4114800" cy="1533525"/>
        </a:xfrm>
        <a:prstGeom prst="rect"/>
        <a:noFill/>
      </xdr:spPr>
      <xdr:txBody>
        <a:bodyPr fromWordArt="1" wrap="none">
          <a:prstTxWarp prst="textPlain">
            <a:avLst>
              <a:gd name="adj" fmla="val 43555"/>
            </a:avLst>
          </a:prstTxWarp>
        </a:bodyPr>
        <a:p>
          <a:pPr algn="ctr"/>
          <a:r>
            <a:rPr sz="54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A76"/>
  <sheetViews>
    <sheetView tabSelected="1" zoomScale="90" zoomScaleNormal="90" workbookViewId="0" topLeftCell="A1">
      <selection activeCell="A5" sqref="A5:AA5"/>
    </sheetView>
  </sheetViews>
  <sheetFormatPr defaultColWidth="9.140625" defaultRowHeight="12.75"/>
  <cols>
    <col min="1" max="7" width="4.7109375" style="0" customWidth="1"/>
    <col min="8" max="8" width="3.28125" style="0" customWidth="1"/>
    <col min="9" max="9" width="8.7109375" style="0" customWidth="1"/>
    <col min="10" max="10" width="7.28125" style="0" customWidth="1"/>
    <col min="11" max="11" width="4.7109375" style="0" customWidth="1"/>
    <col min="12" max="12" width="3.57421875" style="0" customWidth="1"/>
    <col min="13" max="14" width="4.7109375" style="0" customWidth="1"/>
    <col min="15" max="15" width="11.8515625" style="0" customWidth="1"/>
    <col min="16" max="18" width="4.7109375" style="0" customWidth="1"/>
    <col min="19" max="19" width="2.7109375" style="0" customWidth="1"/>
    <col min="20" max="20" width="3.28125" style="0" customWidth="1"/>
    <col min="21" max="21" width="4.57421875" style="0" customWidth="1"/>
    <col min="22" max="22" width="6.57421875" style="0" customWidth="1"/>
    <col min="23" max="23" width="4.7109375" style="0" customWidth="1"/>
    <col min="24" max="24" width="2.140625" style="0" customWidth="1"/>
    <col min="25" max="25" width="5.8515625" style="0" customWidth="1"/>
    <col min="26" max="26" width="7.7109375" style="0" customWidth="1"/>
    <col min="27" max="27" width="17.421875" style="0" customWidth="1"/>
  </cols>
  <sheetData>
    <row r="1" spans="1:27" ht="21" thickBo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1"/>
    </row>
    <row r="2" spans="1:27" ht="23.25" customHeight="1" thickBot="1">
      <c r="A2" s="182" t="s">
        <v>1</v>
      </c>
      <c r="B2" s="183"/>
      <c r="C2" s="183"/>
      <c r="D2" s="183"/>
      <c r="E2" s="183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  <c r="T2" s="182" t="s">
        <v>49</v>
      </c>
      <c r="U2" s="183"/>
      <c r="V2" s="183"/>
      <c r="W2" s="183"/>
      <c r="X2" s="183"/>
      <c r="Y2" s="186">
        <f ca="1">TODAY()</f>
        <v>38894</v>
      </c>
      <c r="Z2" s="184"/>
      <c r="AA2" s="185"/>
    </row>
    <row r="3" spans="1:27" ht="33" customHeight="1" thickBot="1">
      <c r="A3" s="173" t="s">
        <v>2</v>
      </c>
      <c r="B3" s="174"/>
      <c r="C3" s="174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177" t="s">
        <v>3</v>
      </c>
      <c r="U3" s="174"/>
      <c r="V3" s="174"/>
      <c r="W3" s="174"/>
      <c r="X3" s="174"/>
      <c r="Y3" s="175"/>
      <c r="Z3" s="175"/>
      <c r="AA3" s="178"/>
    </row>
    <row r="4" spans="1:27" ht="16.5" customHeight="1" thickBot="1" thickTop="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70"/>
    </row>
    <row r="5" spans="1:27" ht="19.5" customHeight="1" thickTop="1">
      <c r="A5" s="149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</row>
    <row r="6" spans="1:27" ht="19.5" customHeight="1">
      <c r="A6" s="154" t="s">
        <v>5</v>
      </c>
      <c r="B6" s="155"/>
      <c r="C6" s="155"/>
      <c r="D6" s="155"/>
      <c r="E6" s="171"/>
      <c r="F6" s="172" t="s">
        <v>6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</row>
    <row r="7" spans="1:27" ht="25.5" customHeight="1" thickBot="1">
      <c r="A7" s="28" t="s">
        <v>7</v>
      </c>
      <c r="B7" s="29"/>
      <c r="C7" s="29"/>
      <c r="D7" s="29"/>
      <c r="E7" s="166"/>
      <c r="F7" s="167" t="s">
        <v>8</v>
      </c>
      <c r="G7" s="140"/>
      <c r="H7" s="140"/>
      <c r="I7" s="140"/>
      <c r="J7" s="140"/>
      <c r="K7" s="140"/>
      <c r="L7" s="140"/>
      <c r="M7" s="140"/>
      <c r="N7" s="140" t="s">
        <v>9</v>
      </c>
      <c r="O7" s="140"/>
      <c r="P7" s="140"/>
      <c r="Q7" s="140"/>
      <c r="R7" s="140"/>
      <c r="S7" s="140"/>
      <c r="T7" s="140" t="s">
        <v>10</v>
      </c>
      <c r="U7" s="140"/>
      <c r="V7" s="140"/>
      <c r="W7" s="140"/>
      <c r="X7" s="140"/>
      <c r="Y7" s="140"/>
      <c r="Z7" s="140" t="s">
        <v>11</v>
      </c>
      <c r="AA7" s="141"/>
    </row>
    <row r="8" spans="1:27" ht="26.25" customHeight="1" thickBot="1">
      <c r="A8" s="161" t="s">
        <v>12</v>
      </c>
      <c r="B8" s="162"/>
      <c r="C8" s="162"/>
      <c r="D8" s="162"/>
      <c r="E8" s="163"/>
      <c r="F8" s="164" t="s">
        <v>13</v>
      </c>
      <c r="G8" s="105"/>
      <c r="H8" s="105"/>
      <c r="I8" s="105"/>
      <c r="J8" s="105"/>
      <c r="K8" s="105"/>
      <c r="L8" s="105"/>
      <c r="M8" s="105"/>
      <c r="N8" s="105" t="s">
        <v>14</v>
      </c>
      <c r="O8" s="105"/>
      <c r="P8" s="105"/>
      <c r="Q8" s="105"/>
      <c r="R8" s="105"/>
      <c r="S8" s="105"/>
      <c r="T8" s="105" t="s">
        <v>15</v>
      </c>
      <c r="U8" s="105"/>
      <c r="V8" s="105"/>
      <c r="W8" s="105"/>
      <c r="X8" s="105"/>
      <c r="Y8" s="105"/>
      <c r="Z8" s="105" t="s">
        <v>16</v>
      </c>
      <c r="AA8" s="165"/>
    </row>
    <row r="9" spans="1:27" ht="15" customHeight="1" thickBot="1" thickTop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9.5" customHeight="1" thickTop="1">
      <c r="A10" s="149" t="s">
        <v>17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1"/>
    </row>
    <row r="11" spans="1:27" ht="19.5" customHeight="1">
      <c r="A11" s="154" t="s">
        <v>18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6"/>
    </row>
    <row r="12" spans="1:27" ht="20.25" customHeight="1">
      <c r="A12" s="157"/>
      <c r="B12" s="158"/>
      <c r="C12" s="158"/>
      <c r="D12" s="158"/>
      <c r="E12" s="158"/>
      <c r="F12" s="155" t="s">
        <v>19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9"/>
      <c r="R12" s="160" t="s">
        <v>20</v>
      </c>
      <c r="S12" s="155"/>
      <c r="T12" s="155"/>
      <c r="U12" s="155"/>
      <c r="V12" s="155"/>
      <c r="W12" s="155"/>
      <c r="X12" s="155"/>
      <c r="Y12" s="155"/>
      <c r="Z12" s="155"/>
      <c r="AA12" s="156"/>
    </row>
    <row r="13" spans="1:27" ht="23.25" customHeight="1" thickBot="1">
      <c r="A13" s="120" t="s">
        <v>21</v>
      </c>
      <c r="B13" s="148"/>
      <c r="C13" s="148"/>
      <c r="D13" s="148"/>
      <c r="E13" s="148"/>
      <c r="F13" s="152" t="s">
        <v>22</v>
      </c>
      <c r="G13" s="152"/>
      <c r="H13" s="152"/>
      <c r="I13" s="152"/>
      <c r="J13" s="148" t="s">
        <v>23</v>
      </c>
      <c r="K13" s="148"/>
      <c r="L13" s="148"/>
      <c r="M13" s="148"/>
      <c r="N13" s="148"/>
      <c r="O13" s="148" t="s">
        <v>24</v>
      </c>
      <c r="P13" s="148"/>
      <c r="Q13" s="153"/>
      <c r="R13" s="147" t="s">
        <v>25</v>
      </c>
      <c r="S13" s="148"/>
      <c r="T13" s="148"/>
      <c r="U13" s="148"/>
      <c r="V13" s="148"/>
      <c r="W13" s="148"/>
      <c r="X13" s="148"/>
      <c r="Y13" s="148" t="s">
        <v>26</v>
      </c>
      <c r="Z13" s="148"/>
      <c r="AA13" s="121"/>
    </row>
    <row r="14" spans="1:27" ht="15.75" customHeight="1" thickBot="1" thickTop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8"/>
    </row>
    <row r="15" spans="1:27" ht="19.5" customHeight="1" thickTop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1"/>
    </row>
    <row r="16" spans="1:27" ht="24.75" customHeight="1" thickBot="1">
      <c r="A16" s="120" t="s">
        <v>28</v>
      </c>
      <c r="B16" s="148"/>
      <c r="C16" s="148"/>
      <c r="D16" s="148"/>
      <c r="E16" s="148" t="s">
        <v>29</v>
      </c>
      <c r="F16" s="148"/>
      <c r="G16" s="148"/>
      <c r="H16" s="148"/>
      <c r="I16" s="148"/>
      <c r="J16" s="148"/>
      <c r="K16" s="148"/>
      <c r="L16" s="148"/>
      <c r="M16" s="148"/>
      <c r="N16" s="148" t="s">
        <v>30</v>
      </c>
      <c r="O16" s="148"/>
      <c r="P16" s="148"/>
      <c r="Q16" s="148"/>
      <c r="R16" s="148"/>
      <c r="S16" s="148"/>
      <c r="T16" s="148"/>
      <c r="U16" s="148" t="s">
        <v>31</v>
      </c>
      <c r="V16" s="148"/>
      <c r="W16" s="148"/>
      <c r="X16" s="148"/>
      <c r="Y16" s="148"/>
      <c r="Z16" s="148"/>
      <c r="AA16" s="121"/>
    </row>
    <row r="17" spans="1:27" ht="16.5" customHeight="1" thickBot="1" thickTop="1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</row>
    <row r="18" spans="1:27" ht="19.5" customHeight="1" thickTop="1">
      <c r="A18" s="129"/>
      <c r="B18" s="130"/>
      <c r="C18" s="131"/>
      <c r="D18" s="135" t="s">
        <v>32</v>
      </c>
      <c r="E18" s="136"/>
      <c r="F18" s="136"/>
      <c r="G18" s="136"/>
      <c r="H18" s="137"/>
      <c r="I18" s="138" t="s">
        <v>34</v>
      </c>
      <c r="J18" s="136"/>
      <c r="K18" s="136"/>
      <c r="L18" s="137"/>
      <c r="M18" s="138" t="s">
        <v>35</v>
      </c>
      <c r="N18" s="136"/>
      <c r="O18" s="137"/>
      <c r="P18" s="138" t="s">
        <v>36</v>
      </c>
      <c r="Q18" s="136"/>
      <c r="R18" s="136"/>
      <c r="S18" s="136"/>
      <c r="T18" s="136"/>
      <c r="U18" s="137"/>
      <c r="V18" s="138" t="s">
        <v>37</v>
      </c>
      <c r="W18" s="136"/>
      <c r="X18" s="136"/>
      <c r="Y18" s="136"/>
      <c r="Z18" s="142"/>
      <c r="AA18" s="144" t="s">
        <v>38</v>
      </c>
    </row>
    <row r="19" spans="1:27" ht="19.5" customHeight="1" thickBot="1">
      <c r="A19" s="132"/>
      <c r="B19" s="133"/>
      <c r="C19" s="134"/>
      <c r="D19" s="146" t="s">
        <v>33</v>
      </c>
      <c r="E19" s="140"/>
      <c r="F19" s="140"/>
      <c r="G19" s="140"/>
      <c r="H19" s="141"/>
      <c r="I19" s="139"/>
      <c r="J19" s="140"/>
      <c r="K19" s="140"/>
      <c r="L19" s="141"/>
      <c r="M19" s="139"/>
      <c r="N19" s="140"/>
      <c r="O19" s="141"/>
      <c r="P19" s="139"/>
      <c r="Q19" s="140"/>
      <c r="R19" s="140"/>
      <c r="S19" s="140"/>
      <c r="T19" s="140"/>
      <c r="U19" s="141"/>
      <c r="V19" s="139"/>
      <c r="W19" s="140"/>
      <c r="X19" s="140"/>
      <c r="Y19" s="140"/>
      <c r="Z19" s="143"/>
      <c r="AA19" s="145"/>
    </row>
    <row r="20" spans="1:27" ht="21" customHeight="1" thickBot="1">
      <c r="A20" s="122" t="s">
        <v>39</v>
      </c>
      <c r="B20" s="123"/>
      <c r="C20" s="124"/>
      <c r="D20" s="100"/>
      <c r="E20" s="101"/>
      <c r="F20" s="101"/>
      <c r="G20" s="101"/>
      <c r="H20" s="125"/>
      <c r="I20" s="113"/>
      <c r="J20" s="101"/>
      <c r="K20" s="101"/>
      <c r="L20" s="125"/>
      <c r="M20" s="113"/>
      <c r="N20" s="101"/>
      <c r="O20" s="125"/>
      <c r="P20" s="113"/>
      <c r="Q20" s="101"/>
      <c r="R20" s="101"/>
      <c r="S20" s="101"/>
      <c r="T20" s="101"/>
      <c r="U20" s="102"/>
      <c r="V20" s="100"/>
      <c r="W20" s="101"/>
      <c r="X20" s="101"/>
      <c r="Y20" s="101"/>
      <c r="Z20" s="102"/>
      <c r="AA20" s="12" t="str">
        <f>IF(SUM(D20:Z20)&gt;0,SUM(D20:Z20),"    ")</f>
        <v>    </v>
      </c>
    </row>
    <row r="21" spans="1:27" ht="19.5" customHeight="1" thickBo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</row>
    <row r="22" spans="1:27" ht="20.25" customHeight="1" thickBot="1">
      <c r="A22" s="117" t="s">
        <v>40</v>
      </c>
      <c r="B22" s="118"/>
      <c r="C22" s="4">
        <v>1</v>
      </c>
      <c r="D22" s="100"/>
      <c r="E22" s="101"/>
      <c r="F22" s="101"/>
      <c r="G22" s="101"/>
      <c r="H22" s="102"/>
      <c r="I22" s="100"/>
      <c r="J22" s="101"/>
      <c r="K22" s="101"/>
      <c r="L22" s="102"/>
      <c r="M22" s="100"/>
      <c r="N22" s="101"/>
      <c r="O22" s="102"/>
      <c r="P22" s="100"/>
      <c r="Q22" s="101"/>
      <c r="R22" s="101"/>
      <c r="S22" s="101"/>
      <c r="T22" s="101"/>
      <c r="U22" s="102"/>
      <c r="V22" s="100"/>
      <c r="W22" s="101"/>
      <c r="X22" s="101"/>
      <c r="Y22" s="101"/>
      <c r="Z22" s="102"/>
      <c r="AA22" s="12" t="str">
        <f>IF(SUM(D22:Z22)&gt;0,SUM(D22:Z22),"    ")</f>
        <v>    </v>
      </c>
    </row>
    <row r="23" spans="1:27" ht="20.25" customHeight="1" thickBot="1">
      <c r="A23" s="25"/>
      <c r="B23" s="119"/>
      <c r="C23" s="4">
        <v>2</v>
      </c>
      <c r="D23" s="100"/>
      <c r="E23" s="101"/>
      <c r="F23" s="101"/>
      <c r="G23" s="101"/>
      <c r="H23" s="102"/>
      <c r="I23" s="100"/>
      <c r="J23" s="101"/>
      <c r="K23" s="101"/>
      <c r="L23" s="102"/>
      <c r="M23" s="100"/>
      <c r="N23" s="101"/>
      <c r="O23" s="102"/>
      <c r="P23" s="100"/>
      <c r="Q23" s="101"/>
      <c r="R23" s="101"/>
      <c r="S23" s="101"/>
      <c r="T23" s="101"/>
      <c r="U23" s="102"/>
      <c r="V23" s="100"/>
      <c r="W23" s="101"/>
      <c r="X23" s="101"/>
      <c r="Y23" s="101"/>
      <c r="Z23" s="102"/>
      <c r="AA23" s="12" t="str">
        <f>IF(SUM(D23:Z23)&gt;0,SUM(D23:Z23),"    ")</f>
        <v>    </v>
      </c>
    </row>
    <row r="24" spans="1:27" ht="20.25" customHeight="1" thickBot="1">
      <c r="A24" s="25"/>
      <c r="B24" s="119"/>
      <c r="C24" s="2">
        <v>3</v>
      </c>
      <c r="D24" s="110"/>
      <c r="E24" s="111"/>
      <c r="F24" s="111"/>
      <c r="G24" s="111"/>
      <c r="H24" s="112"/>
      <c r="I24" s="110"/>
      <c r="J24" s="111"/>
      <c r="K24" s="111"/>
      <c r="L24" s="112"/>
      <c r="M24" s="110"/>
      <c r="N24" s="111"/>
      <c r="O24" s="112"/>
      <c r="P24" s="110"/>
      <c r="Q24" s="111"/>
      <c r="R24" s="111"/>
      <c r="S24" s="111"/>
      <c r="T24" s="111"/>
      <c r="U24" s="112"/>
      <c r="V24" s="100"/>
      <c r="W24" s="101"/>
      <c r="X24" s="101"/>
      <c r="Y24" s="101"/>
      <c r="Z24" s="102"/>
      <c r="AA24" s="12" t="str">
        <f>IF(SUM(D24:Z24)&gt;0,SUM(D24:Z24),"    ")</f>
        <v>    </v>
      </c>
    </row>
    <row r="25" spans="1:27" ht="19.5" customHeight="1" thickBot="1">
      <c r="A25" s="120"/>
      <c r="B25" s="121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5" t="s">
        <v>41</v>
      </c>
      <c r="W25" s="105"/>
      <c r="X25" s="105"/>
      <c r="Y25" s="105"/>
      <c r="Z25" s="106"/>
      <c r="AA25" s="13" t="str">
        <f>IF(SUM(AA22:AA24)&gt;0,AVERAGE(AA22:AA24),"      ")</f>
        <v>      </v>
      </c>
    </row>
    <row r="26" spans="1:27" ht="15" customHeight="1" thickBot="1" thickTop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</row>
    <row r="27" spans="1:27" ht="19.5" customHeight="1" thickBot="1">
      <c r="A27" s="82" t="s">
        <v>58</v>
      </c>
      <c r="B27" s="83"/>
      <c r="C27" s="83"/>
      <c r="D27" s="83"/>
      <c r="E27" s="83"/>
      <c r="F27" s="83"/>
      <c r="G27" s="83"/>
      <c r="H27" s="83"/>
      <c r="I27" s="83"/>
      <c r="J27" s="84"/>
      <c r="K27" s="85"/>
      <c r="L27" s="67" t="s">
        <v>42</v>
      </c>
      <c r="M27" s="68"/>
      <c r="N27" s="68"/>
      <c r="O27" s="68"/>
      <c r="P27" s="68"/>
      <c r="Q27" s="68"/>
      <c r="R27" s="68"/>
      <c r="S27" s="68"/>
      <c r="T27" s="68"/>
      <c r="U27" s="68"/>
      <c r="V27" s="69"/>
      <c r="W27" s="85"/>
      <c r="X27" s="67" t="s">
        <v>43</v>
      </c>
      <c r="Y27" s="68"/>
      <c r="Z27" s="68"/>
      <c r="AA27" s="69"/>
    </row>
    <row r="28" spans="1:27" ht="19.5" customHeight="1" thickBot="1">
      <c r="A28" s="70" t="s">
        <v>45</v>
      </c>
      <c r="B28" s="71"/>
      <c r="C28" s="71"/>
      <c r="D28" s="71"/>
      <c r="E28" s="71"/>
      <c r="F28" s="72"/>
      <c r="G28" s="73" t="str">
        <f>IF(AA25&gt;0,AA25,"        ")</f>
        <v>      </v>
      </c>
      <c r="H28" s="74"/>
      <c r="I28" s="74"/>
      <c r="J28" s="11" t="s">
        <v>55</v>
      </c>
      <c r="K28" s="86"/>
      <c r="L28" s="75" t="s">
        <v>46</v>
      </c>
      <c r="M28" s="76"/>
      <c r="N28" s="76"/>
      <c r="O28" s="76"/>
      <c r="P28" s="76"/>
      <c r="Q28" s="77"/>
      <c r="R28" s="78"/>
      <c r="S28" s="78"/>
      <c r="T28" s="78"/>
      <c r="U28" s="78"/>
      <c r="V28" s="1" t="s">
        <v>56</v>
      </c>
      <c r="W28" s="86"/>
      <c r="X28" s="79" t="s">
        <v>44</v>
      </c>
      <c r="Y28" s="80"/>
      <c r="Z28" s="80"/>
      <c r="AA28" s="81"/>
    </row>
    <row r="29" spans="1:27" ht="18.75" customHeight="1" thickBot="1">
      <c r="A29" s="88" t="s">
        <v>39</v>
      </c>
      <c r="B29" s="89"/>
      <c r="C29" s="89"/>
      <c r="D29" s="89"/>
      <c r="E29" s="89"/>
      <c r="F29" s="90"/>
      <c r="G29" s="91" t="str">
        <f>IF(AA20&gt;0,AA20,"       ")</f>
        <v>    </v>
      </c>
      <c r="H29" s="92"/>
      <c r="I29" s="92"/>
      <c r="J29" s="6" t="s">
        <v>55</v>
      </c>
      <c r="K29" s="86"/>
      <c r="L29" s="75" t="s">
        <v>47</v>
      </c>
      <c r="M29" s="76"/>
      <c r="N29" s="76"/>
      <c r="O29" s="76"/>
      <c r="P29" s="93"/>
      <c r="Q29" s="94"/>
      <c r="R29" s="78"/>
      <c r="S29" s="78"/>
      <c r="T29" s="78"/>
      <c r="U29" s="78"/>
      <c r="V29" s="3" t="s">
        <v>56</v>
      </c>
      <c r="W29" s="86"/>
      <c r="X29" s="40" t="s">
        <v>51</v>
      </c>
      <c r="Y29" s="41"/>
      <c r="Z29" s="41"/>
      <c r="AA29" s="42"/>
    </row>
    <row r="30" spans="1:27" ht="19.5" customHeight="1">
      <c r="A30" s="43" t="s">
        <v>60</v>
      </c>
      <c r="B30" s="44"/>
      <c r="C30" s="44"/>
      <c r="D30" s="44"/>
      <c r="E30" s="44"/>
      <c r="F30" s="45"/>
      <c r="G30" s="49" t="str">
        <f>IF(SUM(D22:Z22)&gt;0,AA25-AA20,"    ")</f>
        <v>    </v>
      </c>
      <c r="H30" s="50"/>
      <c r="I30" s="50"/>
      <c r="J30" s="53" t="s">
        <v>55</v>
      </c>
      <c r="K30" s="86"/>
      <c r="L30" s="55" t="s">
        <v>51</v>
      </c>
      <c r="M30" s="56"/>
      <c r="N30" s="56"/>
      <c r="O30" s="56"/>
      <c r="P30" s="56"/>
      <c r="Q30" s="43" t="str">
        <f>IF(Q29&gt;0,Q28*Q29,"    ")</f>
        <v>    </v>
      </c>
      <c r="R30" s="59"/>
      <c r="S30" s="59"/>
      <c r="T30" s="59"/>
      <c r="U30" s="59"/>
      <c r="V30" s="60" t="s">
        <v>57</v>
      </c>
      <c r="W30" s="86"/>
      <c r="X30" s="61" t="str">
        <f>IF(Q29&gt;0,G32/Q32,"   ")</f>
        <v>   </v>
      </c>
      <c r="Y30" s="62"/>
      <c r="Z30" s="63"/>
      <c r="AA30" s="18" t="s">
        <v>48</v>
      </c>
    </row>
    <row r="31" spans="1:27" ht="19.5" customHeight="1" thickBot="1">
      <c r="A31" s="46"/>
      <c r="B31" s="47"/>
      <c r="C31" s="47"/>
      <c r="D31" s="47"/>
      <c r="E31" s="47"/>
      <c r="F31" s="48"/>
      <c r="G31" s="51"/>
      <c r="H31" s="52"/>
      <c r="I31" s="52"/>
      <c r="J31" s="54"/>
      <c r="K31" s="86"/>
      <c r="L31" s="57"/>
      <c r="M31" s="58"/>
      <c r="N31" s="58"/>
      <c r="O31" s="58"/>
      <c r="P31" s="58"/>
      <c r="Q31" s="57"/>
      <c r="R31" s="58"/>
      <c r="S31" s="58"/>
      <c r="T31" s="58"/>
      <c r="U31" s="58"/>
      <c r="V31" s="54"/>
      <c r="W31" s="86"/>
      <c r="X31" s="64"/>
      <c r="Y31" s="65"/>
      <c r="Z31" s="66"/>
      <c r="AA31" s="19"/>
    </row>
    <row r="32" spans="1:27" ht="22.5" customHeight="1">
      <c r="A32" s="95" t="s">
        <v>61</v>
      </c>
      <c r="B32" s="96"/>
      <c r="C32" s="96"/>
      <c r="D32" s="96"/>
      <c r="E32" s="96"/>
      <c r="F32" s="97"/>
      <c r="G32" s="98" t="str">
        <f>IF(SUM(D22:Z22)&gt;0,(AA25-AA20)/2000,"      ")</f>
        <v>      </v>
      </c>
      <c r="H32" s="99"/>
      <c r="I32" s="99"/>
      <c r="J32" s="10" t="s">
        <v>52</v>
      </c>
      <c r="K32" s="86"/>
      <c r="L32" s="25" t="s">
        <v>59</v>
      </c>
      <c r="M32" s="26"/>
      <c r="N32" s="26"/>
      <c r="O32" s="26"/>
      <c r="P32" s="27"/>
      <c r="Q32" s="31" t="str">
        <f>IF(Q29&gt;0,Q30/43560,"    ")</f>
        <v>    </v>
      </c>
      <c r="R32" s="32"/>
      <c r="S32" s="32"/>
      <c r="T32" s="32"/>
      <c r="U32" s="32"/>
      <c r="V32" s="35" t="s">
        <v>54</v>
      </c>
      <c r="W32" s="86"/>
      <c r="X32" s="17" t="str">
        <f>IF(Q29&gt;0,G33/Q32,"   ")</f>
        <v>   </v>
      </c>
      <c r="Y32" s="15"/>
      <c r="Z32" s="36"/>
      <c r="AA32" s="18" t="s">
        <v>50</v>
      </c>
    </row>
    <row r="33" spans="1:27" ht="22.5" customHeight="1" thickBot="1">
      <c r="A33" s="20" t="s">
        <v>62</v>
      </c>
      <c r="B33" s="21"/>
      <c r="C33" s="21"/>
      <c r="D33" s="21"/>
      <c r="E33" s="21"/>
      <c r="F33" s="22"/>
      <c r="G33" s="23" t="str">
        <f>IF(SUM(D22:Z22)&gt;0,(AA25-AA20)/8.3,"      ")</f>
        <v>      </v>
      </c>
      <c r="H33" s="24"/>
      <c r="I33" s="24"/>
      <c r="J33" s="14" t="s">
        <v>53</v>
      </c>
      <c r="K33" s="87"/>
      <c r="L33" s="28"/>
      <c r="M33" s="29"/>
      <c r="N33" s="29"/>
      <c r="O33" s="29"/>
      <c r="P33" s="30"/>
      <c r="Q33" s="33"/>
      <c r="R33" s="34"/>
      <c r="S33" s="34"/>
      <c r="T33" s="34"/>
      <c r="U33" s="34"/>
      <c r="V33" s="16"/>
      <c r="W33" s="87"/>
      <c r="X33" s="37"/>
      <c r="Y33" s="38"/>
      <c r="Z33" s="39"/>
      <c r="AA33" s="19"/>
    </row>
    <row r="43" ht="13.5" thickBot="1"/>
    <row r="44" spans="1:27" ht="21" customHeight="1" thickBot="1">
      <c r="A44" s="179" t="s">
        <v>0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1"/>
    </row>
    <row r="45" spans="1:27" ht="23.25" customHeight="1" thickBot="1">
      <c r="A45" s="182" t="s">
        <v>1</v>
      </c>
      <c r="B45" s="183"/>
      <c r="C45" s="183"/>
      <c r="D45" s="183"/>
      <c r="E45" s="183"/>
      <c r="F45" s="184" t="s">
        <v>63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  <c r="T45" s="182" t="s">
        <v>49</v>
      </c>
      <c r="U45" s="183"/>
      <c r="V45" s="183"/>
      <c r="W45" s="183"/>
      <c r="X45" s="183"/>
      <c r="Y45" s="186">
        <f ca="1">TODAY()</f>
        <v>38894</v>
      </c>
      <c r="Z45" s="184"/>
      <c r="AA45" s="185"/>
    </row>
    <row r="46" spans="1:27" ht="33" customHeight="1" thickBot="1">
      <c r="A46" s="173" t="s">
        <v>2</v>
      </c>
      <c r="B46" s="174"/>
      <c r="C46" s="174"/>
      <c r="D46" s="174"/>
      <c r="E46" s="174"/>
      <c r="F46" s="175" t="s">
        <v>64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6"/>
      <c r="T46" s="177" t="s">
        <v>3</v>
      </c>
      <c r="U46" s="174"/>
      <c r="V46" s="174"/>
      <c r="W46" s="174"/>
      <c r="X46" s="174"/>
      <c r="Y46" s="175" t="s">
        <v>65</v>
      </c>
      <c r="Z46" s="175"/>
      <c r="AA46" s="178"/>
    </row>
    <row r="47" spans="1:27" ht="16.5" customHeight="1" thickBot="1" thickTop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70"/>
    </row>
    <row r="48" spans="1:27" ht="18.75" customHeight="1" thickTop="1">
      <c r="A48" s="149" t="s">
        <v>4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1"/>
    </row>
    <row r="49" spans="1:27" ht="19.5" customHeight="1">
      <c r="A49" s="154" t="s">
        <v>5</v>
      </c>
      <c r="B49" s="155"/>
      <c r="C49" s="155"/>
      <c r="D49" s="155"/>
      <c r="E49" s="171"/>
      <c r="F49" s="172" t="s">
        <v>6</v>
      </c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6"/>
    </row>
    <row r="50" spans="1:27" ht="25.5" customHeight="1" thickBot="1">
      <c r="A50" s="28" t="s">
        <v>7</v>
      </c>
      <c r="B50" s="29"/>
      <c r="C50" s="29"/>
      <c r="D50" s="29"/>
      <c r="E50" s="166"/>
      <c r="F50" s="167" t="s">
        <v>8</v>
      </c>
      <c r="G50" s="140"/>
      <c r="H50" s="140"/>
      <c r="I50" s="140"/>
      <c r="J50" s="140"/>
      <c r="K50" s="140"/>
      <c r="L50" s="140"/>
      <c r="M50" s="140"/>
      <c r="N50" s="140" t="s">
        <v>9</v>
      </c>
      <c r="O50" s="140"/>
      <c r="P50" s="140"/>
      <c r="Q50" s="140"/>
      <c r="R50" s="140"/>
      <c r="S50" s="140"/>
      <c r="T50" s="140" t="s">
        <v>10</v>
      </c>
      <c r="U50" s="140"/>
      <c r="V50" s="140"/>
      <c r="W50" s="140"/>
      <c r="X50" s="140"/>
      <c r="Y50" s="140"/>
      <c r="Z50" s="140" t="s">
        <v>11</v>
      </c>
      <c r="AA50" s="141"/>
    </row>
    <row r="51" spans="1:27" ht="27" customHeight="1" thickBot="1">
      <c r="A51" s="161" t="s">
        <v>12</v>
      </c>
      <c r="B51" s="162"/>
      <c r="C51" s="162"/>
      <c r="D51" s="162"/>
      <c r="E51" s="163"/>
      <c r="F51" s="164" t="s">
        <v>13</v>
      </c>
      <c r="G51" s="105"/>
      <c r="H51" s="105"/>
      <c r="I51" s="105"/>
      <c r="J51" s="105"/>
      <c r="K51" s="105"/>
      <c r="L51" s="105"/>
      <c r="M51" s="105"/>
      <c r="N51" s="105" t="s">
        <v>14</v>
      </c>
      <c r="O51" s="105"/>
      <c r="P51" s="105"/>
      <c r="Q51" s="105"/>
      <c r="R51" s="105"/>
      <c r="S51" s="105"/>
      <c r="T51" s="105" t="s">
        <v>15</v>
      </c>
      <c r="U51" s="105"/>
      <c r="V51" s="105"/>
      <c r="W51" s="105"/>
      <c r="X51" s="105"/>
      <c r="Y51" s="105"/>
      <c r="Z51" s="105" t="s">
        <v>16</v>
      </c>
      <c r="AA51" s="165"/>
    </row>
    <row r="52" spans="1:27" ht="15" customHeight="1" thickBot="1" thickTop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8"/>
    </row>
    <row r="53" spans="1:27" ht="18.75" customHeight="1" thickTop="1">
      <c r="A53" s="149" t="s">
        <v>17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1"/>
    </row>
    <row r="54" spans="1:27" ht="19.5" customHeight="1">
      <c r="A54" s="154" t="s">
        <v>18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6"/>
    </row>
    <row r="55" spans="1:27" ht="20.25" customHeight="1">
      <c r="A55" s="157"/>
      <c r="B55" s="158"/>
      <c r="C55" s="158"/>
      <c r="D55" s="158"/>
      <c r="E55" s="158"/>
      <c r="F55" s="155" t="s">
        <v>19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9"/>
      <c r="R55" s="160" t="s">
        <v>20</v>
      </c>
      <c r="S55" s="155"/>
      <c r="T55" s="155"/>
      <c r="U55" s="155"/>
      <c r="V55" s="155"/>
      <c r="W55" s="155"/>
      <c r="X55" s="155"/>
      <c r="Y55" s="155"/>
      <c r="Z55" s="155"/>
      <c r="AA55" s="156"/>
    </row>
    <row r="56" spans="1:27" ht="23.25" customHeight="1" thickBot="1">
      <c r="A56" s="120" t="s">
        <v>21</v>
      </c>
      <c r="B56" s="148"/>
      <c r="C56" s="148"/>
      <c r="D56" s="148"/>
      <c r="E56" s="148"/>
      <c r="F56" s="152" t="s">
        <v>22</v>
      </c>
      <c r="G56" s="152"/>
      <c r="H56" s="152"/>
      <c r="I56" s="152"/>
      <c r="J56" s="148" t="s">
        <v>23</v>
      </c>
      <c r="K56" s="148"/>
      <c r="L56" s="148"/>
      <c r="M56" s="148"/>
      <c r="N56" s="148"/>
      <c r="O56" s="148" t="s">
        <v>24</v>
      </c>
      <c r="P56" s="148"/>
      <c r="Q56" s="153"/>
      <c r="R56" s="147" t="s">
        <v>25</v>
      </c>
      <c r="S56" s="148"/>
      <c r="T56" s="148"/>
      <c r="U56" s="148"/>
      <c r="V56" s="148"/>
      <c r="W56" s="148"/>
      <c r="X56" s="148"/>
      <c r="Y56" s="148" t="s">
        <v>26</v>
      </c>
      <c r="Z56" s="148"/>
      <c r="AA56" s="121"/>
    </row>
    <row r="57" spans="1:27" ht="15.75" customHeight="1" thickBot="1" thickTop="1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8"/>
    </row>
    <row r="58" spans="1:27" ht="18.75" customHeight="1" thickTop="1">
      <c r="A58" s="149" t="s">
        <v>27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1"/>
    </row>
    <row r="59" spans="1:27" ht="24.75" customHeight="1" thickBot="1">
      <c r="A59" s="120" t="s">
        <v>28</v>
      </c>
      <c r="B59" s="148"/>
      <c r="C59" s="148"/>
      <c r="D59" s="148"/>
      <c r="E59" s="148" t="s">
        <v>29</v>
      </c>
      <c r="F59" s="148"/>
      <c r="G59" s="148"/>
      <c r="H59" s="148"/>
      <c r="I59" s="148"/>
      <c r="J59" s="148"/>
      <c r="K59" s="148"/>
      <c r="L59" s="148"/>
      <c r="M59" s="148"/>
      <c r="N59" s="148" t="s">
        <v>30</v>
      </c>
      <c r="O59" s="148"/>
      <c r="P59" s="148"/>
      <c r="Q59" s="148"/>
      <c r="R59" s="148"/>
      <c r="S59" s="148"/>
      <c r="T59" s="148"/>
      <c r="U59" s="148" t="s">
        <v>31</v>
      </c>
      <c r="V59" s="148"/>
      <c r="W59" s="148"/>
      <c r="X59" s="148"/>
      <c r="Y59" s="148"/>
      <c r="Z59" s="148"/>
      <c r="AA59" s="121"/>
    </row>
    <row r="60" spans="1:27" ht="15.75" customHeight="1" thickBot="1" thickTop="1">
      <c r="A60" s="12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8"/>
    </row>
    <row r="61" spans="1:27" ht="18.75" customHeight="1" thickTop="1">
      <c r="A61" s="129"/>
      <c r="B61" s="130"/>
      <c r="C61" s="131"/>
      <c r="D61" s="135" t="s">
        <v>32</v>
      </c>
      <c r="E61" s="136"/>
      <c r="F61" s="136"/>
      <c r="G61" s="136"/>
      <c r="H61" s="137"/>
      <c r="I61" s="138" t="s">
        <v>34</v>
      </c>
      <c r="J61" s="136"/>
      <c r="K61" s="136"/>
      <c r="L61" s="137"/>
      <c r="M61" s="138" t="s">
        <v>35</v>
      </c>
      <c r="N61" s="136"/>
      <c r="O61" s="137"/>
      <c r="P61" s="138" t="s">
        <v>36</v>
      </c>
      <c r="Q61" s="136"/>
      <c r="R61" s="136"/>
      <c r="S61" s="136"/>
      <c r="T61" s="136"/>
      <c r="U61" s="137"/>
      <c r="V61" s="138" t="s">
        <v>37</v>
      </c>
      <c r="W61" s="136"/>
      <c r="X61" s="136"/>
      <c r="Y61" s="136"/>
      <c r="Z61" s="142"/>
      <c r="AA61" s="144" t="s">
        <v>38</v>
      </c>
    </row>
    <row r="62" spans="1:27" ht="18.75" customHeight="1" thickBot="1">
      <c r="A62" s="132"/>
      <c r="B62" s="133"/>
      <c r="C62" s="134"/>
      <c r="D62" s="146" t="s">
        <v>33</v>
      </c>
      <c r="E62" s="140"/>
      <c r="F62" s="140"/>
      <c r="G62" s="140"/>
      <c r="H62" s="141"/>
      <c r="I62" s="139"/>
      <c r="J62" s="140"/>
      <c r="K62" s="140"/>
      <c r="L62" s="141"/>
      <c r="M62" s="139"/>
      <c r="N62" s="140"/>
      <c r="O62" s="141"/>
      <c r="P62" s="139"/>
      <c r="Q62" s="140"/>
      <c r="R62" s="140"/>
      <c r="S62" s="140"/>
      <c r="T62" s="140"/>
      <c r="U62" s="141"/>
      <c r="V62" s="139"/>
      <c r="W62" s="140"/>
      <c r="X62" s="140"/>
      <c r="Y62" s="140"/>
      <c r="Z62" s="143"/>
      <c r="AA62" s="145"/>
    </row>
    <row r="63" spans="1:27" ht="19.5" customHeight="1" thickBot="1">
      <c r="A63" s="122" t="s">
        <v>39</v>
      </c>
      <c r="B63" s="123"/>
      <c r="C63" s="124"/>
      <c r="D63" s="100">
        <v>460</v>
      </c>
      <c r="E63" s="101"/>
      <c r="F63" s="101"/>
      <c r="G63" s="101"/>
      <c r="H63" s="125"/>
      <c r="I63" s="113">
        <v>1080</v>
      </c>
      <c r="J63" s="101"/>
      <c r="K63" s="101"/>
      <c r="L63" s="125"/>
      <c r="M63" s="113">
        <v>1290</v>
      </c>
      <c r="N63" s="101"/>
      <c r="O63" s="125"/>
      <c r="P63" s="113">
        <v>1215</v>
      </c>
      <c r="Q63" s="101"/>
      <c r="R63" s="101"/>
      <c r="S63" s="101"/>
      <c r="T63" s="101"/>
      <c r="U63" s="102"/>
      <c r="V63" s="100">
        <v>1420</v>
      </c>
      <c r="W63" s="101"/>
      <c r="X63" s="101"/>
      <c r="Y63" s="101"/>
      <c r="Z63" s="102"/>
      <c r="AA63" s="12">
        <f>IF(SUM(D63:Z63)&gt;0,SUM(D63:Z63),"    ")</f>
        <v>5465</v>
      </c>
    </row>
    <row r="64" spans="1:27" ht="18.75" customHeight="1" thickBot="1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</row>
    <row r="65" spans="1:27" ht="19.5" customHeight="1" thickBot="1">
      <c r="A65" s="117" t="s">
        <v>40</v>
      </c>
      <c r="B65" s="118"/>
      <c r="C65" s="4">
        <v>1</v>
      </c>
      <c r="D65" s="100">
        <v>2680</v>
      </c>
      <c r="E65" s="101"/>
      <c r="F65" s="101"/>
      <c r="G65" s="101"/>
      <c r="H65" s="102"/>
      <c r="I65" s="100">
        <v>3050</v>
      </c>
      <c r="J65" s="101"/>
      <c r="K65" s="101"/>
      <c r="L65" s="102"/>
      <c r="M65" s="100">
        <v>3990</v>
      </c>
      <c r="N65" s="101"/>
      <c r="O65" s="102"/>
      <c r="P65" s="100">
        <v>4030</v>
      </c>
      <c r="Q65" s="101"/>
      <c r="R65" s="101"/>
      <c r="S65" s="101"/>
      <c r="T65" s="101"/>
      <c r="U65" s="102"/>
      <c r="V65" s="100">
        <v>3175</v>
      </c>
      <c r="W65" s="101"/>
      <c r="X65" s="101"/>
      <c r="Y65" s="101"/>
      <c r="Z65" s="102"/>
      <c r="AA65" s="12">
        <f>IF(SUM(D65:Z65)&gt;0,SUM(D65:Z65),"    ")</f>
        <v>16925</v>
      </c>
    </row>
    <row r="66" spans="1:27" ht="19.5" customHeight="1" thickBot="1">
      <c r="A66" s="25"/>
      <c r="B66" s="119"/>
      <c r="C66" s="4">
        <v>2</v>
      </c>
      <c r="D66" s="100">
        <v>2470</v>
      </c>
      <c r="E66" s="101"/>
      <c r="F66" s="101"/>
      <c r="G66" s="101"/>
      <c r="H66" s="102"/>
      <c r="I66" s="100">
        <v>2770</v>
      </c>
      <c r="J66" s="101"/>
      <c r="K66" s="101"/>
      <c r="L66" s="102"/>
      <c r="M66" s="100">
        <v>3515</v>
      </c>
      <c r="N66" s="101"/>
      <c r="O66" s="102"/>
      <c r="P66" s="100">
        <v>3610</v>
      </c>
      <c r="Q66" s="101"/>
      <c r="R66" s="101"/>
      <c r="S66" s="101"/>
      <c r="T66" s="101"/>
      <c r="U66" s="102"/>
      <c r="V66" s="100">
        <v>2945</v>
      </c>
      <c r="W66" s="101"/>
      <c r="X66" s="101"/>
      <c r="Y66" s="101"/>
      <c r="Z66" s="102"/>
      <c r="AA66" s="12">
        <f>IF(SUM(D66:Z66)&gt;0,SUM(D66:Z66),"    ")</f>
        <v>15310</v>
      </c>
    </row>
    <row r="67" spans="1:27" ht="20.25" customHeight="1" thickBot="1">
      <c r="A67" s="25"/>
      <c r="B67" s="119"/>
      <c r="C67" s="2">
        <v>3</v>
      </c>
      <c r="D67" s="110">
        <v>2550</v>
      </c>
      <c r="E67" s="111"/>
      <c r="F67" s="111"/>
      <c r="G67" s="111"/>
      <c r="H67" s="112"/>
      <c r="I67" s="110">
        <v>2945</v>
      </c>
      <c r="J67" s="111"/>
      <c r="K67" s="111"/>
      <c r="L67" s="112"/>
      <c r="M67" s="110">
        <v>3740</v>
      </c>
      <c r="N67" s="111"/>
      <c r="O67" s="112"/>
      <c r="P67" s="110">
        <v>3850</v>
      </c>
      <c r="Q67" s="111"/>
      <c r="R67" s="111"/>
      <c r="S67" s="111"/>
      <c r="T67" s="111"/>
      <c r="U67" s="112"/>
      <c r="V67" s="100">
        <v>3080</v>
      </c>
      <c r="W67" s="101"/>
      <c r="X67" s="101"/>
      <c r="Y67" s="101"/>
      <c r="Z67" s="102"/>
      <c r="AA67" s="12">
        <f>IF(SUM(D67:Z67)&gt;0,SUM(D67:Z67),"    ")</f>
        <v>16165</v>
      </c>
    </row>
    <row r="68" spans="1:27" ht="18.75" customHeight="1" thickBot="1">
      <c r="A68" s="120"/>
      <c r="B68" s="121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5" t="s">
        <v>41</v>
      </c>
      <c r="W68" s="105"/>
      <c r="X68" s="105"/>
      <c r="Y68" s="105"/>
      <c r="Z68" s="106"/>
      <c r="AA68" s="13">
        <f>IF(SUM(AA65:AA67)&gt;0,AVERAGE(AA65:AA67),"      ")</f>
        <v>16133.333333333334</v>
      </c>
    </row>
    <row r="69" spans="1:27" ht="15" customHeight="1" thickBot="1" thickTop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9"/>
    </row>
    <row r="70" spans="1:27" ht="18.75" customHeight="1" thickBot="1">
      <c r="A70" s="82" t="s">
        <v>58</v>
      </c>
      <c r="B70" s="83"/>
      <c r="C70" s="83"/>
      <c r="D70" s="83"/>
      <c r="E70" s="83"/>
      <c r="F70" s="83"/>
      <c r="G70" s="83"/>
      <c r="H70" s="83"/>
      <c r="I70" s="83"/>
      <c r="J70" s="84"/>
      <c r="K70" s="85"/>
      <c r="L70" s="67" t="s">
        <v>42</v>
      </c>
      <c r="M70" s="68"/>
      <c r="N70" s="68"/>
      <c r="O70" s="68"/>
      <c r="P70" s="68"/>
      <c r="Q70" s="68"/>
      <c r="R70" s="68"/>
      <c r="S70" s="68"/>
      <c r="T70" s="68"/>
      <c r="U70" s="68"/>
      <c r="V70" s="69"/>
      <c r="W70" s="85"/>
      <c r="X70" s="67" t="s">
        <v>43</v>
      </c>
      <c r="Y70" s="68"/>
      <c r="Z70" s="68"/>
      <c r="AA70" s="69"/>
    </row>
    <row r="71" spans="1:27" ht="18.75" customHeight="1" thickBot="1">
      <c r="A71" s="70" t="s">
        <v>45</v>
      </c>
      <c r="B71" s="71"/>
      <c r="C71" s="71"/>
      <c r="D71" s="71"/>
      <c r="E71" s="71"/>
      <c r="F71" s="72"/>
      <c r="G71" s="73">
        <f>IF(AA68&gt;0,AA68,"        ")</f>
        <v>16133.333333333334</v>
      </c>
      <c r="H71" s="74"/>
      <c r="I71" s="74"/>
      <c r="J71" s="11" t="s">
        <v>55</v>
      </c>
      <c r="K71" s="86"/>
      <c r="L71" s="75" t="s">
        <v>46</v>
      </c>
      <c r="M71" s="76"/>
      <c r="N71" s="76"/>
      <c r="O71" s="76"/>
      <c r="P71" s="76"/>
      <c r="Q71" s="77">
        <v>10</v>
      </c>
      <c r="R71" s="78"/>
      <c r="S71" s="78"/>
      <c r="T71" s="78"/>
      <c r="U71" s="78"/>
      <c r="V71" s="1" t="s">
        <v>56</v>
      </c>
      <c r="W71" s="86"/>
      <c r="X71" s="79" t="s">
        <v>44</v>
      </c>
      <c r="Y71" s="80"/>
      <c r="Z71" s="80"/>
      <c r="AA71" s="81"/>
    </row>
    <row r="72" spans="1:27" ht="18.75" customHeight="1" thickBot="1">
      <c r="A72" s="88" t="s">
        <v>39</v>
      </c>
      <c r="B72" s="89"/>
      <c r="C72" s="89"/>
      <c r="D72" s="89"/>
      <c r="E72" s="89"/>
      <c r="F72" s="90"/>
      <c r="G72" s="91">
        <f>IF(AA63&gt;0,AA63,"       ")</f>
        <v>5465</v>
      </c>
      <c r="H72" s="92"/>
      <c r="I72" s="92"/>
      <c r="J72" s="6" t="s">
        <v>55</v>
      </c>
      <c r="K72" s="86"/>
      <c r="L72" s="75" t="s">
        <v>47</v>
      </c>
      <c r="M72" s="76"/>
      <c r="N72" s="76"/>
      <c r="O72" s="76"/>
      <c r="P72" s="93"/>
      <c r="Q72" s="94">
        <v>1060</v>
      </c>
      <c r="R72" s="78"/>
      <c r="S72" s="78"/>
      <c r="T72" s="78"/>
      <c r="U72" s="78"/>
      <c r="V72" s="3" t="s">
        <v>56</v>
      </c>
      <c r="W72" s="86"/>
      <c r="X72" s="40" t="s">
        <v>51</v>
      </c>
      <c r="Y72" s="41"/>
      <c r="Z72" s="41"/>
      <c r="AA72" s="42"/>
    </row>
    <row r="73" spans="1:27" ht="19.5" customHeight="1">
      <c r="A73" s="43" t="s">
        <v>60</v>
      </c>
      <c r="B73" s="44"/>
      <c r="C73" s="44"/>
      <c r="D73" s="44"/>
      <c r="E73" s="44"/>
      <c r="F73" s="45"/>
      <c r="G73" s="49">
        <f>IF(SUM(D65:Z65)&gt;0,AA68-AA63,"    ")</f>
        <v>10668.333333333334</v>
      </c>
      <c r="H73" s="50"/>
      <c r="I73" s="50"/>
      <c r="J73" s="53" t="s">
        <v>55</v>
      </c>
      <c r="K73" s="86"/>
      <c r="L73" s="55" t="s">
        <v>51</v>
      </c>
      <c r="M73" s="56"/>
      <c r="N73" s="56"/>
      <c r="O73" s="56"/>
      <c r="P73" s="56"/>
      <c r="Q73" s="43">
        <f>IF(Q72&gt;0,Q71*Q72,"    ")</f>
        <v>10600</v>
      </c>
      <c r="R73" s="59"/>
      <c r="S73" s="59"/>
      <c r="T73" s="59"/>
      <c r="U73" s="59"/>
      <c r="V73" s="60" t="s">
        <v>57</v>
      </c>
      <c r="W73" s="86"/>
      <c r="X73" s="61">
        <f>IF(Q72&gt;0,G75/Q75,"   ")</f>
        <v>21.920405660377362</v>
      </c>
      <c r="Y73" s="62"/>
      <c r="Z73" s="63"/>
      <c r="AA73" s="18" t="s">
        <v>48</v>
      </c>
    </row>
    <row r="74" spans="1:27" ht="19.5" customHeight="1" thickBot="1">
      <c r="A74" s="46"/>
      <c r="B74" s="47"/>
      <c r="C74" s="47"/>
      <c r="D74" s="47"/>
      <c r="E74" s="47"/>
      <c r="F74" s="48"/>
      <c r="G74" s="51"/>
      <c r="H74" s="52"/>
      <c r="I74" s="52"/>
      <c r="J74" s="54"/>
      <c r="K74" s="86"/>
      <c r="L74" s="57"/>
      <c r="M74" s="58"/>
      <c r="N74" s="58"/>
      <c r="O74" s="58"/>
      <c r="P74" s="58"/>
      <c r="Q74" s="57"/>
      <c r="R74" s="58"/>
      <c r="S74" s="58"/>
      <c r="T74" s="58"/>
      <c r="U74" s="58"/>
      <c r="V74" s="54"/>
      <c r="W74" s="86"/>
      <c r="X74" s="64"/>
      <c r="Y74" s="65"/>
      <c r="Z74" s="66"/>
      <c r="AA74" s="19"/>
    </row>
    <row r="75" spans="1:27" ht="22.5" customHeight="1">
      <c r="A75" s="95" t="s">
        <v>61</v>
      </c>
      <c r="B75" s="96"/>
      <c r="C75" s="96"/>
      <c r="D75" s="96"/>
      <c r="E75" s="96"/>
      <c r="F75" s="97"/>
      <c r="G75" s="98">
        <f>IF(SUM(D65:Z65)&gt;0,(AA68-AA63)/2000,"      ")</f>
        <v>5.334166666666667</v>
      </c>
      <c r="H75" s="99"/>
      <c r="I75" s="99"/>
      <c r="J75" s="10" t="s">
        <v>52</v>
      </c>
      <c r="K75" s="86"/>
      <c r="L75" s="25" t="s">
        <v>59</v>
      </c>
      <c r="M75" s="26"/>
      <c r="N75" s="26"/>
      <c r="O75" s="26"/>
      <c r="P75" s="27"/>
      <c r="Q75" s="31">
        <f>IF(Q72&gt;0,Q73/43560,"    ")</f>
        <v>0.2433425160697888</v>
      </c>
      <c r="R75" s="32"/>
      <c r="S75" s="32"/>
      <c r="T75" s="32"/>
      <c r="U75" s="32"/>
      <c r="V75" s="35" t="s">
        <v>54</v>
      </c>
      <c r="W75" s="86"/>
      <c r="X75" s="17">
        <f>IF(Q72&gt;0,G76/Q75,"   ")</f>
        <v>5282.025460331894</v>
      </c>
      <c r="Y75" s="15"/>
      <c r="Z75" s="36"/>
      <c r="AA75" s="18" t="s">
        <v>50</v>
      </c>
    </row>
    <row r="76" spans="1:27" ht="22.5" customHeight="1" thickBot="1">
      <c r="A76" s="20" t="s">
        <v>62</v>
      </c>
      <c r="B76" s="21"/>
      <c r="C76" s="21"/>
      <c r="D76" s="21"/>
      <c r="E76" s="21"/>
      <c r="F76" s="22"/>
      <c r="G76" s="23">
        <f>IF(SUM(D65:Z65)&gt;0,(AA68-AA63)/8.3,"      ")</f>
        <v>1285.3413654618473</v>
      </c>
      <c r="H76" s="24"/>
      <c r="I76" s="24"/>
      <c r="J76" s="14" t="s">
        <v>53</v>
      </c>
      <c r="K76" s="87"/>
      <c r="L76" s="28"/>
      <c r="M76" s="29"/>
      <c r="N76" s="29"/>
      <c r="O76" s="29"/>
      <c r="P76" s="30"/>
      <c r="Q76" s="33"/>
      <c r="R76" s="34"/>
      <c r="S76" s="34"/>
      <c r="T76" s="34"/>
      <c r="U76" s="34"/>
      <c r="V76" s="16"/>
      <c r="W76" s="87"/>
      <c r="X76" s="37"/>
      <c r="Y76" s="38"/>
      <c r="Z76" s="39"/>
      <c r="AA76" s="19"/>
    </row>
  </sheetData>
  <sheetProtection sheet="1" objects="1" scenarios="1"/>
  <mergeCells count="212">
    <mergeCell ref="A33:F33"/>
    <mergeCell ref="A1:AA1"/>
    <mergeCell ref="Y3:AA3"/>
    <mergeCell ref="V32:V33"/>
    <mergeCell ref="Y2:AA2"/>
    <mergeCell ref="T2:X2"/>
    <mergeCell ref="J30:J31"/>
    <mergeCell ref="A28:F28"/>
    <mergeCell ref="A4:AA4"/>
    <mergeCell ref="A5:AA5"/>
    <mergeCell ref="A6:E6"/>
    <mergeCell ref="F6:AA6"/>
    <mergeCell ref="Z7:AA7"/>
    <mergeCell ref="A8:E8"/>
    <mergeCell ref="F8:M8"/>
    <mergeCell ref="N8:S8"/>
    <mergeCell ref="T8:Y8"/>
    <mergeCell ref="Z8:AA8"/>
    <mergeCell ref="A7:E7"/>
    <mergeCell ref="F7:M7"/>
    <mergeCell ref="N7:S7"/>
    <mergeCell ref="T7:Y7"/>
    <mergeCell ref="A10:AA10"/>
    <mergeCell ref="A11:AA11"/>
    <mergeCell ref="A12:E12"/>
    <mergeCell ref="F12:Q12"/>
    <mergeCell ref="R12:AA12"/>
    <mergeCell ref="R13:X13"/>
    <mergeCell ref="Y13:AA13"/>
    <mergeCell ref="A15:AA15"/>
    <mergeCell ref="A13:E13"/>
    <mergeCell ref="F13:I13"/>
    <mergeCell ref="J13:N13"/>
    <mergeCell ref="O13:Q13"/>
    <mergeCell ref="A16:D16"/>
    <mergeCell ref="E16:M16"/>
    <mergeCell ref="N16:T16"/>
    <mergeCell ref="U16:AA16"/>
    <mergeCell ref="A17:AA17"/>
    <mergeCell ref="A18:C19"/>
    <mergeCell ref="D18:H18"/>
    <mergeCell ref="D19:H19"/>
    <mergeCell ref="I18:L19"/>
    <mergeCell ref="M18:O19"/>
    <mergeCell ref="P18:U19"/>
    <mergeCell ref="V18:Z19"/>
    <mergeCell ref="AA18:AA19"/>
    <mergeCell ref="A20:C20"/>
    <mergeCell ref="D20:H20"/>
    <mergeCell ref="I20:L20"/>
    <mergeCell ref="M20:O20"/>
    <mergeCell ref="Q29:U29"/>
    <mergeCell ref="M24:O24"/>
    <mergeCell ref="P24:U24"/>
    <mergeCell ref="I23:L23"/>
    <mergeCell ref="M23:O23"/>
    <mergeCell ref="P23:U23"/>
    <mergeCell ref="A26:AA26"/>
    <mergeCell ref="D24:H24"/>
    <mergeCell ref="I24:L24"/>
    <mergeCell ref="G28:I28"/>
    <mergeCell ref="X29:AA29"/>
    <mergeCell ref="A27:J27"/>
    <mergeCell ref="W27:W33"/>
    <mergeCell ref="A29:F29"/>
    <mergeCell ref="A30:F31"/>
    <mergeCell ref="A32:F32"/>
    <mergeCell ref="L28:P28"/>
    <mergeCell ref="K27:K33"/>
    <mergeCell ref="L27:V27"/>
    <mergeCell ref="L29:P29"/>
    <mergeCell ref="AA30:AA31"/>
    <mergeCell ref="AA32:AA33"/>
    <mergeCell ref="X32:Z33"/>
    <mergeCell ref="L30:P31"/>
    <mergeCell ref="V30:V31"/>
    <mergeCell ref="X30:Z31"/>
    <mergeCell ref="L32:P33"/>
    <mergeCell ref="Q30:U31"/>
    <mergeCell ref="Q32:U33"/>
    <mergeCell ref="X27:AA27"/>
    <mergeCell ref="X28:AA28"/>
    <mergeCell ref="Q28:U28"/>
    <mergeCell ref="A22:B25"/>
    <mergeCell ref="D22:H22"/>
    <mergeCell ref="I22:L22"/>
    <mergeCell ref="V22:Z22"/>
    <mergeCell ref="D23:H23"/>
    <mergeCell ref="T3:X3"/>
    <mergeCell ref="V24:Z24"/>
    <mergeCell ref="C25:U25"/>
    <mergeCell ref="V25:Z25"/>
    <mergeCell ref="V23:Z23"/>
    <mergeCell ref="P20:U20"/>
    <mergeCell ref="V20:Z20"/>
    <mergeCell ref="A21:AA21"/>
    <mergeCell ref="M22:O22"/>
    <mergeCell ref="P22:U22"/>
    <mergeCell ref="A2:E2"/>
    <mergeCell ref="F2:S2"/>
    <mergeCell ref="A3:E3"/>
    <mergeCell ref="F3:S3"/>
    <mergeCell ref="G29:I29"/>
    <mergeCell ref="G30:I31"/>
    <mergeCell ref="G32:I32"/>
    <mergeCell ref="G33:I33"/>
    <mergeCell ref="A44:AA44"/>
    <mergeCell ref="A45:E45"/>
    <mergeCell ref="F45:S45"/>
    <mergeCell ref="T45:X45"/>
    <mergeCell ref="Y45:AA45"/>
    <mergeCell ref="A46:E46"/>
    <mergeCell ref="F46:S46"/>
    <mergeCell ref="T46:X46"/>
    <mergeCell ref="Y46:AA46"/>
    <mergeCell ref="A47:AA47"/>
    <mergeCell ref="A48:AA48"/>
    <mergeCell ref="A49:E49"/>
    <mergeCell ref="F49:AA49"/>
    <mergeCell ref="Z50:AA50"/>
    <mergeCell ref="A51:E51"/>
    <mergeCell ref="F51:M51"/>
    <mergeCell ref="N51:S51"/>
    <mergeCell ref="T51:Y51"/>
    <mergeCell ref="Z51:AA51"/>
    <mergeCell ref="A50:E50"/>
    <mergeCell ref="F50:M50"/>
    <mergeCell ref="N50:S50"/>
    <mergeCell ref="T50:Y50"/>
    <mergeCell ref="O56:Q56"/>
    <mergeCell ref="A53:AA53"/>
    <mergeCell ref="A54:AA54"/>
    <mergeCell ref="A55:E55"/>
    <mergeCell ref="F55:Q55"/>
    <mergeCell ref="R55:AA55"/>
    <mergeCell ref="R56:X56"/>
    <mergeCell ref="Y56:AA56"/>
    <mergeCell ref="A58:AA58"/>
    <mergeCell ref="A59:D59"/>
    <mergeCell ref="E59:M59"/>
    <mergeCell ref="N59:T59"/>
    <mergeCell ref="U59:AA59"/>
    <mergeCell ref="A56:E56"/>
    <mergeCell ref="F56:I56"/>
    <mergeCell ref="J56:N56"/>
    <mergeCell ref="A60:AA60"/>
    <mergeCell ref="A61:C62"/>
    <mergeCell ref="D61:H61"/>
    <mergeCell ref="I61:L62"/>
    <mergeCell ref="M61:O62"/>
    <mergeCell ref="P61:U62"/>
    <mergeCell ref="V61:Z62"/>
    <mergeCell ref="AA61:AA62"/>
    <mergeCell ref="D62:H62"/>
    <mergeCell ref="A63:C63"/>
    <mergeCell ref="D63:H63"/>
    <mergeCell ref="I63:L63"/>
    <mergeCell ref="M63:O63"/>
    <mergeCell ref="P63:U63"/>
    <mergeCell ref="V63:Z63"/>
    <mergeCell ref="A64:AA64"/>
    <mergeCell ref="A65:B68"/>
    <mergeCell ref="D65:H65"/>
    <mergeCell ref="I65:L65"/>
    <mergeCell ref="M65:O65"/>
    <mergeCell ref="P65:U65"/>
    <mergeCell ref="V65:Z65"/>
    <mergeCell ref="D66:H66"/>
    <mergeCell ref="I66:L66"/>
    <mergeCell ref="M66:O66"/>
    <mergeCell ref="P66:U66"/>
    <mergeCell ref="V66:Z66"/>
    <mergeCell ref="V67:Z67"/>
    <mergeCell ref="C68:U68"/>
    <mergeCell ref="V68:Z68"/>
    <mergeCell ref="A69:AA69"/>
    <mergeCell ref="D67:H67"/>
    <mergeCell ref="I67:L67"/>
    <mergeCell ref="M67:O67"/>
    <mergeCell ref="P67:U67"/>
    <mergeCell ref="G72:I72"/>
    <mergeCell ref="L72:P72"/>
    <mergeCell ref="Q72:U72"/>
    <mergeCell ref="A75:F75"/>
    <mergeCell ref="G75:I75"/>
    <mergeCell ref="X70:AA70"/>
    <mergeCell ref="A71:F71"/>
    <mergeCell ref="G71:I71"/>
    <mergeCell ref="L71:P71"/>
    <mergeCell ref="Q71:U71"/>
    <mergeCell ref="X71:AA71"/>
    <mergeCell ref="A70:J70"/>
    <mergeCell ref="K70:K76"/>
    <mergeCell ref="L70:V70"/>
    <mergeCell ref="W70:W76"/>
    <mergeCell ref="X72:AA72"/>
    <mergeCell ref="A73:F74"/>
    <mergeCell ref="G73:I74"/>
    <mergeCell ref="J73:J74"/>
    <mergeCell ref="L73:P74"/>
    <mergeCell ref="Q73:U74"/>
    <mergeCell ref="V73:V74"/>
    <mergeCell ref="X73:Z74"/>
    <mergeCell ref="AA73:AA74"/>
    <mergeCell ref="A72:F72"/>
    <mergeCell ref="AA75:AA76"/>
    <mergeCell ref="A76:F76"/>
    <mergeCell ref="G76:I76"/>
    <mergeCell ref="L75:P76"/>
    <mergeCell ref="Q75:U76"/>
    <mergeCell ref="V75:V76"/>
    <mergeCell ref="X75:Z76"/>
  </mergeCells>
  <printOptions horizontalCentered="1" verticalCentered="1"/>
  <pageMargins left="0.25" right="0.6" top="0.46" bottom="0.25" header="0.25" footer="0"/>
  <pageSetup fitToHeight="2" fitToWidth="1" horizontalDpi="300" verticalDpi="300" orientation="landscape" scale="84" r:id="rId3"/>
  <headerFooter alignWithMargins="0">
    <oddHeader>&amp;L&amp;6UNITED STATES DEPARTMENT OF AGRICULTURE
NATURAL RESOURCES CONSERVATION SERVICE&amp;R&amp;6MN-CPA-XX
6/06</oddHeader>
  </headerFooter>
  <ignoredErrors>
    <ignoredError sqref="AA22:AA24 G30 G32:G33" formulaRang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A37"/>
  <sheetViews>
    <sheetView zoomScale="90" zoomScaleNormal="90" workbookViewId="0" topLeftCell="A1">
      <selection activeCell="A5" sqref="A5:AA5"/>
    </sheetView>
  </sheetViews>
  <sheetFormatPr defaultColWidth="9.140625" defaultRowHeight="12.75"/>
  <cols>
    <col min="1" max="7" width="4.7109375" style="0" customWidth="1"/>
    <col min="8" max="8" width="3.28125" style="0" customWidth="1"/>
    <col min="9" max="9" width="8.7109375" style="0" customWidth="1"/>
    <col min="10" max="10" width="7.28125" style="0" customWidth="1"/>
    <col min="11" max="11" width="4.7109375" style="0" customWidth="1"/>
    <col min="12" max="12" width="3.57421875" style="0" customWidth="1"/>
    <col min="13" max="14" width="4.7109375" style="0" customWidth="1"/>
    <col min="15" max="15" width="11.8515625" style="0" customWidth="1"/>
    <col min="16" max="18" width="4.7109375" style="0" customWidth="1"/>
    <col min="19" max="19" width="2.7109375" style="0" customWidth="1"/>
    <col min="20" max="20" width="3.28125" style="0" customWidth="1"/>
    <col min="21" max="21" width="4.57421875" style="0" customWidth="1"/>
    <col min="22" max="22" width="6.57421875" style="0" customWidth="1"/>
    <col min="23" max="23" width="4.7109375" style="0" customWidth="1"/>
    <col min="24" max="24" width="2.140625" style="0" customWidth="1"/>
    <col min="25" max="25" width="5.8515625" style="0" customWidth="1"/>
    <col min="26" max="26" width="7.7109375" style="0" customWidth="1"/>
    <col min="27" max="27" width="17.421875" style="0" customWidth="1"/>
  </cols>
  <sheetData>
    <row r="1" spans="1:27" ht="21" thickBo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1"/>
    </row>
    <row r="2" spans="1:27" ht="23.25" customHeight="1" thickBot="1">
      <c r="A2" s="182" t="s">
        <v>1</v>
      </c>
      <c r="B2" s="183"/>
      <c r="C2" s="183"/>
      <c r="D2" s="183"/>
      <c r="E2" s="183"/>
      <c r="F2" s="184" t="s">
        <v>63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  <c r="T2" s="182" t="s">
        <v>49</v>
      </c>
      <c r="U2" s="183"/>
      <c r="V2" s="183"/>
      <c r="W2" s="183"/>
      <c r="X2" s="183"/>
      <c r="Y2" s="186">
        <f ca="1">TODAY()</f>
        <v>38894</v>
      </c>
      <c r="Z2" s="184"/>
      <c r="AA2" s="185"/>
    </row>
    <row r="3" spans="1:27" ht="33" customHeight="1" thickBot="1">
      <c r="A3" s="173" t="s">
        <v>2</v>
      </c>
      <c r="B3" s="174"/>
      <c r="C3" s="174"/>
      <c r="D3" s="174"/>
      <c r="E3" s="174"/>
      <c r="F3" s="175" t="s">
        <v>64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177" t="s">
        <v>3</v>
      </c>
      <c r="U3" s="174"/>
      <c r="V3" s="174"/>
      <c r="W3" s="174"/>
      <c r="X3" s="174"/>
      <c r="Y3" s="175" t="s">
        <v>65</v>
      </c>
      <c r="Z3" s="175"/>
      <c r="AA3" s="178"/>
    </row>
    <row r="4" spans="1:27" ht="16.5" customHeight="1" thickBot="1" thickTop="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70"/>
    </row>
    <row r="5" spans="1:27" ht="19.5" customHeight="1" thickTop="1">
      <c r="A5" s="149" t="s">
        <v>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</row>
    <row r="6" spans="1:27" ht="19.5" customHeight="1">
      <c r="A6" s="154" t="s">
        <v>5</v>
      </c>
      <c r="B6" s="155"/>
      <c r="C6" s="155"/>
      <c r="D6" s="155"/>
      <c r="E6" s="171"/>
      <c r="F6" s="172" t="s">
        <v>6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</row>
    <row r="7" spans="1:27" ht="25.5" customHeight="1" thickBot="1">
      <c r="A7" s="28" t="s">
        <v>7</v>
      </c>
      <c r="B7" s="29"/>
      <c r="C7" s="29"/>
      <c r="D7" s="29"/>
      <c r="E7" s="166"/>
      <c r="F7" s="167" t="s">
        <v>8</v>
      </c>
      <c r="G7" s="140"/>
      <c r="H7" s="140"/>
      <c r="I7" s="140"/>
      <c r="J7" s="140"/>
      <c r="K7" s="140"/>
      <c r="L7" s="140"/>
      <c r="M7" s="140"/>
      <c r="N7" s="140" t="s">
        <v>9</v>
      </c>
      <c r="O7" s="140"/>
      <c r="P7" s="140"/>
      <c r="Q7" s="140"/>
      <c r="R7" s="140"/>
      <c r="S7" s="140"/>
      <c r="T7" s="140" t="s">
        <v>10</v>
      </c>
      <c r="U7" s="140"/>
      <c r="V7" s="140"/>
      <c r="W7" s="140"/>
      <c r="X7" s="140"/>
      <c r="Y7" s="140"/>
      <c r="Z7" s="140" t="s">
        <v>11</v>
      </c>
      <c r="AA7" s="141"/>
    </row>
    <row r="8" spans="1:27" ht="26.25" customHeight="1" thickBot="1">
      <c r="A8" s="161" t="s">
        <v>12</v>
      </c>
      <c r="B8" s="162"/>
      <c r="C8" s="162"/>
      <c r="D8" s="162"/>
      <c r="E8" s="163"/>
      <c r="F8" s="164" t="s">
        <v>13</v>
      </c>
      <c r="G8" s="105"/>
      <c r="H8" s="105"/>
      <c r="I8" s="105"/>
      <c r="J8" s="105"/>
      <c r="K8" s="105"/>
      <c r="L8" s="105"/>
      <c r="M8" s="105"/>
      <c r="N8" s="105" t="s">
        <v>14</v>
      </c>
      <c r="O8" s="105"/>
      <c r="P8" s="105"/>
      <c r="Q8" s="105"/>
      <c r="R8" s="105"/>
      <c r="S8" s="105"/>
      <c r="T8" s="105" t="s">
        <v>15</v>
      </c>
      <c r="U8" s="105"/>
      <c r="V8" s="105"/>
      <c r="W8" s="105"/>
      <c r="X8" s="105"/>
      <c r="Y8" s="105"/>
      <c r="Z8" s="105" t="s">
        <v>16</v>
      </c>
      <c r="AA8" s="165"/>
    </row>
    <row r="9" spans="1:27" ht="15" customHeight="1" thickBot="1" thickTop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9.5" customHeight="1" thickTop="1">
      <c r="A10" s="149" t="s">
        <v>17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1"/>
    </row>
    <row r="11" spans="1:27" ht="19.5" customHeight="1">
      <c r="A11" s="154" t="s">
        <v>18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6"/>
    </row>
    <row r="12" spans="1:27" ht="20.25" customHeight="1">
      <c r="A12" s="157"/>
      <c r="B12" s="158"/>
      <c r="C12" s="158"/>
      <c r="D12" s="158"/>
      <c r="E12" s="158"/>
      <c r="F12" s="155" t="s">
        <v>19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9"/>
      <c r="R12" s="160" t="s">
        <v>20</v>
      </c>
      <c r="S12" s="155"/>
      <c r="T12" s="155"/>
      <c r="U12" s="155"/>
      <c r="V12" s="155"/>
      <c r="W12" s="155"/>
      <c r="X12" s="155"/>
      <c r="Y12" s="155"/>
      <c r="Z12" s="155"/>
      <c r="AA12" s="156"/>
    </row>
    <row r="13" spans="1:27" ht="23.25" customHeight="1" thickBot="1">
      <c r="A13" s="120" t="s">
        <v>21</v>
      </c>
      <c r="B13" s="148"/>
      <c r="C13" s="148"/>
      <c r="D13" s="148"/>
      <c r="E13" s="148"/>
      <c r="F13" s="152" t="s">
        <v>22</v>
      </c>
      <c r="G13" s="152"/>
      <c r="H13" s="152"/>
      <c r="I13" s="152"/>
      <c r="J13" s="148" t="s">
        <v>23</v>
      </c>
      <c r="K13" s="148"/>
      <c r="L13" s="148"/>
      <c r="M13" s="148"/>
      <c r="N13" s="148"/>
      <c r="O13" s="148" t="s">
        <v>24</v>
      </c>
      <c r="P13" s="148"/>
      <c r="Q13" s="153"/>
      <c r="R13" s="147" t="s">
        <v>25</v>
      </c>
      <c r="S13" s="148"/>
      <c r="T13" s="148"/>
      <c r="U13" s="148"/>
      <c r="V13" s="148"/>
      <c r="W13" s="148"/>
      <c r="X13" s="148"/>
      <c r="Y13" s="148" t="s">
        <v>26</v>
      </c>
      <c r="Z13" s="148"/>
      <c r="AA13" s="121"/>
    </row>
    <row r="14" spans="1:27" ht="15.75" customHeight="1" thickBot="1" thickTop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8"/>
    </row>
    <row r="15" spans="1:27" ht="19.5" customHeight="1" thickTop="1">
      <c r="A15" s="149" t="s">
        <v>27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1"/>
    </row>
    <row r="16" spans="1:27" ht="24.75" customHeight="1" thickBot="1">
      <c r="A16" s="120" t="s">
        <v>28</v>
      </c>
      <c r="B16" s="148"/>
      <c r="C16" s="148"/>
      <c r="D16" s="148"/>
      <c r="E16" s="148" t="s">
        <v>29</v>
      </c>
      <c r="F16" s="148"/>
      <c r="G16" s="148"/>
      <c r="H16" s="148"/>
      <c r="I16" s="148"/>
      <c r="J16" s="148"/>
      <c r="K16" s="148"/>
      <c r="L16" s="148"/>
      <c r="M16" s="148"/>
      <c r="N16" s="148" t="s">
        <v>30</v>
      </c>
      <c r="O16" s="148"/>
      <c r="P16" s="148"/>
      <c r="Q16" s="148"/>
      <c r="R16" s="148"/>
      <c r="S16" s="148"/>
      <c r="T16" s="148"/>
      <c r="U16" s="148" t="s">
        <v>31</v>
      </c>
      <c r="V16" s="148"/>
      <c r="W16" s="148"/>
      <c r="X16" s="148"/>
      <c r="Y16" s="148"/>
      <c r="Z16" s="148"/>
      <c r="AA16" s="121"/>
    </row>
    <row r="17" spans="1:27" ht="15.75" customHeight="1" thickBot="1" thickTop="1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</row>
    <row r="18" spans="1:27" ht="19.5" customHeight="1" thickTop="1">
      <c r="A18" s="129"/>
      <c r="B18" s="130"/>
      <c r="C18" s="131"/>
      <c r="D18" s="135" t="s">
        <v>32</v>
      </c>
      <c r="E18" s="136"/>
      <c r="F18" s="136"/>
      <c r="G18" s="136"/>
      <c r="H18" s="137"/>
      <c r="I18" s="138" t="s">
        <v>34</v>
      </c>
      <c r="J18" s="136"/>
      <c r="K18" s="136"/>
      <c r="L18" s="137"/>
      <c r="M18" s="138" t="s">
        <v>35</v>
      </c>
      <c r="N18" s="136"/>
      <c r="O18" s="137"/>
      <c r="P18" s="138" t="s">
        <v>36</v>
      </c>
      <c r="Q18" s="136"/>
      <c r="R18" s="136"/>
      <c r="S18" s="136"/>
      <c r="T18" s="136"/>
      <c r="U18" s="137"/>
      <c r="V18" s="138" t="s">
        <v>37</v>
      </c>
      <c r="W18" s="136"/>
      <c r="X18" s="136"/>
      <c r="Y18" s="136"/>
      <c r="Z18" s="142"/>
      <c r="AA18" s="144" t="s">
        <v>38</v>
      </c>
    </row>
    <row r="19" spans="1:27" ht="19.5" customHeight="1" thickBot="1">
      <c r="A19" s="132"/>
      <c r="B19" s="133"/>
      <c r="C19" s="134"/>
      <c r="D19" s="146" t="s">
        <v>33</v>
      </c>
      <c r="E19" s="140"/>
      <c r="F19" s="140"/>
      <c r="G19" s="140"/>
      <c r="H19" s="141"/>
      <c r="I19" s="139"/>
      <c r="J19" s="140"/>
      <c r="K19" s="140"/>
      <c r="L19" s="141"/>
      <c r="M19" s="139"/>
      <c r="N19" s="140"/>
      <c r="O19" s="141"/>
      <c r="P19" s="139"/>
      <c r="Q19" s="140"/>
      <c r="R19" s="140"/>
      <c r="S19" s="140"/>
      <c r="T19" s="140"/>
      <c r="U19" s="141"/>
      <c r="V19" s="139"/>
      <c r="W19" s="140"/>
      <c r="X19" s="140"/>
      <c r="Y19" s="140"/>
      <c r="Z19" s="143"/>
      <c r="AA19" s="145"/>
    </row>
    <row r="20" spans="1:27" ht="21" customHeight="1" thickBot="1">
      <c r="A20" s="122" t="s">
        <v>39</v>
      </c>
      <c r="B20" s="123"/>
      <c r="C20" s="124"/>
      <c r="D20" s="100">
        <v>460</v>
      </c>
      <c r="E20" s="101"/>
      <c r="F20" s="101"/>
      <c r="G20" s="101"/>
      <c r="H20" s="125"/>
      <c r="I20" s="113">
        <v>1080</v>
      </c>
      <c r="J20" s="101"/>
      <c r="K20" s="101"/>
      <c r="L20" s="125"/>
      <c r="M20" s="113">
        <v>1290</v>
      </c>
      <c r="N20" s="101"/>
      <c r="O20" s="125"/>
      <c r="P20" s="113">
        <v>1215</v>
      </c>
      <c r="Q20" s="101"/>
      <c r="R20" s="101"/>
      <c r="S20" s="101"/>
      <c r="T20" s="101"/>
      <c r="U20" s="102"/>
      <c r="V20" s="100">
        <v>1420</v>
      </c>
      <c r="W20" s="101"/>
      <c r="X20" s="101"/>
      <c r="Y20" s="101"/>
      <c r="Z20" s="102"/>
      <c r="AA20" s="12">
        <f>IF(SUM(D20:Z20)&gt;0,SUM(D20:Z20),"    ")</f>
        <v>5465</v>
      </c>
    </row>
    <row r="21" spans="1:27" ht="19.5" customHeight="1" thickBo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</row>
    <row r="22" spans="1:27" ht="20.25" customHeight="1" thickBot="1">
      <c r="A22" s="117" t="s">
        <v>40</v>
      </c>
      <c r="B22" s="118"/>
      <c r="C22" s="4">
        <v>1</v>
      </c>
      <c r="D22" s="100">
        <v>2680</v>
      </c>
      <c r="E22" s="101"/>
      <c r="F22" s="101"/>
      <c r="G22" s="101"/>
      <c r="H22" s="102"/>
      <c r="I22" s="100">
        <v>3050</v>
      </c>
      <c r="J22" s="101"/>
      <c r="K22" s="101"/>
      <c r="L22" s="102"/>
      <c r="M22" s="100">
        <v>3990</v>
      </c>
      <c r="N22" s="101"/>
      <c r="O22" s="102"/>
      <c r="P22" s="100">
        <v>4030</v>
      </c>
      <c r="Q22" s="101"/>
      <c r="R22" s="101"/>
      <c r="S22" s="101"/>
      <c r="T22" s="101"/>
      <c r="U22" s="102"/>
      <c r="V22" s="100">
        <v>3175</v>
      </c>
      <c r="W22" s="101"/>
      <c r="X22" s="101"/>
      <c r="Y22" s="101"/>
      <c r="Z22" s="102"/>
      <c r="AA22" s="12">
        <f>IF(SUM(D22:Z22)&gt;0,SUM(D22:Z22),"    ")</f>
        <v>16925</v>
      </c>
    </row>
    <row r="23" spans="1:27" ht="20.25" customHeight="1" thickBot="1">
      <c r="A23" s="25"/>
      <c r="B23" s="119"/>
      <c r="C23" s="4">
        <v>2</v>
      </c>
      <c r="D23" s="100">
        <v>2470</v>
      </c>
      <c r="E23" s="101"/>
      <c r="F23" s="101"/>
      <c r="G23" s="101"/>
      <c r="H23" s="102"/>
      <c r="I23" s="100">
        <v>2770</v>
      </c>
      <c r="J23" s="101"/>
      <c r="K23" s="101"/>
      <c r="L23" s="102"/>
      <c r="M23" s="100">
        <v>3515</v>
      </c>
      <c r="N23" s="101"/>
      <c r="O23" s="102"/>
      <c r="P23" s="100">
        <v>3610</v>
      </c>
      <c r="Q23" s="101"/>
      <c r="R23" s="101"/>
      <c r="S23" s="101"/>
      <c r="T23" s="101"/>
      <c r="U23" s="102"/>
      <c r="V23" s="100">
        <v>2945</v>
      </c>
      <c r="W23" s="101"/>
      <c r="X23" s="101"/>
      <c r="Y23" s="101"/>
      <c r="Z23" s="102"/>
      <c r="AA23" s="12">
        <f>IF(SUM(D23:Z23)&gt;0,SUM(D23:Z23),"    ")</f>
        <v>15310</v>
      </c>
    </row>
    <row r="24" spans="1:27" ht="20.25" customHeight="1" thickBot="1">
      <c r="A24" s="25"/>
      <c r="B24" s="119"/>
      <c r="C24" s="2">
        <v>3</v>
      </c>
      <c r="D24" s="110">
        <v>2550</v>
      </c>
      <c r="E24" s="111"/>
      <c r="F24" s="111"/>
      <c r="G24" s="111"/>
      <c r="H24" s="112"/>
      <c r="I24" s="110">
        <v>2945</v>
      </c>
      <c r="J24" s="111"/>
      <c r="K24" s="111"/>
      <c r="L24" s="112"/>
      <c r="M24" s="110">
        <v>3740</v>
      </c>
      <c r="N24" s="111"/>
      <c r="O24" s="112"/>
      <c r="P24" s="110">
        <v>3850</v>
      </c>
      <c r="Q24" s="111"/>
      <c r="R24" s="111"/>
      <c r="S24" s="111"/>
      <c r="T24" s="111"/>
      <c r="U24" s="112"/>
      <c r="V24" s="100">
        <v>3080</v>
      </c>
      <c r="W24" s="101"/>
      <c r="X24" s="101"/>
      <c r="Y24" s="101"/>
      <c r="Z24" s="102"/>
      <c r="AA24" s="12">
        <f>IF(SUM(D24:Z24)&gt;0,SUM(D24:Z24),"    ")</f>
        <v>16165</v>
      </c>
    </row>
    <row r="25" spans="1:27" ht="19.5" customHeight="1" thickBot="1">
      <c r="A25" s="120"/>
      <c r="B25" s="121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5" t="s">
        <v>41</v>
      </c>
      <c r="W25" s="105"/>
      <c r="X25" s="105"/>
      <c r="Y25" s="105"/>
      <c r="Z25" s="106"/>
      <c r="AA25" s="13">
        <f>IF(SUM(AA22:AA24)&gt;0,AVERAGE(AA22:AA24),"      ")</f>
        <v>16133.333333333334</v>
      </c>
    </row>
    <row r="26" spans="1:27" ht="15" customHeight="1" thickBot="1" thickTop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</row>
    <row r="27" spans="1:27" ht="19.5" customHeight="1" thickBot="1">
      <c r="A27" s="82" t="s">
        <v>58</v>
      </c>
      <c r="B27" s="83"/>
      <c r="C27" s="83"/>
      <c r="D27" s="83"/>
      <c r="E27" s="83"/>
      <c r="F27" s="83"/>
      <c r="G27" s="83"/>
      <c r="H27" s="83"/>
      <c r="I27" s="83"/>
      <c r="J27" s="84"/>
      <c r="K27" s="85"/>
      <c r="L27" s="67" t="s">
        <v>42</v>
      </c>
      <c r="M27" s="68"/>
      <c r="N27" s="68"/>
      <c r="O27" s="68"/>
      <c r="P27" s="68"/>
      <c r="Q27" s="68"/>
      <c r="R27" s="68"/>
      <c r="S27" s="68"/>
      <c r="T27" s="68"/>
      <c r="U27" s="68"/>
      <c r="V27" s="69"/>
      <c r="W27" s="85"/>
      <c r="X27" s="67" t="s">
        <v>43</v>
      </c>
      <c r="Y27" s="68"/>
      <c r="Z27" s="68"/>
      <c r="AA27" s="69"/>
    </row>
    <row r="28" spans="1:27" ht="19.5" customHeight="1" thickBot="1">
      <c r="A28" s="70" t="s">
        <v>45</v>
      </c>
      <c r="B28" s="71"/>
      <c r="C28" s="71"/>
      <c r="D28" s="71"/>
      <c r="E28" s="71"/>
      <c r="F28" s="72"/>
      <c r="G28" s="73">
        <f>IF(AA25&gt;0,AA25,"        ")</f>
        <v>16133.333333333334</v>
      </c>
      <c r="H28" s="74"/>
      <c r="I28" s="74"/>
      <c r="J28" s="11" t="s">
        <v>55</v>
      </c>
      <c r="K28" s="86"/>
      <c r="L28" s="75" t="s">
        <v>46</v>
      </c>
      <c r="M28" s="76"/>
      <c r="N28" s="76"/>
      <c r="O28" s="76"/>
      <c r="P28" s="76"/>
      <c r="Q28" s="77">
        <v>10</v>
      </c>
      <c r="R28" s="78"/>
      <c r="S28" s="78"/>
      <c r="T28" s="78"/>
      <c r="U28" s="78"/>
      <c r="V28" s="1" t="s">
        <v>56</v>
      </c>
      <c r="W28" s="86"/>
      <c r="X28" s="79" t="s">
        <v>44</v>
      </c>
      <c r="Y28" s="80"/>
      <c r="Z28" s="80"/>
      <c r="AA28" s="81"/>
    </row>
    <row r="29" spans="1:27" ht="19.5" customHeight="1" thickBot="1">
      <c r="A29" s="88" t="s">
        <v>39</v>
      </c>
      <c r="B29" s="89"/>
      <c r="C29" s="89"/>
      <c r="D29" s="89"/>
      <c r="E29" s="89"/>
      <c r="F29" s="90"/>
      <c r="G29" s="91">
        <f>IF(AA20&gt;0,AA20,"       ")</f>
        <v>5465</v>
      </c>
      <c r="H29" s="92"/>
      <c r="I29" s="92"/>
      <c r="J29" s="6" t="s">
        <v>55</v>
      </c>
      <c r="K29" s="86"/>
      <c r="L29" s="75" t="s">
        <v>47</v>
      </c>
      <c r="M29" s="76"/>
      <c r="N29" s="76"/>
      <c r="O29" s="76"/>
      <c r="P29" s="93"/>
      <c r="Q29" s="94">
        <v>1060</v>
      </c>
      <c r="R29" s="78"/>
      <c r="S29" s="78"/>
      <c r="T29" s="78"/>
      <c r="U29" s="78"/>
      <c r="V29" s="3" t="s">
        <v>56</v>
      </c>
      <c r="W29" s="86"/>
      <c r="X29" s="40" t="s">
        <v>51</v>
      </c>
      <c r="Y29" s="41"/>
      <c r="Z29" s="41"/>
      <c r="AA29" s="42"/>
    </row>
    <row r="30" spans="1:27" ht="19.5" customHeight="1">
      <c r="A30" s="43" t="s">
        <v>60</v>
      </c>
      <c r="B30" s="44"/>
      <c r="C30" s="44"/>
      <c r="D30" s="44"/>
      <c r="E30" s="44"/>
      <c r="F30" s="45"/>
      <c r="G30" s="49">
        <f>IF(SUM(D22:Z22)&gt;0,AA25-AA20,"    ")</f>
        <v>10668.333333333334</v>
      </c>
      <c r="H30" s="50"/>
      <c r="I30" s="50"/>
      <c r="J30" s="53" t="s">
        <v>55</v>
      </c>
      <c r="K30" s="86"/>
      <c r="L30" s="55" t="s">
        <v>51</v>
      </c>
      <c r="M30" s="56"/>
      <c r="N30" s="56"/>
      <c r="O30" s="56"/>
      <c r="P30" s="56"/>
      <c r="Q30" s="43">
        <f>IF(Q29&gt;0,Q28*Q29,"    ")</f>
        <v>10600</v>
      </c>
      <c r="R30" s="59"/>
      <c r="S30" s="59"/>
      <c r="T30" s="59"/>
      <c r="U30" s="59"/>
      <c r="V30" s="60" t="s">
        <v>57</v>
      </c>
      <c r="W30" s="86"/>
      <c r="X30" s="61">
        <f>IF(Q29&gt;0,G32/Q32,"   ")</f>
        <v>21.920405660377362</v>
      </c>
      <c r="Y30" s="62"/>
      <c r="Z30" s="63"/>
      <c r="AA30" s="18" t="s">
        <v>48</v>
      </c>
    </row>
    <row r="31" spans="1:27" ht="19.5" customHeight="1" thickBot="1">
      <c r="A31" s="46"/>
      <c r="B31" s="47"/>
      <c r="C31" s="47"/>
      <c r="D31" s="47"/>
      <c r="E31" s="47"/>
      <c r="F31" s="48"/>
      <c r="G31" s="51"/>
      <c r="H31" s="52"/>
      <c r="I31" s="52"/>
      <c r="J31" s="54"/>
      <c r="K31" s="86"/>
      <c r="L31" s="57"/>
      <c r="M31" s="58"/>
      <c r="N31" s="58"/>
      <c r="O31" s="58"/>
      <c r="P31" s="58"/>
      <c r="Q31" s="57"/>
      <c r="R31" s="58"/>
      <c r="S31" s="58"/>
      <c r="T31" s="58"/>
      <c r="U31" s="58"/>
      <c r="V31" s="54"/>
      <c r="W31" s="86"/>
      <c r="X31" s="64"/>
      <c r="Y31" s="65"/>
      <c r="Z31" s="66"/>
      <c r="AA31" s="19"/>
    </row>
    <row r="32" spans="1:27" ht="22.5" customHeight="1">
      <c r="A32" s="95" t="s">
        <v>61</v>
      </c>
      <c r="B32" s="96"/>
      <c r="C32" s="96"/>
      <c r="D32" s="96"/>
      <c r="E32" s="96"/>
      <c r="F32" s="97"/>
      <c r="G32" s="98">
        <f>IF(SUM(D22:Z22)&gt;0,(AA25-AA20)/2000,"      ")</f>
        <v>5.334166666666667</v>
      </c>
      <c r="H32" s="99"/>
      <c r="I32" s="99"/>
      <c r="J32" s="10" t="s">
        <v>52</v>
      </c>
      <c r="K32" s="86"/>
      <c r="L32" s="25" t="s">
        <v>59</v>
      </c>
      <c r="M32" s="26"/>
      <c r="N32" s="26"/>
      <c r="O32" s="26"/>
      <c r="P32" s="27"/>
      <c r="Q32" s="31">
        <f>IF(Q29&gt;0,Q30/43560,"    ")</f>
        <v>0.2433425160697888</v>
      </c>
      <c r="R32" s="32"/>
      <c r="S32" s="32"/>
      <c r="T32" s="32"/>
      <c r="U32" s="32"/>
      <c r="V32" s="35" t="s">
        <v>54</v>
      </c>
      <c r="W32" s="86"/>
      <c r="X32" s="17">
        <f>IF(Q29&gt;0,G33/Q32,"   ")</f>
        <v>5282.025460331894</v>
      </c>
      <c r="Y32" s="15"/>
      <c r="Z32" s="36"/>
      <c r="AA32" s="18" t="s">
        <v>50</v>
      </c>
    </row>
    <row r="33" spans="1:27" ht="22.5" customHeight="1" thickBot="1">
      <c r="A33" s="20" t="s">
        <v>62</v>
      </c>
      <c r="B33" s="21"/>
      <c r="C33" s="21"/>
      <c r="D33" s="21"/>
      <c r="E33" s="21"/>
      <c r="F33" s="22"/>
      <c r="G33" s="23">
        <f>IF(SUM(D22:Z22)&gt;0,(AA25-AA20)/8.3,"      ")</f>
        <v>1285.3413654618473</v>
      </c>
      <c r="H33" s="24"/>
      <c r="I33" s="24"/>
      <c r="J33" s="14" t="s">
        <v>53</v>
      </c>
      <c r="K33" s="87"/>
      <c r="L33" s="28"/>
      <c r="M33" s="29"/>
      <c r="N33" s="29"/>
      <c r="O33" s="29"/>
      <c r="P33" s="30"/>
      <c r="Q33" s="33"/>
      <c r="R33" s="34"/>
      <c r="S33" s="34"/>
      <c r="T33" s="34"/>
      <c r="U33" s="34"/>
      <c r="V33" s="16"/>
      <c r="W33" s="87"/>
      <c r="X33" s="37"/>
      <c r="Y33" s="38"/>
      <c r="Z33" s="39"/>
      <c r="AA33" s="19"/>
    </row>
    <row r="37" ht="12.75">
      <c r="O37" s="9"/>
    </row>
  </sheetData>
  <sheetProtection sheet="1" objects="1" scenarios="1"/>
  <mergeCells count="106">
    <mergeCell ref="AA32:AA33"/>
    <mergeCell ref="A33:F33"/>
    <mergeCell ref="G33:I33"/>
    <mergeCell ref="L32:P33"/>
    <mergeCell ref="Q32:U33"/>
    <mergeCell ref="V32:V33"/>
    <mergeCell ref="X32:Z33"/>
    <mergeCell ref="X29:AA29"/>
    <mergeCell ref="A30:F31"/>
    <mergeCell ref="G30:I31"/>
    <mergeCell ref="J30:J31"/>
    <mergeCell ref="L30:P31"/>
    <mergeCell ref="Q30:U31"/>
    <mergeCell ref="V30:V31"/>
    <mergeCell ref="X30:Z31"/>
    <mergeCell ref="AA30:AA31"/>
    <mergeCell ref="A29:F29"/>
    <mergeCell ref="X27:AA27"/>
    <mergeCell ref="A28:F28"/>
    <mergeCell ref="G28:I28"/>
    <mergeCell ref="L28:P28"/>
    <mergeCell ref="Q28:U28"/>
    <mergeCell ref="X28:AA28"/>
    <mergeCell ref="A27:J27"/>
    <mergeCell ref="K27:K33"/>
    <mergeCell ref="L27:V27"/>
    <mergeCell ref="W27:W33"/>
    <mergeCell ref="G29:I29"/>
    <mergeCell ref="L29:P29"/>
    <mergeCell ref="Q29:U29"/>
    <mergeCell ref="A32:F32"/>
    <mergeCell ref="G32:I32"/>
    <mergeCell ref="V24:Z24"/>
    <mergeCell ref="C25:U25"/>
    <mergeCell ref="V25:Z25"/>
    <mergeCell ref="A26:AA26"/>
    <mergeCell ref="D24:H24"/>
    <mergeCell ref="I24:L24"/>
    <mergeCell ref="M24:O24"/>
    <mergeCell ref="P24:U24"/>
    <mergeCell ref="I23:L23"/>
    <mergeCell ref="M23:O23"/>
    <mergeCell ref="P23:U23"/>
    <mergeCell ref="V23:Z23"/>
    <mergeCell ref="P20:U20"/>
    <mergeCell ref="V20:Z20"/>
    <mergeCell ref="A21:AA21"/>
    <mergeCell ref="A22:B25"/>
    <mergeCell ref="D22:H22"/>
    <mergeCell ref="I22:L22"/>
    <mergeCell ref="M22:O22"/>
    <mergeCell ref="P22:U22"/>
    <mergeCell ref="V22:Z22"/>
    <mergeCell ref="D23:H23"/>
    <mergeCell ref="A20:C20"/>
    <mergeCell ref="D20:H20"/>
    <mergeCell ref="I20:L20"/>
    <mergeCell ref="M20:O20"/>
    <mergeCell ref="J13:N13"/>
    <mergeCell ref="A17:AA17"/>
    <mergeCell ref="A18:C19"/>
    <mergeCell ref="D18:H18"/>
    <mergeCell ref="I18:L19"/>
    <mergeCell ref="M18:O19"/>
    <mergeCell ref="P18:U19"/>
    <mergeCell ref="V18:Z19"/>
    <mergeCell ref="AA18:AA19"/>
    <mergeCell ref="D19:H19"/>
    <mergeCell ref="A15:AA15"/>
    <mergeCell ref="A16:D16"/>
    <mergeCell ref="E16:M16"/>
    <mergeCell ref="N16:T16"/>
    <mergeCell ref="U16:AA16"/>
    <mergeCell ref="O13:Q13"/>
    <mergeCell ref="A10:AA10"/>
    <mergeCell ref="A11:AA11"/>
    <mergeCell ref="A12:E12"/>
    <mergeCell ref="F12:Q12"/>
    <mergeCell ref="R12:AA12"/>
    <mergeCell ref="R13:X13"/>
    <mergeCell ref="Y13:AA13"/>
    <mergeCell ref="A13:E13"/>
    <mergeCell ref="F13:I13"/>
    <mergeCell ref="Z7:AA7"/>
    <mergeCell ref="A8:E8"/>
    <mergeCell ref="F8:M8"/>
    <mergeCell ref="N8:S8"/>
    <mergeCell ref="T8:Y8"/>
    <mergeCell ref="Z8:AA8"/>
    <mergeCell ref="A7:E7"/>
    <mergeCell ref="F7:M7"/>
    <mergeCell ref="N7:S7"/>
    <mergeCell ref="T7:Y7"/>
    <mergeCell ref="A4:AA4"/>
    <mergeCell ref="A5:AA5"/>
    <mergeCell ref="A6:E6"/>
    <mergeCell ref="F6:AA6"/>
    <mergeCell ref="A3:E3"/>
    <mergeCell ref="F3:S3"/>
    <mergeCell ref="T3:X3"/>
    <mergeCell ref="Y3:AA3"/>
    <mergeCell ref="A1:AA1"/>
    <mergeCell ref="A2:E2"/>
    <mergeCell ref="F2:S2"/>
    <mergeCell ref="T2:X2"/>
    <mergeCell ref="Y2:AA2"/>
  </mergeCells>
  <printOptions horizontalCentered="1" verticalCentered="1"/>
  <pageMargins left="0.25" right="0.6" top="0.46" bottom="0.25" header="0.25" footer="0"/>
  <pageSetup fitToHeight="1" fitToWidth="1" horizontalDpi="300" verticalDpi="300" orientation="landscape" paperSize="9" scale="84" r:id="rId3"/>
  <headerFooter alignWithMargins="0">
    <oddHeader>&amp;L&amp;6UNITED STATE DEPARTMENT OF AGRICULTURE
NATURAL RESOURCES CONSERVATION SERVICE&amp;R&amp;6MN-CPA-XX
6/06</oddHeader>
  </headerFooter>
  <ignoredErrors>
    <ignoredError sqref="Y2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jeff.king</dc:creator>
  <cp:keywords/>
  <dc:description/>
  <cp:lastModifiedBy>jeff.st.ores</cp:lastModifiedBy>
  <cp:lastPrinted>2006-06-15T19:32:38Z</cp:lastPrinted>
  <dcterms:created xsi:type="dcterms:W3CDTF">2006-06-14T20:25:44Z</dcterms:created>
  <dcterms:modified xsi:type="dcterms:W3CDTF">2006-06-26T14:08:31Z</dcterms:modified>
  <cp:category/>
  <cp:version/>
  <cp:contentType/>
  <cp:contentStatus/>
</cp:coreProperties>
</file>