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<sst xmlns="http://schemas.openxmlformats.org/spreadsheetml/2006/main" count="264" uniqueCount="136">
  <si>
    <t>State</t>
  </si>
  <si>
    <t>Project</t>
  </si>
  <si>
    <t>Pennsylvania</t>
  </si>
  <si>
    <t>Washington</t>
  </si>
  <si>
    <t>California</t>
  </si>
  <si>
    <t>Minnesota</t>
  </si>
  <si>
    <t>Texas</t>
  </si>
  <si>
    <t>Colorado</t>
  </si>
  <si>
    <t>Oregon</t>
  </si>
  <si>
    <t>Financing infrastructure with value pricing</t>
  </si>
  <si>
    <t>North Carolina</t>
  </si>
  <si>
    <t>Florida</t>
  </si>
  <si>
    <t>Cordon pricing</t>
  </si>
  <si>
    <t>HOT lane on I-25</t>
  </si>
  <si>
    <t>Variable tolls with open road tolling</t>
  </si>
  <si>
    <t>Highway pricing with dynamic ridesharing</t>
  </si>
  <si>
    <t>Sharing of technology on pricing</t>
  </si>
  <si>
    <t>GPS-based pricing</t>
  </si>
  <si>
    <t>Project development outreach</t>
  </si>
  <si>
    <t>Locality</t>
  </si>
  <si>
    <t>Sponsoring Agency</t>
  </si>
  <si>
    <t>Project Type</t>
  </si>
  <si>
    <t>Fed Funds</t>
  </si>
  <si>
    <t>Alameda County</t>
  </si>
  <si>
    <t>CDOT/Alameda Co.</t>
  </si>
  <si>
    <t>Study/Impl.</t>
  </si>
  <si>
    <t>Denver</t>
  </si>
  <si>
    <t>CDOT</t>
  </si>
  <si>
    <t>Study</t>
  </si>
  <si>
    <t>Ft. Myers Beach</t>
  </si>
  <si>
    <t>FDOT/Ft. Myers Beach</t>
  </si>
  <si>
    <t>Statewide</t>
  </si>
  <si>
    <t>FDOT</t>
  </si>
  <si>
    <t>Broward County</t>
  </si>
  <si>
    <t>FDOT/Fl Turnpike</t>
  </si>
  <si>
    <t>MNDOT</t>
  </si>
  <si>
    <t>Raliegh/Piedmont</t>
  </si>
  <si>
    <t>NCDOT</t>
  </si>
  <si>
    <t>ODOT</t>
  </si>
  <si>
    <t>Portland</t>
  </si>
  <si>
    <t>Philadelphia</t>
  </si>
  <si>
    <t>PennDOT/PA Turnpike</t>
  </si>
  <si>
    <t>Dallas/Ft. Worth</t>
  </si>
  <si>
    <t>TxDOT/NCTCOG</t>
  </si>
  <si>
    <t>Seattle</t>
  </si>
  <si>
    <t>WSDOT/PSRC</t>
  </si>
  <si>
    <t>Implementation</t>
  </si>
  <si>
    <t>Twin Cities</t>
  </si>
  <si>
    <t>MnDOT</t>
  </si>
  <si>
    <t>Regional study and outreach</t>
  </si>
  <si>
    <t>Orange County</t>
  </si>
  <si>
    <t xml:space="preserve">California DOT </t>
  </si>
  <si>
    <t>SR 91 evaluation</t>
  </si>
  <si>
    <t>MD DOT</t>
  </si>
  <si>
    <t>Santa Cruz</t>
  </si>
  <si>
    <t>HOT lanes on median of Route 1</t>
  </si>
  <si>
    <t>San Diego</t>
  </si>
  <si>
    <t>SANDAG</t>
  </si>
  <si>
    <t xml:space="preserve">Extension of I-15 HOT lanes </t>
  </si>
  <si>
    <t>San Francisco</t>
  </si>
  <si>
    <t>City CarShare</t>
  </si>
  <si>
    <t>Miami-Dade Co.</t>
  </si>
  <si>
    <t>Lee County</t>
  </si>
  <si>
    <t>Houston</t>
  </si>
  <si>
    <t>Houston Metro</t>
  </si>
  <si>
    <t>HOT lanes on three radial corridors</t>
  </si>
  <si>
    <t xml:space="preserve">Washington </t>
  </si>
  <si>
    <t>King County Metro</t>
  </si>
  <si>
    <t>Parking cash-out</t>
  </si>
  <si>
    <t>CaDOT/TCA</t>
  </si>
  <si>
    <t>Variable tolls on SJHTC/ SR 73</t>
  </si>
  <si>
    <t>CaDOT/SANDAG</t>
  </si>
  <si>
    <t>Extension of I-15 HOT lanes</t>
  </si>
  <si>
    <t>City CarShare/ City of SF</t>
  </si>
  <si>
    <t>Evaluation</t>
  </si>
  <si>
    <t>Carsharing</t>
  </si>
  <si>
    <t>HOT lane on C-470</t>
  </si>
  <si>
    <t>Ft. Myers Beach/FDOT</t>
  </si>
  <si>
    <t>FDOT/Lee Co DOT</t>
  </si>
  <si>
    <t>Variable tolls for heavy vehicles</t>
  </si>
  <si>
    <t>Georgia</t>
  </si>
  <si>
    <t>Atlanta</t>
  </si>
  <si>
    <t>GDOT</t>
  </si>
  <si>
    <t>Mileage-based insurance/ FAIR lanes</t>
  </si>
  <si>
    <t>Massachusetts</t>
  </si>
  <si>
    <t>Variablization of fixed auto costs</t>
  </si>
  <si>
    <t>New Jersey</t>
  </si>
  <si>
    <t>Variable tolls on river crossings</t>
  </si>
  <si>
    <t>PA Tpk. Auth.</t>
  </si>
  <si>
    <t>Parking cash-out and pricing</t>
  </si>
  <si>
    <t>Cash-out of cars</t>
  </si>
  <si>
    <t>Maryland</t>
  </si>
  <si>
    <t>California DOT/ TCA</t>
  </si>
  <si>
    <t>Fiscal Yr</t>
  </si>
  <si>
    <t>Santa Cruz RTC</t>
  </si>
  <si>
    <t>Impl. and evaluation of car sharing</t>
  </si>
  <si>
    <t>Impl. of peak pricing on the SJHTC / SR 73</t>
  </si>
  <si>
    <t xml:space="preserve">Variable pricing of heavy vehicles </t>
  </si>
  <si>
    <t xml:space="preserve">Feasibility of value pricing at 10 locations </t>
  </si>
  <si>
    <t>New York metro area</t>
  </si>
  <si>
    <t>Pricing options on Florida Turnpike</t>
  </si>
  <si>
    <t>Priced queue jumps</t>
  </si>
  <si>
    <t>Variable tolls on N.J. Turnpike</t>
  </si>
  <si>
    <t>Variable tolls on PA Turnpike</t>
  </si>
  <si>
    <t>HOT lanes on I-40</t>
  </si>
  <si>
    <t>HOT lanes on Hwy. 217</t>
  </si>
  <si>
    <t>HOT lanes on I-30 /region-wide study</t>
  </si>
  <si>
    <t>VALUE PRICING PILOT PROGRAM -</t>
  </si>
  <si>
    <t>HOT lanes on I-95</t>
  </si>
  <si>
    <t>Illinois</t>
  </si>
  <si>
    <t>Chicago</t>
  </si>
  <si>
    <t>Variable tolls on Northwest Tollway</t>
  </si>
  <si>
    <t>Express bus/HOT lane study</t>
  </si>
  <si>
    <t>Ohio</t>
  </si>
  <si>
    <t xml:space="preserve">Truck toll pricing study </t>
  </si>
  <si>
    <t xml:space="preserve">San Antonio </t>
  </si>
  <si>
    <t>I-35 HOT lane study</t>
  </si>
  <si>
    <t>Virginia</t>
  </si>
  <si>
    <t>Northern Virginia</t>
  </si>
  <si>
    <t>HOT lanes regionwide</t>
  </si>
  <si>
    <t xml:space="preserve">HOT lane on I-25 </t>
  </si>
  <si>
    <t>Design</t>
  </si>
  <si>
    <t xml:space="preserve">Priced queue jumps </t>
  </si>
  <si>
    <t>IDOT/ISTHA</t>
  </si>
  <si>
    <t xml:space="preserve">NJ DOT </t>
  </si>
  <si>
    <t xml:space="preserve">NJ DOT/PANYNJ </t>
  </si>
  <si>
    <t>TxDOT</t>
  </si>
  <si>
    <t>VDOT</t>
  </si>
  <si>
    <t>VALUE PRICING PILOT PROGRAM - PROJECT GRANT AWARDS FY 1999-2003</t>
  </si>
  <si>
    <t>State Total</t>
  </si>
  <si>
    <t xml:space="preserve"> PROJECT GRANT AWARDS FY 1999-2003</t>
  </si>
  <si>
    <t>FY 1999-2002</t>
  </si>
  <si>
    <t>Actual FY99-02</t>
  </si>
  <si>
    <t>Fy 2003FY 2003</t>
  </si>
  <si>
    <t>Total</t>
  </si>
  <si>
    <t>FY 1999-2003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</si>
</sst>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 horizontal="left"/>
    </xf>
    <xf numFmtId="5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5" fontId="0" fillId="0" borderId="0" xfId="18" applyNumberFormat="1" applyFont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5" fontId="6" fillId="0" borderId="0" xfId="18" applyNumberFormat="1" applyFont="1" applyAlignment="1">
      <alignment/>
    </xf>
    <xf numFmtId="5" fontId="5" fillId="0" borderId="0" xfId="18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5" fontId="6" fillId="0" borderId="1" xfId="0" applyNumberFormat="1" applyFont="1" applyBorder="1" applyAlignment="1">
      <alignment/>
    </xf>
    <xf numFmtId="5" fontId="6" fillId="0" borderId="1" xfId="18" applyNumberFormat="1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top"/>
    </xf>
    <xf numFmtId="6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6" fontId="6" fillId="0" borderId="1" xfId="0" applyNumberFormat="1" applyFont="1" applyBorder="1" applyAlignment="1">
      <alignment horizontal="right" vertical="top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top"/>
    </xf>
    <xf numFmtId="1" fontId="6" fillId="0" borderId="0" xfId="18" applyNumberFormat="1" applyFont="1" applyAlignment="1">
      <alignment/>
    </xf>
    <xf numFmtId="1" fontId="0" fillId="0" borderId="0" xfId="18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5" fontId="5" fillId="0" borderId="1" xfId="0" applyNumberFormat="1" applyFont="1" applyBorder="1" applyAlignment="1">
      <alignment/>
    </xf>
    <xf numFmtId="6" fontId="5" fillId="0" borderId="1" xfId="0" applyNumberFormat="1" applyFont="1" applyBorder="1" applyAlignment="1">
      <alignment horizontal="right" vertical="top" wrapText="1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6" fontId="5" fillId="0" borderId="1" xfId="0" applyNumberFormat="1" applyFont="1" applyBorder="1" applyAlignment="1">
      <alignment horizontal="right" vertical="top"/>
    </xf>
    <xf numFmtId="5" fontId="6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1999-2002%20project%20list%20by%20S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">
          <cell r="F44">
            <v>26119746</v>
          </cell>
        </row>
      </sheetData>
      <sheetData sheetId="1">
        <row r="10">
          <cell r="B10">
            <v>1836737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15.8515625" style="0" customWidth="1"/>
    <col min="2" max="2" width="18.00390625" style="0" customWidth="1"/>
    <col min="3" max="3" width="21.57421875" style="0" customWidth="1"/>
    <col min="4" max="4" width="14.28125" style="0" customWidth="1"/>
    <col min="5" max="5" width="34.8515625" style="0" customWidth="1"/>
    <col min="6" max="6" width="13.421875" style="0" customWidth="1"/>
    <col min="7" max="7" width="9.57421875" style="35" customWidth="1"/>
    <col min="8" max="8" width="14.421875" style="0" customWidth="1"/>
  </cols>
  <sheetData>
    <row r="1" spans="1:7" ht="12.75">
      <c r="A1" s="43" t="s">
        <v>128</v>
      </c>
      <c r="B1" s="44"/>
      <c r="C1" s="44"/>
      <c r="D1" s="44"/>
      <c r="E1" s="44"/>
      <c r="F1" s="44"/>
      <c r="G1" s="45"/>
    </row>
    <row r="2" spans="1:7" ht="12.75">
      <c r="A2" s="44"/>
      <c r="B2" s="44"/>
      <c r="C2" s="44"/>
      <c r="D2" s="44"/>
      <c r="E2" s="44"/>
      <c r="F2" s="44"/>
      <c r="G2" s="45"/>
    </row>
    <row r="3" spans="1:8" ht="12.75">
      <c r="A3" s="31" t="s">
        <v>0</v>
      </c>
      <c r="B3" s="31" t="s">
        <v>19</v>
      </c>
      <c r="C3" s="31" t="s">
        <v>20</v>
      </c>
      <c r="D3" s="31" t="s">
        <v>21</v>
      </c>
      <c r="E3" s="31" t="s">
        <v>1</v>
      </c>
      <c r="F3" s="32" t="s">
        <v>22</v>
      </c>
      <c r="G3" s="42" t="s">
        <v>93</v>
      </c>
      <c r="H3" s="53" t="s">
        <v>129</v>
      </c>
    </row>
    <row r="5" spans="1:7" ht="12.75">
      <c r="A5" s="22" t="s">
        <v>4</v>
      </c>
      <c r="B5" s="23" t="s">
        <v>23</v>
      </c>
      <c r="C5" s="23" t="s">
        <v>24</v>
      </c>
      <c r="D5" s="23" t="s">
        <v>25</v>
      </c>
      <c r="E5" s="23" t="s">
        <v>15</v>
      </c>
      <c r="F5" s="24">
        <v>595250</v>
      </c>
      <c r="G5" s="37">
        <v>2002</v>
      </c>
    </row>
    <row r="6" spans="1:7" ht="12.75">
      <c r="A6" s="27" t="s">
        <v>4</v>
      </c>
      <c r="B6" s="29" t="s">
        <v>50</v>
      </c>
      <c r="C6" s="29" t="s">
        <v>92</v>
      </c>
      <c r="D6" s="29" t="s">
        <v>28</v>
      </c>
      <c r="E6" s="29" t="s">
        <v>96</v>
      </c>
      <c r="F6" s="28">
        <v>190400</v>
      </c>
      <c r="G6" s="37">
        <v>1999</v>
      </c>
    </row>
    <row r="7" spans="1:7" ht="12.75">
      <c r="A7" s="30" t="s">
        <v>4</v>
      </c>
      <c r="B7" s="29" t="s">
        <v>50</v>
      </c>
      <c r="C7" s="29" t="s">
        <v>51</v>
      </c>
      <c r="D7" s="29" t="s">
        <v>28</v>
      </c>
      <c r="E7" s="29" t="s">
        <v>52</v>
      </c>
      <c r="F7" s="28">
        <v>314762</v>
      </c>
      <c r="G7" s="37">
        <v>1999</v>
      </c>
    </row>
    <row r="8" spans="1:7" ht="12.75">
      <c r="A8" s="22" t="s">
        <v>4</v>
      </c>
      <c r="B8" s="23" t="s">
        <v>50</v>
      </c>
      <c r="C8" s="23" t="s">
        <v>69</v>
      </c>
      <c r="D8" s="23" t="s">
        <v>46</v>
      </c>
      <c r="E8" s="23" t="s">
        <v>70</v>
      </c>
      <c r="F8" s="24">
        <v>344800</v>
      </c>
      <c r="G8" s="37">
        <v>2001</v>
      </c>
    </row>
    <row r="9" spans="1:7" ht="12.75">
      <c r="A9" s="30" t="s">
        <v>4</v>
      </c>
      <c r="B9" s="33" t="s">
        <v>56</v>
      </c>
      <c r="C9" s="33" t="s">
        <v>57</v>
      </c>
      <c r="D9" s="33" t="s">
        <v>28</v>
      </c>
      <c r="E9" s="33" t="s">
        <v>58</v>
      </c>
      <c r="F9" s="34">
        <v>932000</v>
      </c>
      <c r="G9" s="37">
        <v>2000</v>
      </c>
    </row>
    <row r="10" spans="1:7" ht="12.75">
      <c r="A10" s="22" t="s">
        <v>4</v>
      </c>
      <c r="B10" s="23" t="s">
        <v>56</v>
      </c>
      <c r="C10" s="23" t="s">
        <v>71</v>
      </c>
      <c r="D10" s="23" t="s">
        <v>28</v>
      </c>
      <c r="E10" s="23" t="s">
        <v>72</v>
      </c>
      <c r="F10" s="25">
        <v>28000</v>
      </c>
      <c r="G10" s="37">
        <v>2001</v>
      </c>
    </row>
    <row r="11" spans="1:7" ht="12.75">
      <c r="A11" s="30" t="s">
        <v>4</v>
      </c>
      <c r="B11" s="29" t="s">
        <v>59</v>
      </c>
      <c r="C11" s="29" t="s">
        <v>60</v>
      </c>
      <c r="D11" s="29" t="s">
        <v>46</v>
      </c>
      <c r="E11" s="29" t="s">
        <v>95</v>
      </c>
      <c r="F11" s="28">
        <v>742000</v>
      </c>
      <c r="G11" s="37">
        <v>2000</v>
      </c>
    </row>
    <row r="12" spans="1:7" ht="12.75">
      <c r="A12" s="22" t="s">
        <v>4</v>
      </c>
      <c r="B12" s="23" t="s">
        <v>59</v>
      </c>
      <c r="C12" s="23" t="s">
        <v>73</v>
      </c>
      <c r="D12" s="23" t="s">
        <v>74</v>
      </c>
      <c r="E12" s="23" t="s">
        <v>75</v>
      </c>
      <c r="F12" s="24">
        <v>378186</v>
      </c>
      <c r="G12" s="37">
        <v>2001</v>
      </c>
    </row>
    <row r="13" spans="1:7" ht="12.75">
      <c r="A13" s="30" t="s">
        <v>4</v>
      </c>
      <c r="B13" s="29" t="s">
        <v>54</v>
      </c>
      <c r="C13" s="29" t="s">
        <v>94</v>
      </c>
      <c r="D13" s="29" t="s">
        <v>28</v>
      </c>
      <c r="E13" s="29" t="s">
        <v>55</v>
      </c>
      <c r="F13" s="28">
        <v>264000</v>
      </c>
      <c r="G13" s="37">
        <v>2000</v>
      </c>
    </row>
    <row r="14" spans="1:8" ht="12.75">
      <c r="A14" s="30"/>
      <c r="B14" s="29"/>
      <c r="C14" s="29"/>
      <c r="D14" s="29"/>
      <c r="E14" s="29"/>
      <c r="F14" s="56"/>
      <c r="G14" s="37"/>
      <c r="H14" s="47">
        <f>SUM(F5:F13)</f>
        <v>3789398</v>
      </c>
    </row>
    <row r="15" spans="1:7" ht="12.75">
      <c r="A15" s="22" t="s">
        <v>7</v>
      </c>
      <c r="B15" s="23" t="s">
        <v>26</v>
      </c>
      <c r="C15" s="23" t="s">
        <v>27</v>
      </c>
      <c r="D15" s="23" t="s">
        <v>28</v>
      </c>
      <c r="E15" s="23" t="s">
        <v>76</v>
      </c>
      <c r="F15" s="25">
        <v>500000</v>
      </c>
      <c r="G15" s="37">
        <v>2001</v>
      </c>
    </row>
    <row r="16" spans="1:7" ht="12.75">
      <c r="A16" s="22" t="s">
        <v>7</v>
      </c>
      <c r="B16" s="23" t="s">
        <v>26</v>
      </c>
      <c r="C16" s="23" t="s">
        <v>27</v>
      </c>
      <c r="D16" s="23" t="s">
        <v>46</v>
      </c>
      <c r="E16" s="23" t="s">
        <v>13</v>
      </c>
      <c r="F16" s="24">
        <v>1721526</v>
      </c>
      <c r="G16" s="37">
        <v>2002</v>
      </c>
    </row>
    <row r="17" spans="1:7" ht="12.75">
      <c r="A17" s="22" t="s">
        <v>7</v>
      </c>
      <c r="B17" s="23" t="s">
        <v>26</v>
      </c>
      <c r="C17" s="23" t="s">
        <v>27</v>
      </c>
      <c r="D17" s="23" t="s">
        <v>46</v>
      </c>
      <c r="E17" s="23" t="s">
        <v>120</v>
      </c>
      <c r="F17" s="24">
        <v>1078474</v>
      </c>
      <c r="G17" s="37">
        <v>2003</v>
      </c>
    </row>
    <row r="18" spans="1:8" ht="12.75">
      <c r="A18" s="22"/>
      <c r="B18" s="23"/>
      <c r="C18" s="23"/>
      <c r="D18" s="23"/>
      <c r="E18" s="23"/>
      <c r="F18" s="56"/>
      <c r="G18" s="37"/>
      <c r="H18" s="46">
        <f>SUM(F15:F17)</f>
        <v>3300000</v>
      </c>
    </row>
    <row r="19" spans="1:7" ht="12.75">
      <c r="A19" s="22" t="s">
        <v>11</v>
      </c>
      <c r="B19" s="23" t="s">
        <v>33</v>
      </c>
      <c r="C19" s="23" t="s">
        <v>34</v>
      </c>
      <c r="D19" s="23" t="s">
        <v>28</v>
      </c>
      <c r="E19" s="23" t="s">
        <v>14</v>
      </c>
      <c r="F19" s="24">
        <v>320000</v>
      </c>
      <c r="G19" s="37">
        <v>2002</v>
      </c>
    </row>
    <row r="20" spans="1:7" ht="12.75">
      <c r="A20" s="22" t="s">
        <v>11</v>
      </c>
      <c r="B20" s="23" t="s">
        <v>29</v>
      </c>
      <c r="C20" s="23" t="s">
        <v>77</v>
      </c>
      <c r="D20" s="23" t="s">
        <v>28</v>
      </c>
      <c r="E20" s="23" t="s">
        <v>12</v>
      </c>
      <c r="F20" s="25">
        <v>545600</v>
      </c>
      <c r="G20" s="37">
        <v>2001</v>
      </c>
    </row>
    <row r="21" spans="1:7" ht="12.75">
      <c r="A21" s="22" t="s">
        <v>11</v>
      </c>
      <c r="B21" s="23" t="s">
        <v>29</v>
      </c>
      <c r="C21" s="23" t="s">
        <v>30</v>
      </c>
      <c r="D21" s="23" t="s">
        <v>25</v>
      </c>
      <c r="E21" s="23" t="s">
        <v>12</v>
      </c>
      <c r="F21" s="24">
        <v>500000</v>
      </c>
      <c r="G21" s="37">
        <v>2002</v>
      </c>
    </row>
    <row r="22" spans="1:7" ht="12.75">
      <c r="A22" s="27" t="s">
        <v>11</v>
      </c>
      <c r="B22" s="33" t="s">
        <v>62</v>
      </c>
      <c r="C22" s="23" t="s">
        <v>78</v>
      </c>
      <c r="D22" s="33" t="s">
        <v>28</v>
      </c>
      <c r="E22" s="29" t="s">
        <v>97</v>
      </c>
      <c r="F22" s="34">
        <v>604000</v>
      </c>
      <c r="G22" s="37">
        <v>2000</v>
      </c>
    </row>
    <row r="23" spans="1:7" ht="12.75">
      <c r="A23" s="27" t="s">
        <v>11</v>
      </c>
      <c r="B23" s="33" t="s">
        <v>62</v>
      </c>
      <c r="C23" s="23" t="s">
        <v>78</v>
      </c>
      <c r="D23" s="33" t="s">
        <v>28</v>
      </c>
      <c r="E23" s="33" t="s">
        <v>101</v>
      </c>
      <c r="F23" s="34">
        <v>309280</v>
      </c>
      <c r="G23" s="37">
        <v>2000</v>
      </c>
    </row>
    <row r="24" spans="1:7" ht="12.75">
      <c r="A24" s="27" t="s">
        <v>11</v>
      </c>
      <c r="B24" s="33" t="s">
        <v>62</v>
      </c>
      <c r="C24" s="23" t="s">
        <v>78</v>
      </c>
      <c r="D24" s="23" t="s">
        <v>121</v>
      </c>
      <c r="E24" s="33" t="s">
        <v>122</v>
      </c>
      <c r="F24" s="34">
        <v>1069120</v>
      </c>
      <c r="G24" s="37">
        <v>2003</v>
      </c>
    </row>
    <row r="25" spans="1:7" ht="12.75">
      <c r="A25" s="26" t="s">
        <v>11</v>
      </c>
      <c r="B25" s="23" t="s">
        <v>62</v>
      </c>
      <c r="C25" s="23" t="s">
        <v>78</v>
      </c>
      <c r="D25" s="23" t="s">
        <v>46</v>
      </c>
      <c r="E25" s="23" t="s">
        <v>79</v>
      </c>
      <c r="F25" s="24">
        <v>428000</v>
      </c>
      <c r="G25" s="37">
        <v>2001</v>
      </c>
    </row>
    <row r="26" spans="1:7" ht="12.75">
      <c r="A26" s="27" t="s">
        <v>11</v>
      </c>
      <c r="B26" s="33" t="s">
        <v>61</v>
      </c>
      <c r="C26" s="23" t="s">
        <v>34</v>
      </c>
      <c r="D26" s="33" t="s">
        <v>28</v>
      </c>
      <c r="E26" s="33" t="s">
        <v>100</v>
      </c>
      <c r="F26" s="34">
        <v>696320</v>
      </c>
      <c r="G26" s="37">
        <v>2000</v>
      </c>
    </row>
    <row r="27" spans="1:7" ht="12.75">
      <c r="A27" s="22" t="s">
        <v>11</v>
      </c>
      <c r="B27" s="23" t="s">
        <v>31</v>
      </c>
      <c r="C27" s="23" t="s">
        <v>32</v>
      </c>
      <c r="D27" s="23" t="s">
        <v>28</v>
      </c>
      <c r="E27" s="23" t="s">
        <v>16</v>
      </c>
      <c r="F27" s="24">
        <v>210000</v>
      </c>
      <c r="G27" s="37">
        <v>2002</v>
      </c>
    </row>
    <row r="28" spans="1:7" ht="12.75">
      <c r="A28" s="22" t="s">
        <v>11</v>
      </c>
      <c r="B28" s="23" t="s">
        <v>61</v>
      </c>
      <c r="C28" s="23" t="s">
        <v>32</v>
      </c>
      <c r="D28" s="23" t="s">
        <v>28</v>
      </c>
      <c r="E28" s="23" t="s">
        <v>108</v>
      </c>
      <c r="F28" s="24">
        <v>508000</v>
      </c>
      <c r="G28" s="37">
        <v>2003</v>
      </c>
    </row>
    <row r="29" spans="1:8" ht="12.75">
      <c r="A29" s="22"/>
      <c r="B29" s="23"/>
      <c r="C29" s="23"/>
      <c r="D29" s="23"/>
      <c r="E29" s="23"/>
      <c r="F29" s="56"/>
      <c r="G29" s="37"/>
      <c r="H29" s="46">
        <f>SUM(F19:F28)</f>
        <v>5190320</v>
      </c>
    </row>
    <row r="30" spans="1:7" ht="12.75">
      <c r="A30" s="22" t="s">
        <v>80</v>
      </c>
      <c r="B30" s="23" t="s">
        <v>81</v>
      </c>
      <c r="C30" s="23" t="s">
        <v>82</v>
      </c>
      <c r="D30" s="23" t="s">
        <v>46</v>
      </c>
      <c r="E30" s="23" t="s">
        <v>83</v>
      </c>
      <c r="F30" s="24">
        <v>1035465</v>
      </c>
      <c r="G30" s="37">
        <v>2001</v>
      </c>
    </row>
    <row r="31" spans="1:8" ht="12.75">
      <c r="A31" s="22"/>
      <c r="B31" s="23"/>
      <c r="C31" s="23"/>
      <c r="D31" s="23"/>
      <c r="E31" s="23"/>
      <c r="F31" s="24"/>
      <c r="G31" s="37"/>
      <c r="H31" s="46">
        <v>1035465</v>
      </c>
    </row>
    <row r="32" spans="1:7" ht="12.75">
      <c r="A32" s="22" t="s">
        <v>109</v>
      </c>
      <c r="B32" s="23" t="s">
        <v>110</v>
      </c>
      <c r="C32" s="57" t="s">
        <v>123</v>
      </c>
      <c r="D32" s="23" t="s">
        <v>28</v>
      </c>
      <c r="E32" s="23" t="s">
        <v>111</v>
      </c>
      <c r="F32" s="24">
        <v>360000</v>
      </c>
      <c r="G32" s="37">
        <v>2003</v>
      </c>
    </row>
    <row r="33" spans="1:8" ht="12.75">
      <c r="A33" s="22"/>
      <c r="B33" s="23"/>
      <c r="C33" s="56"/>
      <c r="D33" s="23"/>
      <c r="E33" s="23"/>
      <c r="F33" s="24"/>
      <c r="G33" s="37"/>
      <c r="H33" s="46">
        <v>360000</v>
      </c>
    </row>
    <row r="34" spans="1:7" ht="12.75">
      <c r="A34" s="30" t="s">
        <v>91</v>
      </c>
      <c r="B34" s="29" t="s">
        <v>31</v>
      </c>
      <c r="C34" s="29" t="s">
        <v>53</v>
      </c>
      <c r="D34" s="29" t="s">
        <v>28</v>
      </c>
      <c r="E34" s="29" t="s">
        <v>98</v>
      </c>
      <c r="F34" s="28">
        <v>687536</v>
      </c>
      <c r="G34" s="38">
        <v>1999</v>
      </c>
    </row>
    <row r="35" spans="1:8" ht="12.75">
      <c r="A35" s="30"/>
      <c r="B35" s="29"/>
      <c r="C35" s="29"/>
      <c r="D35" s="29"/>
      <c r="E35" s="29"/>
      <c r="F35" s="28"/>
      <c r="G35" s="38"/>
      <c r="H35" s="47">
        <v>687536</v>
      </c>
    </row>
    <row r="36" spans="1:7" ht="12.75">
      <c r="A36" s="22" t="s">
        <v>5</v>
      </c>
      <c r="B36" s="23" t="s">
        <v>31</v>
      </c>
      <c r="C36" s="23" t="s">
        <v>48</v>
      </c>
      <c r="D36" s="23" t="s">
        <v>46</v>
      </c>
      <c r="E36" s="23" t="s">
        <v>85</v>
      </c>
      <c r="F36" s="24">
        <v>1050931</v>
      </c>
      <c r="G36" s="37">
        <v>2001</v>
      </c>
    </row>
    <row r="37" spans="1:7" ht="12.75">
      <c r="A37" s="22" t="s">
        <v>5</v>
      </c>
      <c r="B37" s="23" t="s">
        <v>31</v>
      </c>
      <c r="C37" s="23" t="s">
        <v>35</v>
      </c>
      <c r="D37" s="23" t="s">
        <v>28</v>
      </c>
      <c r="E37" s="23" t="s">
        <v>18</v>
      </c>
      <c r="F37" s="24">
        <v>950000</v>
      </c>
      <c r="G37" s="37">
        <v>2002</v>
      </c>
    </row>
    <row r="38" spans="1:7" ht="12.75">
      <c r="A38" s="22" t="s">
        <v>5</v>
      </c>
      <c r="B38" s="29" t="s">
        <v>47</v>
      </c>
      <c r="C38" s="29" t="s">
        <v>48</v>
      </c>
      <c r="D38" s="29" t="s">
        <v>28</v>
      </c>
      <c r="E38" s="29" t="s">
        <v>49</v>
      </c>
      <c r="F38" s="28">
        <v>778800</v>
      </c>
      <c r="G38" s="37">
        <v>1999</v>
      </c>
    </row>
    <row r="39" spans="1:8" ht="12.75">
      <c r="A39" s="22"/>
      <c r="B39" s="29"/>
      <c r="C39" s="29"/>
      <c r="D39" s="29"/>
      <c r="E39" s="29"/>
      <c r="F39" s="56"/>
      <c r="G39" s="37"/>
      <c r="H39" s="47">
        <f>SUM(F36:F38)</f>
        <v>2779731</v>
      </c>
    </row>
    <row r="40" spans="1:7" ht="12.75">
      <c r="A40" s="22" t="s">
        <v>86</v>
      </c>
      <c r="B40" s="23" t="s">
        <v>99</v>
      </c>
      <c r="C40" s="23" t="s">
        <v>125</v>
      </c>
      <c r="D40" s="23" t="s">
        <v>74</v>
      </c>
      <c r="E40" s="23" t="s">
        <v>87</v>
      </c>
      <c r="F40" s="24">
        <v>594673</v>
      </c>
      <c r="G40" s="37">
        <v>2001</v>
      </c>
    </row>
    <row r="41" spans="1:7" ht="12.75">
      <c r="A41" s="22" t="s">
        <v>86</v>
      </c>
      <c r="B41" s="23" t="s">
        <v>31</v>
      </c>
      <c r="C41" s="23" t="s">
        <v>124</v>
      </c>
      <c r="D41" s="23" t="s">
        <v>74</v>
      </c>
      <c r="E41" s="23" t="s">
        <v>102</v>
      </c>
      <c r="F41" s="24">
        <v>477468</v>
      </c>
      <c r="G41" s="37">
        <v>2001</v>
      </c>
    </row>
    <row r="42" spans="1:7" ht="12.75">
      <c r="A42" s="22" t="s">
        <v>86</v>
      </c>
      <c r="B42" s="23" t="s">
        <v>99</v>
      </c>
      <c r="C42" s="23" t="s">
        <v>125</v>
      </c>
      <c r="D42" s="23" t="s">
        <v>28</v>
      </c>
      <c r="E42" s="23" t="s">
        <v>112</v>
      </c>
      <c r="F42" s="24">
        <v>670033</v>
      </c>
      <c r="G42" s="37">
        <v>2003</v>
      </c>
    </row>
    <row r="43" spans="1:8" ht="12.75">
      <c r="A43" s="22"/>
      <c r="B43" s="23"/>
      <c r="C43" s="23"/>
      <c r="D43" s="23"/>
      <c r="E43" s="23"/>
      <c r="F43" s="56"/>
      <c r="G43" s="37"/>
      <c r="H43" s="46">
        <f>SUM(F40:F42)</f>
        <v>1742174</v>
      </c>
    </row>
    <row r="44" spans="1:7" ht="12.75">
      <c r="A44" s="22" t="s">
        <v>10</v>
      </c>
      <c r="B44" s="23" t="s">
        <v>36</v>
      </c>
      <c r="C44" s="23" t="s">
        <v>37</v>
      </c>
      <c r="D44" s="23" t="s">
        <v>28</v>
      </c>
      <c r="E44" s="23" t="s">
        <v>104</v>
      </c>
      <c r="F44" s="24">
        <v>402400</v>
      </c>
      <c r="G44" s="37">
        <v>2002</v>
      </c>
    </row>
    <row r="45" spans="1:8" ht="12.75">
      <c r="A45" s="22"/>
      <c r="B45" s="23"/>
      <c r="C45" s="23"/>
      <c r="D45" s="23"/>
      <c r="E45" s="23"/>
      <c r="F45" s="24"/>
      <c r="G45" s="37"/>
      <c r="H45" s="46">
        <v>402400</v>
      </c>
    </row>
    <row r="46" spans="1:7" ht="12.75">
      <c r="A46" s="22" t="s">
        <v>113</v>
      </c>
      <c r="B46" s="23" t="s">
        <v>31</v>
      </c>
      <c r="C46" s="57" t="s">
        <v>38</v>
      </c>
      <c r="D46" s="23" t="s">
        <v>28</v>
      </c>
      <c r="E46" s="23" t="s">
        <v>114</v>
      </c>
      <c r="F46" s="24">
        <v>200000</v>
      </c>
      <c r="G46" s="37">
        <v>2003</v>
      </c>
    </row>
    <row r="47" spans="1:8" ht="12.75">
      <c r="A47" s="22"/>
      <c r="B47" s="23"/>
      <c r="C47" s="56"/>
      <c r="D47" s="23"/>
      <c r="E47" s="23"/>
      <c r="F47" s="24"/>
      <c r="G47" s="37"/>
      <c r="H47" s="46">
        <v>200000</v>
      </c>
    </row>
    <row r="48" spans="1:7" ht="12.75">
      <c r="A48" s="22" t="s">
        <v>8</v>
      </c>
      <c r="B48" s="23" t="s">
        <v>39</v>
      </c>
      <c r="C48" s="23" t="s">
        <v>38</v>
      </c>
      <c r="D48" s="23" t="s">
        <v>28</v>
      </c>
      <c r="E48" s="23" t="s">
        <v>105</v>
      </c>
      <c r="F48" s="24">
        <v>400000</v>
      </c>
      <c r="G48" s="37">
        <v>2002</v>
      </c>
    </row>
    <row r="49" spans="1:7" ht="12.75">
      <c r="A49" s="22" t="s">
        <v>8</v>
      </c>
      <c r="B49" s="23" t="s">
        <v>31</v>
      </c>
      <c r="C49" s="23" t="s">
        <v>38</v>
      </c>
      <c r="D49" s="23" t="s">
        <v>28</v>
      </c>
      <c r="E49" s="23" t="s">
        <v>9</v>
      </c>
      <c r="F49" s="25">
        <v>320000</v>
      </c>
      <c r="G49" s="37">
        <v>2001</v>
      </c>
    </row>
    <row r="50" spans="1:7" ht="12.75">
      <c r="A50" s="22" t="s">
        <v>8</v>
      </c>
      <c r="B50" s="23" t="s">
        <v>31</v>
      </c>
      <c r="C50" s="23" t="s">
        <v>38</v>
      </c>
      <c r="D50" s="23" t="s">
        <v>25</v>
      </c>
      <c r="E50" s="23" t="s">
        <v>9</v>
      </c>
      <c r="F50" s="24">
        <v>900000</v>
      </c>
      <c r="G50" s="37">
        <v>2002</v>
      </c>
    </row>
    <row r="51" spans="1:8" ht="12.75">
      <c r="A51" s="22"/>
      <c r="B51" s="23"/>
      <c r="C51" s="23"/>
      <c r="D51" s="23"/>
      <c r="E51" s="23"/>
      <c r="F51" s="56"/>
      <c r="G51" s="37"/>
      <c r="H51" s="46">
        <f>SUM(F48:F50)</f>
        <v>1620000</v>
      </c>
    </row>
    <row r="52" spans="1:7" ht="12.75">
      <c r="A52" s="22" t="s">
        <v>2</v>
      </c>
      <c r="B52" s="23" t="s">
        <v>40</v>
      </c>
      <c r="C52" s="23" t="s">
        <v>88</v>
      </c>
      <c r="D52" s="23" t="s">
        <v>28</v>
      </c>
      <c r="E52" s="23" t="s">
        <v>103</v>
      </c>
      <c r="F52" s="24">
        <v>776000</v>
      </c>
      <c r="G52" s="37">
        <v>2001</v>
      </c>
    </row>
    <row r="53" spans="1:7" ht="12.75">
      <c r="A53" s="22" t="s">
        <v>2</v>
      </c>
      <c r="B53" s="23" t="s">
        <v>40</v>
      </c>
      <c r="C53" s="23" t="s">
        <v>41</v>
      </c>
      <c r="D53" s="23" t="s">
        <v>46</v>
      </c>
      <c r="E53" s="23" t="s">
        <v>103</v>
      </c>
      <c r="F53" s="24">
        <v>800000</v>
      </c>
      <c r="G53" s="37">
        <v>2002</v>
      </c>
    </row>
    <row r="54" spans="1:8" ht="12.75">
      <c r="A54" s="22"/>
      <c r="B54" s="23"/>
      <c r="C54" s="23"/>
      <c r="D54" s="23"/>
      <c r="E54" s="23"/>
      <c r="F54" s="56"/>
      <c r="G54" s="37"/>
      <c r="H54" s="46">
        <f>SUM(F52:F53)</f>
        <v>1576000</v>
      </c>
    </row>
    <row r="55" spans="1:7" ht="12.75">
      <c r="A55" s="22" t="s">
        <v>6</v>
      </c>
      <c r="B55" s="23" t="s">
        <v>42</v>
      </c>
      <c r="C55" s="23" t="s">
        <v>43</v>
      </c>
      <c r="D55" s="23" t="s">
        <v>28</v>
      </c>
      <c r="E55" s="23" t="s">
        <v>106</v>
      </c>
      <c r="F55" s="24">
        <v>152000</v>
      </c>
      <c r="G55" s="37">
        <v>2002</v>
      </c>
    </row>
    <row r="56" spans="1:7" ht="12.75">
      <c r="A56" s="27" t="s">
        <v>6</v>
      </c>
      <c r="B56" s="33" t="s">
        <v>63</v>
      </c>
      <c r="C56" s="33" t="s">
        <v>64</v>
      </c>
      <c r="D56" s="33" t="s">
        <v>46</v>
      </c>
      <c r="E56" s="29" t="s">
        <v>65</v>
      </c>
      <c r="F56" s="34">
        <v>2436000</v>
      </c>
      <c r="G56" s="37">
        <v>2000</v>
      </c>
    </row>
    <row r="57" spans="1:7" ht="12.75">
      <c r="A57" s="22" t="s">
        <v>6</v>
      </c>
      <c r="B57" s="23" t="s">
        <v>115</v>
      </c>
      <c r="C57" s="57" t="s">
        <v>126</v>
      </c>
      <c r="D57" s="33" t="s">
        <v>28</v>
      </c>
      <c r="E57" s="23" t="s">
        <v>116</v>
      </c>
      <c r="F57" s="34">
        <v>160000</v>
      </c>
      <c r="G57" s="37">
        <v>2003</v>
      </c>
    </row>
    <row r="58" spans="1:8" ht="12.75">
      <c r="A58" s="22"/>
      <c r="B58" s="23"/>
      <c r="C58" s="56"/>
      <c r="D58" s="33"/>
      <c r="E58" s="23"/>
      <c r="F58" s="56"/>
      <c r="G58" s="37"/>
      <c r="H58" s="50">
        <f>SUM(F55:F57)</f>
        <v>2748000</v>
      </c>
    </row>
    <row r="59" spans="1:7" ht="12.75">
      <c r="A59" s="22" t="s">
        <v>117</v>
      </c>
      <c r="B59" s="23" t="s">
        <v>118</v>
      </c>
      <c r="C59" s="57" t="s">
        <v>127</v>
      </c>
      <c r="D59" s="33" t="s">
        <v>28</v>
      </c>
      <c r="E59" s="23" t="s">
        <v>119</v>
      </c>
      <c r="F59" s="34">
        <v>500741</v>
      </c>
      <c r="G59" s="37">
        <v>2003</v>
      </c>
    </row>
    <row r="60" spans="1:8" ht="12.75">
      <c r="A60" s="22"/>
      <c r="B60" s="23"/>
      <c r="C60" s="56"/>
      <c r="D60" s="33"/>
      <c r="E60" s="23"/>
      <c r="F60" s="34"/>
      <c r="G60" s="37"/>
      <c r="H60" s="50">
        <v>500741</v>
      </c>
    </row>
    <row r="61" spans="1:7" ht="12.75">
      <c r="A61" s="27" t="s">
        <v>66</v>
      </c>
      <c r="B61" s="33" t="s">
        <v>44</v>
      </c>
      <c r="C61" s="33" t="s">
        <v>67</v>
      </c>
      <c r="D61" s="33" t="s">
        <v>28</v>
      </c>
      <c r="E61" s="33" t="s">
        <v>68</v>
      </c>
      <c r="F61" s="34">
        <v>419500</v>
      </c>
      <c r="G61" s="37">
        <v>2000</v>
      </c>
    </row>
    <row r="62" spans="1:7" ht="12.75">
      <c r="A62" s="22" t="s">
        <v>3</v>
      </c>
      <c r="B62" s="23" t="s">
        <v>44</v>
      </c>
      <c r="C62" s="23" t="s">
        <v>67</v>
      </c>
      <c r="D62" s="23" t="s">
        <v>46</v>
      </c>
      <c r="E62" s="23" t="s">
        <v>89</v>
      </c>
      <c r="F62" s="25">
        <v>499280</v>
      </c>
      <c r="G62" s="37">
        <v>2001</v>
      </c>
    </row>
    <row r="63" spans="1:7" ht="12.75">
      <c r="A63" s="22" t="s">
        <v>3</v>
      </c>
      <c r="B63" s="23" t="s">
        <v>44</v>
      </c>
      <c r="C63" s="23" t="s">
        <v>67</v>
      </c>
      <c r="D63" s="23" t="s">
        <v>46</v>
      </c>
      <c r="E63" s="23" t="s">
        <v>90</v>
      </c>
      <c r="F63" s="25">
        <v>98832</v>
      </c>
      <c r="G63" s="37">
        <v>2001</v>
      </c>
    </row>
    <row r="64" spans="1:7" ht="12.75">
      <c r="A64" s="22" t="s">
        <v>3</v>
      </c>
      <c r="B64" s="23" t="s">
        <v>44</v>
      </c>
      <c r="C64" s="23" t="s">
        <v>45</v>
      </c>
      <c r="D64" s="23" t="s">
        <v>46</v>
      </c>
      <c r="E64" s="23" t="s">
        <v>17</v>
      </c>
      <c r="F64" s="24">
        <v>1880000</v>
      </c>
      <c r="G64" s="37">
        <v>2002</v>
      </c>
    </row>
    <row r="65" spans="5:8" ht="12.75">
      <c r="E65" s="19"/>
      <c r="G65" s="39"/>
      <c r="H65" s="49">
        <f>SUM(F61:F64)</f>
        <v>2897612</v>
      </c>
    </row>
    <row r="66" spans="5:8" ht="12.75">
      <c r="E66" s="18"/>
      <c r="F66" s="21">
        <f>SUM(F5:F65)</f>
        <v>28829377</v>
      </c>
      <c r="G66" s="39"/>
      <c r="H66" s="49">
        <f>H14+H18+H29+H31+H33+H35+H39+H43+H45+H47+H51+H54+H58+H60+H65</f>
        <v>28829377</v>
      </c>
    </row>
    <row r="67" spans="1:8" ht="12.75">
      <c r="A67" s="2"/>
      <c r="B67" s="2"/>
      <c r="C67" s="2"/>
      <c r="D67" s="2"/>
      <c r="E67" s="1"/>
      <c r="F67" s="9"/>
      <c r="G67" s="40"/>
      <c r="H67" s="48"/>
    </row>
    <row r="68" spans="1:8" ht="12.75">
      <c r="A68" s="2"/>
      <c r="B68" s="2"/>
      <c r="C68" s="2"/>
      <c r="D68" s="2"/>
      <c r="E68" s="1"/>
      <c r="F68" s="9"/>
      <c r="G68" s="41"/>
      <c r="H68" s="4"/>
    </row>
    <row r="69" spans="1:7" ht="12.75">
      <c r="A69" s="2"/>
      <c r="B69" s="2"/>
      <c r="C69" s="2"/>
      <c r="D69" s="2"/>
      <c r="E69" s="1"/>
      <c r="F69" s="9"/>
      <c r="G69" s="40"/>
    </row>
    <row r="70" spans="1:8" ht="12.75">
      <c r="A70" s="13"/>
      <c r="B70" s="13"/>
      <c r="C70" s="13"/>
      <c r="D70" s="13"/>
      <c r="E70" s="10"/>
      <c r="F70" s="14"/>
      <c r="G70" s="42"/>
      <c r="H70" s="14"/>
    </row>
    <row r="71" spans="1:6" ht="12.75">
      <c r="A71" s="12"/>
      <c r="B71" s="12"/>
      <c r="C71" s="12"/>
      <c r="D71" s="12"/>
      <c r="E71" s="10"/>
      <c r="F71" s="11"/>
    </row>
    <row r="72" spans="1:6" ht="12.75">
      <c r="A72" s="8"/>
      <c r="B72" s="8"/>
      <c r="C72" s="8"/>
      <c r="D72" s="8"/>
      <c r="E72" s="1"/>
      <c r="F72" s="4"/>
    </row>
    <row r="73" spans="1:6" ht="12.75">
      <c r="A73" s="2"/>
      <c r="B73" s="2"/>
      <c r="C73" s="2"/>
      <c r="D73" s="2"/>
      <c r="E73" s="1"/>
      <c r="F73" s="9"/>
    </row>
    <row r="74" spans="1:8" ht="12.75">
      <c r="A74" s="2"/>
      <c r="B74" s="2"/>
      <c r="C74" s="2"/>
      <c r="D74" s="2"/>
      <c r="E74" s="1"/>
      <c r="F74" s="9"/>
      <c r="G74" s="40"/>
      <c r="H74" s="9"/>
    </row>
    <row r="75" spans="1:8" ht="12.75">
      <c r="A75" s="6"/>
      <c r="B75" s="6"/>
      <c r="C75" s="6"/>
      <c r="D75" s="6"/>
      <c r="E75" s="1"/>
      <c r="F75" s="7"/>
      <c r="G75" s="36"/>
      <c r="H75" s="7"/>
    </row>
    <row r="76" spans="1:8" ht="12.75">
      <c r="A76" s="2"/>
      <c r="B76" s="2"/>
      <c r="C76" s="2"/>
      <c r="D76" s="2"/>
      <c r="E76" s="1"/>
      <c r="F76" s="15"/>
      <c r="H76" s="5"/>
    </row>
    <row r="77" spans="1:8" ht="12.75">
      <c r="A77" s="16"/>
      <c r="B77" s="16"/>
      <c r="C77" s="16"/>
      <c r="D77" s="16"/>
      <c r="E77" s="1"/>
      <c r="F77" s="17"/>
      <c r="G77" s="36"/>
      <c r="H77" s="17"/>
    </row>
    <row r="78" spans="1:8" ht="12.75">
      <c r="A78" s="3"/>
      <c r="B78" s="3"/>
      <c r="C78" s="3"/>
      <c r="D78" s="3"/>
      <c r="E78" s="1"/>
      <c r="F78" s="15"/>
      <c r="H78" s="5"/>
    </row>
    <row r="79" spans="1:8" ht="12.75">
      <c r="A79" s="6"/>
      <c r="B79" s="6"/>
      <c r="C79" s="6"/>
      <c r="D79" s="6"/>
      <c r="E79" s="1"/>
      <c r="F79" s="15"/>
      <c r="H79" s="5"/>
    </row>
    <row r="80" spans="1:8" ht="12.75">
      <c r="A80" s="6"/>
      <c r="B80" s="6"/>
      <c r="C80" s="6"/>
      <c r="D80" s="6"/>
      <c r="E80" s="1"/>
      <c r="F80" s="15"/>
      <c r="G80" s="41"/>
      <c r="H80" s="15"/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5">
      <selection activeCell="E26" sqref="E26"/>
    </sheetView>
  </sheetViews>
  <sheetFormatPr defaultColWidth="9.140625" defaultRowHeight="12.75"/>
  <cols>
    <col min="1" max="1" width="14.57421875" style="0" customWidth="1"/>
    <col min="2" max="2" width="12.7109375" style="0" customWidth="1"/>
  </cols>
  <sheetData>
    <row r="1" spans="1:3" ht="12.75">
      <c r="A1" s="43" t="s">
        <v>107</v>
      </c>
      <c r="B1" s="44"/>
      <c r="C1" s="45"/>
    </row>
    <row r="2" spans="1:3" ht="12.75">
      <c r="A2" s="43" t="s">
        <v>130</v>
      </c>
      <c r="B2" s="44"/>
      <c r="C2" s="45"/>
    </row>
    <row r="3" spans="1:3" ht="12.75">
      <c r="A3" s="44"/>
      <c r="B3" s="44"/>
      <c r="C3" s="45"/>
    </row>
    <row r="4" spans="1:3" ht="12.75">
      <c r="A4" s="31" t="s">
        <v>0</v>
      </c>
      <c r="B4" s="32" t="s">
        <v>22</v>
      </c>
      <c r="C4" s="42"/>
    </row>
    <row r="5" spans="1:3" ht="12.75">
      <c r="A5" s="22" t="s">
        <v>4</v>
      </c>
      <c r="B5" s="51">
        <f>+Sheet1!H14</f>
        <v>3789398</v>
      </c>
      <c r="C5" s="35"/>
    </row>
    <row r="6" spans="1:2" ht="12.75">
      <c r="A6" s="22" t="s">
        <v>7</v>
      </c>
      <c r="B6" s="51">
        <f>+Sheet1!H18</f>
        <v>3300000</v>
      </c>
    </row>
    <row r="7" spans="1:2" ht="12.75">
      <c r="A7" s="22" t="s">
        <v>11</v>
      </c>
      <c r="B7" s="51">
        <f>+Sheet1!H29</f>
        <v>5190320</v>
      </c>
    </row>
    <row r="8" spans="1:2" ht="12.75">
      <c r="A8" s="22" t="s">
        <v>80</v>
      </c>
      <c r="B8" s="24">
        <v>1035465</v>
      </c>
    </row>
    <row r="9" spans="1:2" ht="12.75">
      <c r="A9" s="22" t="s">
        <v>109</v>
      </c>
      <c r="B9" s="24">
        <f>+Sheet1!H33</f>
        <v>360000</v>
      </c>
    </row>
    <row r="10" spans="1:2" ht="12.75">
      <c r="A10" s="30" t="s">
        <v>91</v>
      </c>
      <c r="B10" s="28">
        <v>687536</v>
      </c>
    </row>
    <row r="11" spans="1:2" ht="12.75">
      <c r="A11" s="22" t="s">
        <v>5</v>
      </c>
      <c r="B11" s="51">
        <f>+Sheet1!H39</f>
        <v>2779731</v>
      </c>
    </row>
    <row r="12" spans="1:2" ht="12.75">
      <c r="A12" s="22" t="s">
        <v>86</v>
      </c>
      <c r="B12" s="51">
        <f>+Sheet1!H43</f>
        <v>1742174</v>
      </c>
    </row>
    <row r="13" spans="1:2" ht="12.75">
      <c r="A13" s="22" t="s">
        <v>10</v>
      </c>
      <c r="B13" s="24">
        <v>402400</v>
      </c>
    </row>
    <row r="14" spans="1:2" ht="12.75">
      <c r="A14" s="22" t="s">
        <v>113</v>
      </c>
      <c r="B14" s="52">
        <f>+Sheet1!H47</f>
        <v>200000</v>
      </c>
    </row>
    <row r="15" spans="1:2" ht="12.75">
      <c r="A15" s="22" t="s">
        <v>8</v>
      </c>
      <c r="B15" s="51">
        <f>+Sheet1!H51</f>
        <v>1620000</v>
      </c>
    </row>
    <row r="16" spans="1:2" ht="12.75">
      <c r="A16" s="22" t="s">
        <v>2</v>
      </c>
      <c r="B16" s="51">
        <f>+Sheet1!H54</f>
        <v>1576000</v>
      </c>
    </row>
    <row r="17" spans="1:2" ht="12.75">
      <c r="A17" s="22" t="s">
        <v>6</v>
      </c>
      <c r="B17" s="51">
        <f>+Sheet1!H58</f>
        <v>2748000</v>
      </c>
    </row>
    <row r="18" spans="1:2" ht="12.75">
      <c r="A18" s="22" t="s">
        <v>117</v>
      </c>
      <c r="B18" s="51">
        <f>+Sheet1!H60</f>
        <v>500741</v>
      </c>
    </row>
    <row r="19" spans="1:2" ht="12.75">
      <c r="A19" s="27" t="s">
        <v>66</v>
      </c>
      <c r="B19" s="20">
        <f>+Sheet1!H65</f>
        <v>2897612</v>
      </c>
    </row>
    <row r="20" spans="1:2" ht="12.75">
      <c r="A20" s="55" t="s">
        <v>134</v>
      </c>
      <c r="B20" s="7">
        <f>SUM(B5:B19)</f>
        <v>28829377</v>
      </c>
    </row>
    <row r="22" spans="1:2" ht="12.75">
      <c r="A22" t="s">
        <v>131</v>
      </c>
      <c r="B22" s="7">
        <f>+'[1]Sheet1'!$F$44</f>
        <v>26119746</v>
      </c>
    </row>
    <row r="23" spans="1:2" ht="12.75">
      <c r="A23" t="s">
        <v>84</v>
      </c>
      <c r="B23" s="5">
        <f>+'[1]Sheet2'!$B$10</f>
        <v>1836737</v>
      </c>
    </row>
    <row r="24" spans="1:2" ht="12.75">
      <c r="A24" t="s">
        <v>132</v>
      </c>
      <c r="B24" s="5">
        <f>+B22-B23</f>
        <v>24283009</v>
      </c>
    </row>
    <row r="25" spans="1:2" ht="12.75">
      <c r="A25" t="s">
        <v>133</v>
      </c>
      <c r="B25" s="54">
        <v>4546368</v>
      </c>
    </row>
    <row r="26" spans="1:2" ht="12.75">
      <c r="A26" t="s">
        <v>135</v>
      </c>
      <c r="B26" s="17">
        <f>SUM(B24:B25)</f>
        <v>28829377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pdecorla</dc:creator>
  <cp:keywords/>
  <dc:description/>
  <cp:lastModifiedBy>pdecorla</cp:lastModifiedBy>
  <cp:lastPrinted>2003-09-08T20:12:03Z</cp:lastPrinted>
  <dcterms:created xsi:type="dcterms:W3CDTF">2001-07-06T20:35:22Z</dcterms:created>
  <dcterms:modified xsi:type="dcterms:W3CDTF">2003-09-08T20:40:53Z</dcterms:modified>
  <cp:category/>
  <cp:version/>
  <cp:contentType/>
  <cp:contentStatus/>
</cp:coreProperties>
</file>