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7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Worksheets'!$A$1:$AE$470</definedName>
    <definedName name="_xlnm.Print_Area" localSheetId="1">'Decision Unit - Crosswalk'!$A$1:$Y$105</definedName>
  </definedNames>
  <calcPr fullCalcOnLoad="1"/>
</workbook>
</file>

<file path=xl/sharedStrings.xml><?xml version="1.0" encoding="utf-8"?>
<sst xmlns="http://schemas.openxmlformats.org/spreadsheetml/2006/main" count="461" uniqueCount="275">
  <si>
    <r>
      <t>The 2005 budget proposes an increase of $57,000 for this program, resulting in a total funding level of $986,000</t>
    </r>
    <r>
      <rPr>
        <sz val="14"/>
        <rFont val="Arial"/>
        <family val="0"/>
      </rPr>
      <t>.  This program provides grants for equipment and personnel training for either closed-circuit televising or video taping of the testimony of children in criminal proceedings and for assisting courts, other systems agencies, and social service agencies to establish procedures related to the use of these options.   This increase is attributable to program realignment proposed in 2006 where administrative funding has been reallocated to more appropriately reflect the true cost of each program.  This program was appropriated $970,000 in 2005.</t>
    </r>
  </si>
  <si>
    <t>CyberFraud and Computer Forensic Assistance</t>
  </si>
  <si>
    <t>No funding is proposed for this program in 2006.   OMB's PART review found  this program lacks performance goals and cannot demonstrate results as currently designed, earning a rating of "results not demonstrated."  The 2005 enacted level is $300,926,000.</t>
  </si>
  <si>
    <t>No funding is proposed in 2006 because the objectives of this program will be met by the end of 2005, and these resources have been re-directed.</t>
  </si>
  <si>
    <t>This $175,000 increase will provide a total of $2,962,000 for the National Stalker and Domestic Violence Reduction Program (Stalker Database).  This program provides assistance to state and units of local government to improve processes for entering data regarding stalking and domestic violence into local, state, and national crime information databases.  This increase is attributable to program realignment proposed in 2006 where administrative funding has been reallocated to more appropriately reflect the true cost of each program.  The 2005 appropriation for this program is $2,911,000.</t>
  </si>
  <si>
    <r>
      <t>The enhancement of $72,044,000 requested would provide a total of $73,792,000</t>
    </r>
    <r>
      <rPr>
        <sz val="14"/>
        <rFont val="Arial"/>
        <family val="0"/>
      </rPr>
      <t xml:space="preserve"> to continue this initiative in 2006.   The 2006 budget proposes to consolidate Project Sentry and the State and Local Gun Violence Assistance Program.  The State and Local Gun Violence Assistance Program  is part of the Administration's Project Safe Neighborhoods (PSN) initiative, which utilizes a comprehensive approach to combat gun violence by linking together local, state, and federal law enforcement officials, prosecutors, and community leaders to implement a multi-faceted strategy to deter and punish gun violators from all sides.  Funding available under the State and Local Gun Violence Reduction Program supports all components of the PSN initiative, including the strategic planning, outreach, and accountability components of the PSN initiative.  It provides support for local prosecutors, investigators, supervision staff, analysts, and research partners working with designated PSN Task Forces in each of the 94 U.S. Attorney districts and supports programs that develop and promote community outreach efforts.   Also, funding provided to targeted sites supports training, technical assistance, and workshops for members of local task forces.  The request</t>
    </r>
  </si>
  <si>
    <t>also includes $4,500,000 for the National District Attorneys Association to conduct gun violence prosecutorial training.   It also includes resources previously provided under Project Sentry.  This program was not appropriated funding in 2005.</t>
  </si>
  <si>
    <t>This increase will provide a total of $43,060,000 to initiate this new program in 2006.  This program was established under the 21st Century Department of Justice Reauthorization Act of 2002 and authorizes block grants to only those states that participate in the Part B Formula Grant Program to carry out activities under one or more of 25 eligible purpose areas designed to prevent juvenile delinquency.</t>
  </si>
  <si>
    <t>The budget proposes to eliminate funding for this program which was appropriated $54,265,000 in 2005.  Similar activities can be funded under Part C Juvenile Delinquency Block Grants, which are proposed in 2006.</t>
  </si>
  <si>
    <t>3. Part C:Juvenile Delinquency Prevention Block Grants</t>
  </si>
  <si>
    <t>This decrease of $10,782,000 will provide a total of $38,812,000 for this program.  Included within is $14,500,000 for the Internet Crimes Against Children (ICAC) Regional Task Force Program, which provides nationwide coverage in the investigation and prosecution of ICAC cases.  Also included is $5,000,000 for the AMBER Alert Program, which is a voluntary partnership between law enforcement agencies and broadcasters to activate an urgent bulletin in the most serious child abduction cases.  The decrease for this program is attributable to the fact that more money was appropriated in 2005 for this program than was anticipated.  The 2005 enacted level is $46,274,000 compared to a 2005 request level of $38,657,000.</t>
  </si>
  <si>
    <r>
      <t>The proposed enhancement  of $14,016,000 would provide a total of $14,016,000</t>
    </r>
    <r>
      <rPr>
        <sz val="14"/>
        <rFont val="Arial"/>
        <family val="0"/>
      </rPr>
      <t xml:space="preserve"> for this initiative in 2006, as there was no funding specifically appropriated for this program in 2005.  The State and Local Terrorism Training (SLATT) Program improves domestic anti-terrorism preparedness by: (1) providing state and local law enforcement executives with a general awareness training of domestic terrorist and political extremist movements;  (2) disseminating information relating to vital elements of law enforcement anti-terrorism preparedness and readiness, including planning;  and (3) providing training on crisis and consequence management and incident command, including essential elements requisite to conducting criminal investigations and prosecutions of terrorist threats and incidents.</t>
    </r>
  </si>
  <si>
    <r>
      <t>The enhancement  of $19,404,000 requested would provide a total of $48,418,000</t>
    </r>
    <r>
      <rPr>
        <sz val="14"/>
        <rFont val="Arial"/>
        <family val="0"/>
      </rPr>
      <t xml:space="preserve"> to continue this initiative in 2006.   This program provides funding for local prosecutor offices in four states (California, Texas, Arizona, and New Mexico) along the Southwest Border for the costs of processing, detaining, and prosecuting drug and other cases referred from federal arrests or federal investigations.  The program was appropriated $29,599,000 in 2005.</t>
    </r>
  </si>
  <si>
    <r>
      <t>The  increase of $263,000 would provide a total of $4,958,000</t>
    </r>
    <r>
      <rPr>
        <sz val="14"/>
        <rFont val="Arial"/>
        <family val="0"/>
      </rPr>
      <t xml:space="preserve"> for this initiative.  This program, also known as the Sex Offenders Management (CSOM) Program,  assists state and local jurisdictions as they establish comprehensive strategies to manage sex offenders under community supervision, implement such strategies, or enhance their current array of strategies.  The 2005 appropriation for this program is $4,356,000.</t>
    </r>
  </si>
  <si>
    <t>Reimbursable FTE…………………………………</t>
  </si>
  <si>
    <t>The 2006 requested decrease of $4,555,000 would provide a total of $5,000,000 to continue this program.  The funds requested in 2006 will be used to support 24 planning and enhancement grants that will be provided to 24 states.  These awards will help states plan or implement a prescription drug monitoring program by establishing a data collection and analysis system; developing skills to analyze and use collected data; facilitating the exchange of information and prescription data among states; and assessing the efficiency and effectiveness of the programs.  The 2005 enacted level for this program is $9,866,000.</t>
  </si>
  <si>
    <t>The 2006 requested decrease of $3,967,000 would provide a total of $6,232,000 to continue the implementation of the National Criminal Intelligence Sharing Plan.  This initiative will fund the development and dissemination of national criminal intelligence sharing policies, procedures, standards, technologies and training.  The 2005 enacted level is $10,360,000.</t>
  </si>
  <si>
    <t>No funding is proposed for this program in 2006.  The 2005 enacted level is $99,000.</t>
  </si>
  <si>
    <t>This mission of this program is completed, so no funding is requested in 2006.  The 2005 appropriation for this program is $1,973,000.</t>
  </si>
  <si>
    <t>Consistent with the Government Performance and Results Act, the 2006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</si>
  <si>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 xml:space="preserve">     2005 Rescission -- Reduction applied to DOJ  (0.54%)................................................................................................................................................................................................…</t>
  </si>
  <si>
    <t xml:space="preserve">     2005 Rescission -- Government-wide Reduction (0.80%).....................................................................................................................................................................................................................................…</t>
  </si>
  <si>
    <t>1/  Does not include 17 reimbursable positions.</t>
  </si>
  <si>
    <t>3.  Law Enforcement Family Support</t>
  </si>
  <si>
    <t>9.  Juvenile Mentoring Program</t>
  </si>
  <si>
    <t>The 2005 budget proposes to eliminate funding for this program.  Such initiatives can be addressed through the Part C Juvenile Block Grant and the $5,000,000 mentoring program requested under Part E.</t>
  </si>
  <si>
    <t>4.  Cannabis Eradication Program</t>
  </si>
  <si>
    <t>1.  Victims of Trafficking</t>
  </si>
  <si>
    <t>2.  Victim Notification System</t>
  </si>
  <si>
    <t>3.  Public Safety Officers' Disability Benefits Program</t>
  </si>
  <si>
    <t>No funding is requested for this program in 2006.</t>
  </si>
  <si>
    <t>The budget proposes to eliminate funding for this program in 2006.</t>
  </si>
  <si>
    <t>The 2006 budget proposes to eliminate funding for this program.</t>
  </si>
  <si>
    <t>The budget includes a rescission of $95,500,000 against balances.  This will be achieved through the recovery of funds from grants whose time period has elapsed.</t>
  </si>
  <si>
    <t>[-95,500]</t>
  </si>
  <si>
    <t>Program Improvements/Offsets by Strategic Goal</t>
  </si>
  <si>
    <t>Perm</t>
  </si>
  <si>
    <t>Perm.</t>
  </si>
  <si>
    <t>Pos.</t>
  </si>
  <si>
    <t>Program Improvements/Offsets</t>
  </si>
  <si>
    <t>Improving the Criminal Justice System……………..</t>
  </si>
  <si>
    <t xml:space="preserve">                 Statistics</t>
  </si>
  <si>
    <t>Strengthening the Juvenile Justice System</t>
  </si>
  <si>
    <t>Substance Abuse: Demand Reduction</t>
  </si>
  <si>
    <t>Services for Victims of Crime</t>
  </si>
  <si>
    <t>Management and Administration………………….</t>
  </si>
  <si>
    <t>5.</t>
  </si>
  <si>
    <t>6.</t>
  </si>
  <si>
    <t>7.</t>
  </si>
  <si>
    <t>8.</t>
  </si>
  <si>
    <t>Public Safety Officers' Death Benefits……………..</t>
  </si>
  <si>
    <t xml:space="preserve">  Transfer from State and Local Law Enforcement Assistance as part of budget realignment………………………………………………………………………………….</t>
  </si>
  <si>
    <t xml:space="preserve">  Transfer from Weed and Seed Program Fund as part of budget realignment…………………………………………………………………………………………………………………</t>
  </si>
  <si>
    <t xml:space="preserve">  Transfer from Juvenile Justice Programs as part of budget realignment………………………………………………………………………………………………………………………</t>
  </si>
  <si>
    <t xml:space="preserve">  Transfer from Community Oriented Policing Services as part of budget realignment………………………………………………………………………………………………….</t>
  </si>
  <si>
    <t>Rescission</t>
  </si>
  <si>
    <t>1/</t>
  </si>
  <si>
    <t>Program Realignment</t>
  </si>
  <si>
    <t>management and administration, so that a more accurate picture of total activity costs is reflected in the budget.  In this way, budget and performance are more closely linked, and provide a better basis on which</t>
  </si>
  <si>
    <t>8.  ChildSafe Initiative</t>
  </si>
  <si>
    <t>9.  Cyber Fraud and Computer Forensics Program</t>
  </si>
  <si>
    <t>10.  Police Corps</t>
  </si>
  <si>
    <t>11.  Project Reentry</t>
  </si>
  <si>
    <t>1. National Stalker and Domestic Violence Reduction Program (Stalker Database)</t>
  </si>
  <si>
    <t>2.  Crime Information Technology Act Program</t>
  </si>
  <si>
    <t>to make budget decisions.  Over time, agencies will be expected to identify effective outcome measures, monitor their progress, and accurately present the associated costs.</t>
  </si>
  <si>
    <t>OJP's management and administration resources were redistributed among all OJP programs so that the budgeted administrative costs for each program were more closely aligned with</t>
  </si>
  <si>
    <t>actual administrative costs.    The table below depicts the total funds for each program and the net program funds once administrative costs are subtracted.  The net program fund amounts</t>
  </si>
  <si>
    <t>Net</t>
  </si>
  <si>
    <t>Program</t>
  </si>
  <si>
    <t>Admin.</t>
  </si>
  <si>
    <t>Funds</t>
  </si>
  <si>
    <t>Resources</t>
  </si>
  <si>
    <t>Counterterrorism Research and Development</t>
  </si>
  <si>
    <t>Improving the Criminal Justice System</t>
  </si>
  <si>
    <t>Bulletproof Vest Partnership</t>
  </si>
  <si>
    <t>Grants for Closed Circuit Televising</t>
  </si>
  <si>
    <t>Justice Assistance Grant Program</t>
  </si>
  <si>
    <t>Law Enforcement Technology R&amp;D</t>
  </si>
  <si>
    <t>Boys and Girls Clubs of America</t>
  </si>
  <si>
    <t>USA Freedom Corps</t>
  </si>
  <si>
    <t>Childsafe Initiative</t>
  </si>
  <si>
    <t>Police Corps</t>
  </si>
  <si>
    <t>Project Reentry</t>
  </si>
  <si>
    <t>Regional Information Sharing System</t>
  </si>
  <si>
    <t>State and Local Gun Violence Assistance Program</t>
  </si>
  <si>
    <t>Southwest Border Prosecutor Initiative</t>
  </si>
  <si>
    <t>Training Programs to Assist Probation &amp; Parole Officers</t>
  </si>
  <si>
    <t>Weed and Seed Program</t>
  </si>
  <si>
    <t>2005 Appropriation                             (w/ Rescissions and Transfers)</t>
  </si>
  <si>
    <t>Strategic Goal Three: Assist State, Local, and Tribal Efforts to Prevent or Reduce Crime and Violence.............................................................................................................................................................................................................</t>
  </si>
  <si>
    <t>Research, Development, Evaluation and Statistics</t>
  </si>
  <si>
    <t>Criminal Justice Statistical Programs</t>
  </si>
  <si>
    <t>Research, Evaluation, and Demonstration Programs</t>
  </si>
  <si>
    <t>VAWA II Stalker Databases</t>
  </si>
  <si>
    <t>Technology for Crime Identification</t>
  </si>
  <si>
    <t>DNA Initiative:</t>
  </si>
  <si>
    <t>National Criminal Records History Improvement Program</t>
  </si>
  <si>
    <t>Capital Litigation Improvement Grants Program</t>
  </si>
  <si>
    <t>This funding will be used to establish a program to provide $20 million in FY 2006 ($50 million over three years) for training to private defense counsel and public defenders, state and local prosecutors, and state judges to improve the competency of all participants connected with the trial of state capital cases.</t>
  </si>
  <si>
    <t>12.  Capital Litigation Improvement Grants Program</t>
  </si>
  <si>
    <t>13.  Regional Information Sharing System</t>
  </si>
  <si>
    <t>14.  State and Local Gun Violence Assistance Program</t>
  </si>
  <si>
    <t>15.  State and Local Anti-Terrorism Training Program</t>
  </si>
  <si>
    <t>16. Southwest Border Prosecutor Initiative</t>
  </si>
  <si>
    <t>17.  Training for Probation and Parole Officers</t>
  </si>
  <si>
    <t>18.  Prescription Drug Monitoring Program</t>
  </si>
  <si>
    <t>19.  Prison Rape Prevention and Prosecution Program</t>
  </si>
  <si>
    <t>20.  Weed and Seed Program</t>
  </si>
  <si>
    <t>21.  State Criminal Alien Assistance Program</t>
  </si>
  <si>
    <t>22.  National Criminal Intelligence Sharing Plan</t>
  </si>
  <si>
    <t>23.  Motor Vehicle Theft Prevention Program</t>
  </si>
  <si>
    <t>24. Hate Crimes Training</t>
  </si>
  <si>
    <t>Part A:  Concentration of Federal Efforts</t>
  </si>
  <si>
    <t>Part B:  Formula Grants</t>
  </si>
  <si>
    <t>Part D:  Research/Eval/T&amp;TA (new)</t>
  </si>
  <si>
    <t>Part E: Demos (new)</t>
  </si>
  <si>
    <t>Title V:  Local Delinquency Prevention Incentive Grants</t>
  </si>
  <si>
    <t xml:space="preserve">Drug Courts </t>
  </si>
  <si>
    <t>Residential Substance Abuse Treatment</t>
  </si>
  <si>
    <t>Crime Victims Fund (M&amp;A only)</t>
  </si>
  <si>
    <t>Public Safety Officers Disability Benefit Program</t>
  </si>
  <si>
    <t>Public Safety Officers Death Educational Assistance</t>
  </si>
  <si>
    <t>Child Abuse Training Programs for Judicial Personnel</t>
  </si>
  <si>
    <t>Court Appointed Special Advocate</t>
  </si>
  <si>
    <t>Improving Investigation and Prosecution of Child Abuse</t>
  </si>
  <si>
    <t>Total, Justice Assistance Discretionary</t>
  </si>
  <si>
    <t>OFFICE OF JUSTICE PROGRAMS -- JUSTICE ASSISTANCE</t>
  </si>
  <si>
    <t>(Dollars in Thousands)</t>
  </si>
  <si>
    <t xml:space="preserve">  Transfer from Office on Violence Against Women as part of budget realignment………………..…………………...……………………………………………………………….</t>
  </si>
  <si>
    <t xml:space="preserve">  Transfer from the Drug Enforcement Administration for Cannabis Eradication Program………………………….……………………………………………………………</t>
  </si>
  <si>
    <t>2004 Obligations ...............................………....................................................................................................................................…………………....................................................................</t>
  </si>
  <si>
    <t>2005 Appropriation (without Rescission)...............………………………………….....................................................................................................................................................................…</t>
  </si>
  <si>
    <t>2005 Appropriation (with Rescission)............…………………………………….........................................................................................................................…............................................…</t>
  </si>
  <si>
    <t>2005 Rescission Against Balances………………………………………………………………………………………….……………………………………………………………………………………………………………………</t>
  </si>
  <si>
    <t>2006 Total Request……………………………………………………………………………………………..……………………………………………………………………………………………………………………..</t>
  </si>
  <si>
    <t xml:space="preserve">     Change 2006 from 2005……………………………………………………………..………………………………….…………………………………………………………………………………………………………………</t>
  </si>
  <si>
    <t xml:space="preserve">        Net Adjustments to Base………………………………………………………………………...………………………………………..…………………………………………………………………………………………………………………..</t>
  </si>
  <si>
    <t>Program Improvements.................................................................................................................................................................…………………………………………………………………………..........................................</t>
  </si>
  <si>
    <t>Program Offsets.....…………………………………...................................................................................................................................................................................................................</t>
  </si>
  <si>
    <t xml:space="preserve">        Net Program Improvements/Offsets................................................................................................................................................................................................................................................................</t>
  </si>
  <si>
    <t>The budget proposes to eliminate funding for this program in OJP, which was appropriated $7,893,000 in 2005.  A new COPS/OJP Tribal Law Enforcement is proposed to streamline activities between COPS and OJP tribal grant programs, and the FY06 proposed budget under COPS is $51,600,000 for similar purposes,  which is almost $32,000,000 more than was appropriated under COPS in 2005 for Indian Country.</t>
  </si>
  <si>
    <t>2006 Total Request ................................………………….................................................................................................................................................................................................................</t>
  </si>
  <si>
    <t xml:space="preserve">  Change 2006 from 2005……………………………………………………………………………………..………………………………...………………………………………………………………………………………………………….</t>
  </si>
  <si>
    <t>2006 Discretionary Request……………………………………….…………………………………………………………………………………………………………………………………………………………………………………</t>
  </si>
  <si>
    <t>Subtotal Technology for Crime Identification..........................………………………………………………………………………………………………………………</t>
  </si>
  <si>
    <t>Subtotal Substance Abuse: Demand Reduction…………………………………………………………………………………………………................…………………</t>
  </si>
  <si>
    <t>Subtotal Improving the Criminal Justice System……………………………………………..………………………………………………………………………………</t>
  </si>
  <si>
    <t>Subtotal Research, Development, Evaluation and Statistics………………………………………………...……………………………………………………</t>
  </si>
  <si>
    <t>Subtotal Strengthening the Juvenile Justice System....………………………………………………………..........…………………………………………</t>
  </si>
  <si>
    <t>Subtotal Substance Abuse: Services for Victims of Crime………………………………………………………………................…………………</t>
  </si>
  <si>
    <t>Funding for this program is proposed to be eliminated.    The 2005 enacted level for this program is $28,070,000.</t>
  </si>
  <si>
    <t>Funding for this program is proposed for elimination in 2006.  Funding for lab improvements will be supported under the DNA initiative.  This program has a 2005 enacted level of $14,800,000.</t>
  </si>
  <si>
    <t>2006 Mandatory Request -- Public Safety Officers Death Benefits Program (as part of Direct Services for Victims of Crime)……………………...…….</t>
  </si>
  <si>
    <t>Rescission from Balances……………………………..………………………………………………………………………………………………………………………………………………………………………….</t>
  </si>
  <si>
    <t>Net 2006 Discretionary Request…………………………..…………………………………………………………….………………………………………………………………………………………………………</t>
  </si>
  <si>
    <t>Services to Victims of Crime</t>
  </si>
  <si>
    <t>This increase of $165,000 would provide a total of $712,000 for this program, which provides interagency cooperation and coordination among federal agencies with responsibilities in the area of juvenile justice.   This decrease is attributable to program realignment proposed in 2005 where administrative funding has been reallocated to more appropriately reflect the true cost of each program.  The 2005 enacted level for this program is $2,960,000.</t>
  </si>
  <si>
    <t>This increase of $11,067,000 will provide a total of $93,947,000 for this program, that supports state and local efforts to develop and implement comprehensive State juvenile justice plans based on detailed studies of needs in their jurisdictions and enable them to meet the goals of the Juvenile Justice and Delinquency Prevention Act.  Included within the funding level proposed for 2006 is $10,000,000 for training and technical assistance to help  small, non-profit organizations, including faith-based organizations, with the federal grants process.  This program received a 2005 appropriated level of $82,878,000.</t>
  </si>
  <si>
    <t>This decrease will result in a total of $10,116 for this program in 2006. This program was established under the 21st Century Department of Justice Reauthorization Act of 2002 and provides training and technical assistance regarding the prevention, treatment, and control of juvenile delinquency.  This program has an FY 2005 enacted level of $9,866,000.</t>
  </si>
  <si>
    <t>This decrease of $98,057,000 will provide a total of $6,600,000 for this program in 2006.  This program was established under the 21st Century Department of Justice Reauthorization Act of 2002.  The program decrease will eliminate earmarked funding and use the remaining funding for a juvenile mentoring program ($5,000,000) and an initiative to end child prostitution ($1,600,000).  This program was appropriated $100,812,000 in 2005.</t>
  </si>
  <si>
    <t>This decrease of $48,426,000 will result in a total of $32,265,000 for this program in 2006 for incentive grants.  The 2005 enacted level for this program is $78,931,000.</t>
  </si>
  <si>
    <t>The 2005 budget proposes to eliminate funding for this program, which was appropriated $14,800,000 in 2005.</t>
  </si>
  <si>
    <t>This increase of $29,918,000 will provide a total of $70,060,000 for this program.  The Drug Courts Program is a competitive, discretionary grant program designed to help communities plan, implement, and enhance drug courts.  The 2006 proposed enhancement will be used to expand the number of drug courts; enhance existing drug courts; fund tribal planning grants; and pay for training, technical assistance, and evaluation efforts.  The FY 2005 enacted level for this program is $39,466,000.</t>
  </si>
  <si>
    <t>To halt the spread of marijuana cultivation in the United States, the Drug Enforcement Agency (DEA) initiated the Domestic Cannabis Eradication/Suppression Program (DCE/SP), which is the only nationwide law enforcement program that exclusively targets marijuana.  The Controlled Substance Act of 1970 authorizes the Attorney General to “conduct programs of eradication aimed at destroying wild or illicit growth of plant species from which controlled substances may be extracted.”  In response to this directive, the DCE/SP was established in 1979.  Initially, the DCE/SP consisted of two statewide multi-agency marijuana eradication operations, in Hawaii and California.  As the stature of the program grew, additional states began to participate, and by 1985 state and local agencies from all 50 states were participating in the DCE/SP.  This program is being transferred from DEA ($11,600,000 from base funds) to OJP in FY 2006 and expanded, and will be renamed the Cannabis Eradication Discretionary Grant Program (CEGP).</t>
  </si>
  <si>
    <t>This enhancement of $83,000 will provide a total of $4,064,000 for this program.  This program provides educational support for member of officers' families.  In order to be eligible, an individual must have received a portion of the Public Safety Officers' Death Benefit or be the dependent of an officer who received the Public Safety Officers' Disability Benefit.  This program has an FY 2005 enacted level of $2,758,000.</t>
  </si>
  <si>
    <t>This $94,000 enhancement will provide a total of $4,884,000 for this program.  This program provides benefits for federal, state, and local public safety officers disabled in the line of duty.   This program has an FY 2005 enacted level of $3,567,000.</t>
  </si>
  <si>
    <t>Increases (see OJP's Summary of Requirements table).........................................................................................................................................................................................................................</t>
  </si>
  <si>
    <t>Decreases (see OJP's Summary of Requirements table)...........................................................................................................................................................................................................................…...</t>
  </si>
  <si>
    <t>2.  Research, Evaluation, and Demonstration Programs</t>
  </si>
  <si>
    <t>1.  Byrne Justice Assistance Grant Program</t>
  </si>
  <si>
    <t>The 2006 budget proposes to eliminate funding for this program, with the exception of the Boys and Girls Club program, for which</t>
  </si>
  <si>
    <t>2.  Indian Country Prison Grants</t>
  </si>
  <si>
    <t>3.  Tribal Courts</t>
  </si>
  <si>
    <t>4.  Byrne Discretionary Grants</t>
  </si>
  <si>
    <t>Consistent with the Government Performance and Results Act, the 2006 budget proposes to streamline the decision unit structure of DOJ components to align more closely with the mission and strategic</t>
  </si>
  <si>
    <t>objectives contained in the DOJ Strategic Plan (FY 2003-2008).  In addition, the budget has been realigned to reflect each component's outputs and full costs by major program activity, including the costs of</t>
  </si>
  <si>
    <t>As part of its effort to realign resources to the DOJ Strategic Plan, the 2006 budget proposes to consolidate funding for OJP-administered programs funded under the Justice Assistance appropriation.</t>
  </si>
  <si>
    <t>In 2006, OJP has realigned its management and administration funding to reflect the full cost, both administrative and programmatic, of each OJP program.  In order to achieve this,</t>
  </si>
  <si>
    <t xml:space="preserve">correspond to the amounts included for each program under the Justice Assistance appropriation language in the 2006 President's Budget Appendix. </t>
  </si>
  <si>
    <t>Research and Development</t>
  </si>
  <si>
    <t>Total</t>
  </si>
  <si>
    <t>State and Local Antiterrorism Trng &amp; TA</t>
  </si>
  <si>
    <t>Byrne Discretionary</t>
  </si>
  <si>
    <t>Prescription Drug Monitoring Program</t>
  </si>
  <si>
    <t>Prison Rape Prevention &amp; Prosecution</t>
  </si>
  <si>
    <t>Implementation of the Nat'l Criminal Intelligence Sharing Plan</t>
  </si>
  <si>
    <t>Reducing the Juvenile Justice System (Reauth)</t>
  </si>
  <si>
    <t>Part C:</t>
  </si>
  <si>
    <t>Substance Abuse</t>
  </si>
  <si>
    <t>Cannabis Eradication Program</t>
  </si>
  <si>
    <t>Victims of Crime</t>
  </si>
  <si>
    <t>Missing and Exploited Childrens Program</t>
  </si>
  <si>
    <t>Public Safety Officers Death Benefit Program (MANDATORY)</t>
  </si>
  <si>
    <t>Total, Justice Assistance</t>
  </si>
  <si>
    <t>[9,126]</t>
  </si>
  <si>
    <t>[1,755]</t>
  </si>
  <si>
    <t>[6,844]</t>
  </si>
  <si>
    <t>5.  Bulletproof Vests</t>
  </si>
  <si>
    <t>6.  Grants for  Closed Circuit Television</t>
  </si>
  <si>
    <t>7. USA Freedom Corps</t>
  </si>
  <si>
    <t>1. Criminal Justice Statistical Program</t>
  </si>
  <si>
    <t>4.  Public Safety Officers' Educational Assistance Program</t>
  </si>
  <si>
    <t>5.  Child Abuse Training for Judicial Personnel</t>
  </si>
  <si>
    <t>6.  Missing Alzheimers' Patient Program</t>
  </si>
  <si>
    <t>3. Coverdell Grants</t>
  </si>
  <si>
    <t>4.  National Criminal History Improvements Program</t>
  </si>
  <si>
    <t>Strengthening the Juvenile Justice System:</t>
  </si>
  <si>
    <t>1.  Concentration of Federal Efforts</t>
  </si>
  <si>
    <t>2.  Part B: Formula Grants</t>
  </si>
  <si>
    <t xml:space="preserve">5.  Part E: Developing, Testing, and Demonstrating Promising New Initiatives </t>
  </si>
  <si>
    <t>6.  Title V:  Delinquency Prevention Program, Incentive Grants</t>
  </si>
  <si>
    <t>7.  Juvenile Accountability Incentive Block Grant</t>
  </si>
  <si>
    <t>8.  Secure Our Schools Program</t>
  </si>
  <si>
    <t xml:space="preserve">Requested Rescission of Prior Year </t>
  </si>
  <si>
    <t>Unobligated Balances…………………………</t>
  </si>
  <si>
    <t xml:space="preserve">          Subtotal, Discretionary………………………………………..</t>
  </si>
  <si>
    <t>Subtotal, Discretionary……………………………………</t>
  </si>
  <si>
    <t>1.  Drug Courts</t>
  </si>
  <si>
    <t>2. Indian Alcohol and Crime Demonstration Program</t>
  </si>
  <si>
    <t xml:space="preserve">3.  Residential Substance Abuse Treatment Program </t>
  </si>
  <si>
    <t>7.  Court-Appointed Special Advocate</t>
  </si>
  <si>
    <t>8.  Improving the Investigation and Prosecution of Child Abuse</t>
  </si>
  <si>
    <t>9.  Missing and Exploited Children's Program</t>
  </si>
  <si>
    <t>10.  Telemarketing Scams Against the Elderly</t>
  </si>
  <si>
    <t>Program Improvements by Strategic Goal</t>
  </si>
  <si>
    <t xml:space="preserve"> Pos.</t>
  </si>
  <si>
    <t xml:space="preserve"> Perm.</t>
  </si>
  <si>
    <t xml:space="preserve"> </t>
  </si>
  <si>
    <t>1.</t>
  </si>
  <si>
    <t>2.</t>
  </si>
  <si>
    <t>3.</t>
  </si>
  <si>
    <t>4.</t>
  </si>
  <si>
    <t>Adjustments to Base:</t>
  </si>
  <si>
    <t>Amount</t>
  </si>
  <si>
    <t>Comparison by activity and program</t>
  </si>
  <si>
    <t>FTE</t>
  </si>
  <si>
    <t>Grand Total</t>
  </si>
  <si>
    <t xml:space="preserve">     Transfer from State and Local Law Enforcement Assistance for administrative functions…………………………………………………………………………………..</t>
  </si>
  <si>
    <t xml:space="preserve">     Transfer from Juvenile Justice Programs for administrative functions………………………………………………………………………………………………………………………..</t>
  </si>
  <si>
    <t>2005 Appropriation Enacted……………………………………………………………………………………………………………………………………………………………………………………………………..</t>
  </si>
  <si>
    <t>2006 Current Services.................................................................................................................................................................................................................................................</t>
  </si>
  <si>
    <t>2006 Current Services</t>
  </si>
  <si>
    <t>2006 Request</t>
  </si>
  <si>
    <t>For FY 2006, the budget does not include funds for Byrne Discretionary Grants.  The original purpose of this program was to provide discretionary grant funding in support of a wide array of activities, especially those that demonstrate, test and evaluate innovations and best practices. However, for the past several years, the level of earmarking within this program has  severly hampered OJP's ability to address new and innovative criminal justice initiatives.  Traditionally, the discretionary grant program served as a vehicle to fund OJP and Administration initiatives in the area of state and local criminal justice improvements in topics ranging from gun safety, drug testing, alternatives to incarceration, and community-based justice.  In the 2005 omnibus budget, 100 percent of this discretionary program is earmarked.  This program has an 2005 enacted level of $167,756,000; this funding is eliminated in 2006.</t>
  </si>
  <si>
    <r>
      <t>The 2006 budget proposes an increase of $6,158,000 for this program, resulting in a total funding level of $29,939,000</t>
    </r>
    <r>
      <rPr>
        <sz val="14"/>
        <rFont val="Arial"/>
        <family val="0"/>
      </rPr>
      <t>.  The Bulletproof Vest Program helps states, units of local government, and tribal governments equip their law enforcement and corrections officers with armored vests.    Of the $6,158,000 enhancement requested, $3,000,000 will be used to institute a testing program for bulletproof vests in NIJ.  This program  was appropriated $24,666,000 in 2005.</t>
    </r>
  </si>
  <si>
    <t>The 2005 budget proposes to fund the USA Freedom Corps as a separate, standalone program.  This program funds two separate initiatives: the Neighborhood Watch Program (NWP) and the Volunteers in Police Service Program (VIPS).  The VIPS Program maximizes service and volunteer opportunities for civilians to collaborate with local police agencies.  This program was appropriated $2,467,000 in 2005.</t>
  </si>
  <si>
    <r>
      <t>The 2006 budget proposes total funding for this program of $3,171,000</t>
    </r>
    <r>
      <rPr>
        <sz val="14"/>
        <rFont val="Arial"/>
        <family val="0"/>
      </rPr>
      <t xml:space="preserve">.  This program is designed to provide a nationwide support system for law enforcement agencies involved in the prevention, investigation, and prosecution of economic and high-tech crimes and to support and partner with other appropriate entities in addressing homeland security initiatives, as they relate to these types of crimes.  The funding requested in 2006 will be used to: (1) develop and deliver training, at little or no cost, on investigation techniques for cyber and financial crimes; (2) provide investigative support to financial investigations, primarily through financial and visual analysis and public records searches, and (3) improve knowledge of economic and cyber crime issues through applied research.    </t>
    </r>
  </si>
  <si>
    <t>The FY 2005 enacted level is $14,800,000; funding for this program is eliminated in the 2006 budget.</t>
  </si>
  <si>
    <r>
      <t>The 2006 budget proposes a decrease of $25,231,000 for a total of $10,175,000</t>
    </r>
    <r>
      <rPr>
        <sz val="14"/>
        <rFont val="Arial"/>
        <family val="0"/>
      </rPr>
      <t xml:space="preserve"> for this program.  Of the total requested, $7,000,000 will be used to fund the collection of statistics, $2,175,000 will be used to fund the National Prison Rape Commission, and $1,000,00 will be used to continue the activities of the National Institute of Corrections.  The 2005 enacted level is $36,506,000, which is over $28,000,000 more than had been requested for this program.  This program has an unobligated balance of over $23,000,000.  The FY 2006 budget authority requested allows the program's execution to catch up with the funded levels.</t>
    </r>
  </si>
  <si>
    <r>
      <t>This  decrease of $5,896,000 would provide a total of $59,599,000</t>
    </r>
    <r>
      <rPr>
        <sz val="14"/>
        <rFont val="Arial"/>
        <family val="0"/>
      </rPr>
      <t xml:space="preserve"> for this initiative.  The Weed and Seed Program assists communities in developing and implementing comprehensive strategies to  weed out violent crime, illegal drug and gun trafficking, and illegal gang activity and to seed communities with crime prevention programs.    The 2005 enacted level is $61,172,000.  This decrease reflects that more program funding was provided in the 2005 enacted level than was requested in the 2005 President's Budget.  The level of funding requested is approximately the same level of funding requested in the 2005 President's Budget.</t>
    </r>
  </si>
  <si>
    <t>This decrease of $1,326,000 provides a total funding level of $80,097,000 for the National Institute of Justice (NIJ).  This funding will be used to continue to support social science research, the NIJ technology centers, and the Office of Science and Technology.   A total of $2,000,000 will be used to evaluate technologies that protect against explosive devices.  The FY 2005 enacted level is $54,265,000.  The decrease of funds is attributable to the transfer of the ADAM Program to BJS.</t>
  </si>
  <si>
    <t>This increase of $14,200,000  provides a total funding level of $62,775,000 for the Bureau of Justice Statistics (BJS).  The program funding will be used to further the statistical gathering efforts of BJS,  Of this total, $1,000,000 will be used to collect data on civil litigation.   A total of $6,500,000 will be used for the Felony Arrestee Drug Use Reporting Program, formerly known as ADAM (and previously administered by NIJ).  The FY 2005 enacted level for this program is $33,546,000.</t>
  </si>
  <si>
    <t>This enhancement of $32,827,000 will provide a total of $58,180,000 for this program in 2006.  This program provides grants to states to improve their criminal history and related records so that they are complete and accurate and available for use by federal, state, and local law enforcement.  This program also permits states (and the National Instant Criminal Background Check System, NICS, where appropriate) to identify: ineligible firearm purchasers; persons ineligible to hold positions involving children, the elderly or disabled; and persons subject to protective orders or wanted, arrested or convicted of stalking and/or domestic violence.  The 2005 enacted level for this program is $24,666,000.</t>
  </si>
  <si>
    <t>This program is proposed for elimination in 2006.  The 2006 budget proposes to consolidate all Indian country funding under one flexible COPS/OJP Indian Grant Program for a total of $51,600,000 in COPS.</t>
  </si>
  <si>
    <t>No funding is requested for this program in 2006, which was established in the 2005 DOJ appropriation and is under development by BJS.</t>
  </si>
  <si>
    <t>This decrease of $2,864,000 will provide a  total funding level of $11,774,000 for this program, which provides grants for training and technical assistance to investigators and prosecutors of child abuse cases and grants to improve coordination among community agencies and professionals involved in the child abuse intervention system.  This decrease is attributable to the fact that more money was appropriated in 2005 for this program than was anticipated.  This program was appropriated $14,800,000 in 2005 compared to a request level of $11,750,000.</t>
  </si>
  <si>
    <r>
      <t>The enhancement requested would provide a total of $33,750,000</t>
    </r>
    <r>
      <rPr>
        <sz val="14"/>
        <rFont val="Arial"/>
        <family val="0"/>
      </rPr>
      <t xml:space="preserve"> to continue this initiative in 2006.   The goal of Project ChildSafe is to distribute 65,000,000 gun locks throughout the Nation.  This program distributes safety kits in partnership with local law enforcement agencies in communities across the country.  Each kit contains printed materials on both safe gun storage and gun safety information, as well as a cable-style gun lock.  This program is a key part of the Administration's Project Safe Neighborhoods Initiative.  This program was appropriated $4,933,000 in 2005.</t>
    </r>
  </si>
  <si>
    <t>2005 Appropriation Adjusted……………………………………………………………………………………………………………………………………………………………………………………………………</t>
  </si>
  <si>
    <t>Add-Back of 2005 Rescission of Prior Year Unobligated Balances………………………………………………………………………………………………………………………………………</t>
  </si>
  <si>
    <t>$60,000,000 is requested.  This program was appropriated a total of $625,532,000 in 2005.</t>
  </si>
  <si>
    <r>
      <t>The proposed 2006 increase of $5,331,000 will result in a total funding level of $15,000,000</t>
    </r>
    <r>
      <rPr>
        <sz val="14"/>
        <rFont val="Arial"/>
        <family val="0"/>
      </rPr>
      <t xml:space="preserve"> for this program, which will coordinate its efforts with a larger interagency initiative involving the collaboration of the Departments of Labor and Housing and Urban Development.  The funding is part of a four-year, $300,000,000 prisoner initiative to reduce recidivism rates and the societal costs of reincarceration by helping inmates return to live and work in American communities.  The initiative harnesses the resources and experience of the faith-based and community organizations to achieve this goal.  The 2005 enacted level for this program is $9,866,000.</t>
    </r>
  </si>
  <si>
    <r>
      <t>The 2006 budget proposes an increase of $4,534,000 for a total of $45,049,000</t>
    </r>
    <r>
      <rPr>
        <sz val="14"/>
        <rFont val="Arial"/>
        <family val="0"/>
      </rPr>
      <t xml:space="preserve"> for  the Regional Information Sharing System (RISS) in 2006.  The additional funding requested will be used to provide increased intelligence and forensic services for state and local law enforcement.  RISS is comprised of six regional inelligence centers operating in mutually exclusive geographic regions that include all 50 states, the District of Columbia, and U.S. Territories.  These regional centers facilitate and encourage information sharing and communications to support member agencies' investigative and prosecution efforts by providing state-of-the-art investigative support and training, analytical services, specialized equipment, secure information sharing technology, and secure encrypted e-mail and communication capabilities to over 6,000 municipal, county, state, and federal law enforcement agencies nationwide.  This program has a 2005 appropriation level of $39,466,000.</t>
    </r>
  </si>
  <si>
    <t>The budget proposes to eliminate funding for this program in OJP, which was appropriated $4,933,000 in 2005 for this program.  A new COPS/OJP Tribal Law Enforcement is proposed to streamline activities between COPS and OJP tribal grant programs, and the FY06 proposed budget under COPS is $51,600,000 for similar purposes, which is almost $32,000,000 more than was appropriated under COPS in 2005 for Indian Country.</t>
  </si>
  <si>
    <t>The $7,000,000 requested would fund the Counterterrorism Research and Development Program, whose goal is the development of practical tools and approaches to improve the ability of state and local first responders to detect and effectively respond to terrorist acts.  This program, administered by the National Institute of Justice (NIJ), relies on partnerships as a key part of its strategy.  These partnerships enable NIJ to continue to work with other government agencies to speed the introduction of new technology that will help law enforcement combat terrorism.  There is no base funding.</t>
  </si>
  <si>
    <t>2.  DNA Initiative</t>
  </si>
  <si>
    <t xml:space="preserve">This enhancement of $72,736,000 provides a total funding level of $177,057,000 for the DNA Initiative in 2006.  This funding will be used to reduce convicted offender and crime scene backlogs, strengthen the general capabilities of labs, fund DNA research and development projects, provide specialized training to law enforcement and lab and medical personnel,  pay for programs and educational materials that employ DNA technology to identify missing persons, and fund a post-conviction DNA testing program.  The 2005 enacted level for this program is $108,531,000. </t>
  </si>
  <si>
    <t xml:space="preserve">4.  Part D: Research, Evaluation, Training and  Technical Assistance </t>
  </si>
  <si>
    <t>This increase of $19,271,000 will provide $44,119,000 for this program, which has a funding base of $24,666,000.  The purpose of this program is to assist states and units of local government in developing and implementing residential substance abuse treatment programs within state and local correctional and detention facilities in which prisoners are incarcerated for a period of time sufficient to permit substance abuse treatment.  The FY 2005 enacted level for this program is $24,666,000.</t>
  </si>
  <si>
    <t>This increase of $119,000 will provide a total of $2,287,000 in 2006 for this program,  that provides training and technical assistance to professionals involved in investigating, prosecuting, and treating child abuse, and supports the development of Children's Advocacy Centers and/or multi-disciplinary teams.  This increase is attributable to program realignment proposed in 2006 where administrative funding has been reallocated to more appropriately reflect the true cost of each program.  The 2005 enacted level for this program is $1,899,000.</t>
  </si>
  <si>
    <t>This  increase of $257,000 will provide a total of $11,846,000 for this program, that works to improve the manner in which courts and the child welfare system manage child abuse cases by providing court representation for children under dependency court jurisdiction.  It provides training and technical assistance to build capacity within communities.  The FY 2005 enacted level for this program is $11,738,000.</t>
  </si>
  <si>
    <t xml:space="preserve">  Transfer from Public Safety Officers Benefits as part of budget realignment…………………………………………………………………………………………………………………</t>
  </si>
  <si>
    <t>Counterterrorism Research and Develop.</t>
  </si>
  <si>
    <t>Research, Development, Evaluation and</t>
  </si>
  <si>
    <t>Total Program Improvements/Offsets, Justice Assistance…………………………………………………………………………………………………………………………………………………………………………………………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</si>
</sst>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409]m/d/yy\ h:mm\ AM/PM;@"/>
  </numFmts>
  <fonts count="2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2"/>
      <name val="Arial"/>
      <family val="0"/>
    </font>
    <font>
      <u val="single"/>
      <sz val="9"/>
      <name val="Arial"/>
      <family val="0"/>
    </font>
    <font>
      <sz val="9"/>
      <name val="Arial"/>
      <family val="0"/>
    </font>
    <font>
      <b/>
      <sz val="10"/>
      <name val="Arial"/>
      <family val="2"/>
    </font>
    <font>
      <u val="single"/>
      <sz val="5"/>
      <color indexed="12"/>
      <name val="Arial"/>
      <family val="0"/>
    </font>
    <font>
      <u val="single"/>
      <sz val="5"/>
      <color indexed="36"/>
      <name val="Arial"/>
      <family val="0"/>
    </font>
    <font>
      <b/>
      <sz val="10"/>
      <color indexed="8"/>
      <name val="Arial"/>
      <family val="2"/>
    </font>
    <font>
      <sz val="10"/>
      <color indexed="8"/>
      <name val="Arial"/>
      <family val="2"/>
    </font>
    <font>
      <b/>
      <u val="single"/>
      <sz val="10"/>
      <name val="Arial"/>
      <family val="2"/>
    </font>
    <font>
      <b/>
      <u val="single"/>
      <sz val="18"/>
      <name val="Arial"/>
      <family val="2"/>
    </font>
    <font>
      <sz val="18"/>
      <name val="Arial"/>
      <family val="2"/>
    </font>
  </fonts>
  <fills count="2">
    <fill>
      <patternFill/>
    </fill>
    <fill>
      <patternFill patternType="gray125"/>
    </fill>
  </fills>
  <borders count="26">
    <border>
      <left/>
      <right/>
      <top/>
      <bottom/>
      <diagonal/>
    </border>
    <border>
      <left/>
      <right/>
      <top/>
      <bottom style="thin"/>
    </border>
    <border>
      <left>
        <color indexed="63"/>
      </left>
      <right>
        <color indexed="63"/>
      </right>
      <top>
        <color indexed="63"/>
      </top>
      <bottom style="thin"/>
    </border>
    <border>
      <left>
        <color indexed="63"/>
      </left>
      <right/>
      <top/>
      <bottom style="thin"/>
    </border>
    <border>
      <left/>
      <right>
        <color indexed="63"/>
      </right>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top>
        <color indexed="63"/>
      </top>
      <bottom/>
    </border>
    <border>
      <left/>
      <right style="thin"/>
      <top>
        <color indexed="63"/>
      </top>
      <bottom/>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style="thin"/>
      <right/>
      <top>
        <color indexed="63"/>
      </top>
      <bottom>
        <color indexed="63"/>
      </bottom>
    </border>
    <border>
      <left/>
      <right style="thin"/>
      <top>
        <color indexed="63"/>
      </top>
      <bottom>
        <color indexed="63"/>
      </bottom>
    </border>
    <border>
      <left>
        <color indexed="63"/>
      </left>
      <right style="thin"/>
      <top style="thin"/>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313">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10"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10" fillId="0" borderId="0" xfId="0" applyFont="1" applyAlignment="1">
      <alignment/>
    </xf>
    <xf numFmtId="3" fontId="11" fillId="0" borderId="0" xfId="0" applyFont="1" applyAlignment="1">
      <alignment horizontal="centerContinuous"/>
    </xf>
    <xf numFmtId="3" fontId="7"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xf>
    <xf numFmtId="0" fontId="0" fillId="0" borderId="0" xfId="0" applyAlignment="1">
      <alignment/>
    </xf>
    <xf numFmtId="3" fontId="4" fillId="0" borderId="0" xfId="0" applyNumberFormat="1" applyAlignment="1">
      <alignment horizontal="centerContinuous"/>
    </xf>
    <xf numFmtId="3" fontId="11" fillId="0" borderId="0" xfId="0" applyFont="1" applyAlignment="1">
      <alignment horizontal="centerContinuous" vertical="center"/>
    </xf>
    <xf numFmtId="3" fontId="4" fillId="0" borderId="0" xfId="0" applyAlignment="1">
      <alignment horizontal="centerContinuous" vertical="center"/>
    </xf>
    <xf numFmtId="3" fontId="7" fillId="0" borderId="0" xfId="0" applyAlignment="1">
      <alignment horizontal="centerContinuous" vertical="center"/>
    </xf>
    <xf numFmtId="0" fontId="7" fillId="0" borderId="0" xfId="0" applyAlignment="1">
      <alignment horizontal="centerContinuous" vertical="center"/>
    </xf>
    <xf numFmtId="0" fontId="7" fillId="0" borderId="0" xfId="0" applyAlignment="1">
      <alignment/>
    </xf>
    <xf numFmtId="0" fontId="14" fillId="0" borderId="0" xfId="0" applyAlignment="1">
      <alignment/>
    </xf>
    <xf numFmtId="0" fontId="15" fillId="0" borderId="0" xfId="0" applyAlignment="1">
      <alignment/>
    </xf>
    <xf numFmtId="0" fontId="15" fillId="0" borderId="0" xfId="0" applyFont="1" applyAlignment="1">
      <alignment/>
    </xf>
    <xf numFmtId="3" fontId="16" fillId="0" borderId="0" xfId="0" applyFont="1" applyAlignment="1">
      <alignment/>
    </xf>
    <xf numFmtId="0" fontId="16" fillId="0" borderId="0" xfId="0" applyFont="1" applyAlignment="1">
      <alignment/>
    </xf>
    <xf numFmtId="3" fontId="7" fillId="0" borderId="0" xfId="0" applyFont="1" applyAlignment="1">
      <alignment/>
    </xf>
    <xf numFmtId="3" fontId="12" fillId="0" borderId="0" xfId="0" applyFont="1" applyAlignment="1">
      <alignment horizontal="centerContinuous"/>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Alignment="1">
      <alignment/>
    </xf>
    <xf numFmtId="3" fontId="8" fillId="0" borderId="0" xfId="0" applyNumberFormat="1" applyAlignment="1">
      <alignment/>
    </xf>
    <xf numFmtId="3" fontId="11" fillId="0" borderId="0" xfId="0" applyNumberFormat="1" applyFont="1" applyBorder="1" applyAlignment="1">
      <alignment/>
    </xf>
    <xf numFmtId="3" fontId="7" fillId="0" borderId="0" xfId="0" applyNumberFormat="1" applyFont="1" applyAlignment="1">
      <alignment/>
    </xf>
    <xf numFmtId="3" fontId="11" fillId="0" borderId="0" xfId="0" applyNumberFormat="1" applyFont="1" applyAlignment="1">
      <alignmen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Font="1" applyAlignment="1">
      <alignment/>
    </xf>
    <xf numFmtId="3" fontId="7" fillId="0" borderId="0" xfId="0" applyNumberFormat="1" applyAlignment="1">
      <alignment vertical="top" wrapText="1"/>
    </xf>
    <xf numFmtId="3" fontId="0" fillId="0" borderId="0" xfId="0" applyNumberFormat="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4" fillId="0" borderId="0" xfId="0" applyNumberFormat="1" applyFont="1" applyAlignment="1">
      <alignment horizontal="centerContinuous"/>
    </xf>
    <xf numFmtId="3" fontId="7" fillId="0" borderId="0" xfId="0" applyNumberFormat="1" applyAlignment="1">
      <alignment horizontal="centerContinuous"/>
    </xf>
    <xf numFmtId="3" fontId="11" fillId="0" borderId="0" xfId="0" applyNumberFormat="1" applyFont="1" applyAlignment="1">
      <alignment horizontal="centerContinuous"/>
    </xf>
    <xf numFmtId="3" fontId="12" fillId="0" borderId="0" xfId="0" applyNumberFormat="1" applyFont="1" applyAlignment="1">
      <alignment horizontal="centerContinuous"/>
    </xf>
    <xf numFmtId="3" fontId="4" fillId="0" borderId="0" xfId="0" applyNumberFormat="1" applyAlignment="1">
      <alignment/>
    </xf>
    <xf numFmtId="3" fontId="7" fillId="0" borderId="0" xfId="0" applyNumberFormat="1" applyAlignment="1">
      <alignment horizontal="center"/>
    </xf>
    <xf numFmtId="3" fontId="9" fillId="0" borderId="0" xfId="0" applyNumberFormat="1" applyAlignment="1">
      <alignment horizontal="center"/>
    </xf>
    <xf numFmtId="3" fontId="9" fillId="0" borderId="0" xfId="0" applyNumberFormat="1" applyAlignment="1">
      <alignment horizontal="center"/>
    </xf>
    <xf numFmtId="3" fontId="0" fillId="0" borderId="0" xfId="0" applyNumberFormat="1" applyBorder="1" applyAlignment="1">
      <alignment/>
    </xf>
    <xf numFmtId="3" fontId="0" fillId="0" borderId="0" xfId="0" applyNumberFormat="1" applyBorder="1" applyAlignment="1">
      <alignment/>
    </xf>
    <xf numFmtId="3" fontId="7" fillId="0" borderId="0" xfId="0" applyNumberFormat="1" applyAlignment="1">
      <alignment wrapText="1"/>
    </xf>
    <xf numFmtId="3" fontId="7" fillId="0" borderId="0" xfId="0" applyNumberFormat="1" applyAlignment="1">
      <alignment wrapText="1"/>
    </xf>
    <xf numFmtId="3" fontId="9" fillId="0" borderId="0" xfId="0" applyNumberFormat="1" applyAlignment="1">
      <alignment/>
    </xf>
    <xf numFmtId="3" fontId="11" fillId="0" borderId="0" xfId="0" applyNumberFormat="1" applyFont="1" applyAlignment="1">
      <alignment horizontal="centerContinuous" wrapText="1"/>
    </xf>
    <xf numFmtId="3" fontId="7" fillId="0" borderId="0" xfId="0" applyNumberFormat="1" applyAlignment="1">
      <alignment horizontal="centerContinuous" wrapText="1"/>
    </xf>
    <xf numFmtId="3" fontId="7" fillId="0" borderId="0" xfId="0" applyNumberFormat="1" applyBorder="1" applyAlignment="1">
      <alignment horizontal="center"/>
    </xf>
    <xf numFmtId="3" fontId="0" fillId="0" borderId="0" xfId="0" applyNumberFormat="1" applyBorder="1" applyAlignment="1">
      <alignment horizontal="center"/>
    </xf>
    <xf numFmtId="3" fontId="7" fillId="0" borderId="0" xfId="0" applyNumberFormat="1" applyFont="1" applyBorder="1" applyAlignment="1">
      <alignment horizontal="center"/>
    </xf>
    <xf numFmtId="3" fontId="0" fillId="0" borderId="0" xfId="0" applyNumberFormat="1" applyBorder="1" applyAlignment="1">
      <alignment horizontal="center"/>
    </xf>
    <xf numFmtId="3" fontId="7" fillId="0" borderId="0" xfId="0" applyNumberFormat="1" applyAlignment="1">
      <alignment horizontal="left"/>
    </xf>
    <xf numFmtId="3" fontId="7" fillId="0" borderId="0" xfId="0" applyNumberFormat="1" applyBorder="1" applyAlignment="1">
      <alignment/>
    </xf>
    <xf numFmtId="3" fontId="9" fillId="0" borderId="0" xfId="0" applyNumberFormat="1" applyFont="1" applyBorder="1" applyAlignment="1">
      <alignment horizontal="center"/>
    </xf>
    <xf numFmtId="3" fontId="9" fillId="0" borderId="0" xfId="0" applyNumberFormat="1" applyFont="1" applyAlignment="1">
      <alignment horizontal="center"/>
    </xf>
    <xf numFmtId="3" fontId="7" fillId="0" borderId="0" xfId="0" applyNumberFormat="1" applyBorder="1" applyAlignment="1">
      <alignment/>
    </xf>
    <xf numFmtId="3" fontId="4" fillId="0" borderId="0" xfId="0" applyNumberFormat="1" applyFont="1" applyBorder="1" applyAlignment="1">
      <alignment/>
    </xf>
    <xf numFmtId="3" fontId="7" fillId="0" borderId="0" xfId="0" applyNumberFormat="1" applyBorder="1" applyAlignment="1">
      <alignment/>
    </xf>
    <xf numFmtId="3" fontId="7" fillId="0" borderId="0" xfId="0" applyNumberFormat="1" applyAlignment="1">
      <alignment horizontal="right"/>
    </xf>
    <xf numFmtId="3" fontId="5" fillId="0" borderId="0" xfId="0" applyNumberFormat="1" applyAlignment="1">
      <alignment horizontal="centerContinuous"/>
    </xf>
    <xf numFmtId="3" fontId="10" fillId="0" borderId="0" xfId="0" applyNumberFormat="1" applyAlignment="1">
      <alignment horizontal="centerContinuous"/>
    </xf>
    <xf numFmtId="3" fontId="9" fillId="0" borderId="0" xfId="0" applyNumberFormat="1" applyFont="1" applyBorder="1" applyAlignment="1">
      <alignment/>
    </xf>
    <xf numFmtId="3" fontId="9"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Alignment="1" quotePrefix="1">
      <alignment/>
    </xf>
    <xf numFmtId="164" fontId="4" fillId="0" borderId="0" xfId="0" applyNumberFormat="1" applyBorder="1" applyAlignment="1">
      <alignment/>
    </xf>
    <xf numFmtId="3" fontId="4" fillId="0" borderId="0" xfId="0" applyFont="1" applyBorder="1" applyAlignment="1">
      <alignment/>
    </xf>
    <xf numFmtId="3" fontId="4" fillId="0" borderId="0" xfId="0" applyFill="1" applyBorder="1" applyAlignment="1">
      <alignment/>
    </xf>
    <xf numFmtId="3" fontId="6" fillId="0" borderId="0" xfId="0" applyFon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7" fillId="0" borderId="0" xfId="0" applyFill="1" applyBorder="1" applyAlignment="1">
      <alignment/>
    </xf>
    <xf numFmtId="3" fontId="7" fillId="0" borderId="2" xfId="0" applyFill="1" applyBorder="1" applyAlignment="1">
      <alignment/>
    </xf>
    <xf numFmtId="0" fontId="7" fillId="0" borderId="2" xfId="0" applyBorder="1" applyAlignment="1">
      <alignment/>
    </xf>
    <xf numFmtId="3" fontId="7" fillId="0" borderId="0" xfId="0" applyFont="1" applyFill="1" applyBorder="1" applyAlignment="1">
      <alignment horizontal="right"/>
    </xf>
    <xf numFmtId="3" fontId="9" fillId="0" borderId="0" xfId="0" applyNumberFormat="1" applyFont="1" applyAlignment="1">
      <alignment/>
    </xf>
    <xf numFmtId="3" fontId="4" fillId="0" borderId="2" xfId="0" applyFont="1" applyFill="1" applyBorder="1" applyAlignment="1">
      <alignment/>
    </xf>
    <xf numFmtId="3" fontId="4" fillId="0" borderId="2" xfId="0" applyFont="1" applyBorder="1" applyAlignment="1">
      <alignment/>
    </xf>
    <xf numFmtId="3" fontId="4" fillId="0" borderId="2"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5" fontId="4" fillId="0" borderId="0" xfId="0" applyFont="1" applyBorder="1" applyAlignment="1">
      <alignment/>
    </xf>
    <xf numFmtId="3" fontId="7" fillId="0" borderId="0" xfId="0" applyBorder="1" applyAlignment="1">
      <alignment/>
    </xf>
    <xf numFmtId="3" fontId="7" fillId="0" borderId="0" xfId="0" applyFont="1" applyBorder="1" applyAlignment="1">
      <alignment/>
    </xf>
    <xf numFmtId="3" fontId="7" fillId="0" borderId="0" xfId="0" applyBorder="1" applyAlignment="1">
      <alignment/>
    </xf>
    <xf numFmtId="3" fontId="7" fillId="0" borderId="3" xfId="0" applyFont="1" applyBorder="1" applyAlignment="1">
      <alignment/>
    </xf>
    <xf numFmtId="3" fontId="4" fillId="0" borderId="1" xfId="0" applyBorder="1" applyAlignment="1">
      <alignment/>
    </xf>
    <xf numFmtId="3" fontId="7" fillId="0" borderId="4" xfId="0" applyFont="1" applyBorder="1" applyAlignment="1">
      <alignment/>
    </xf>
    <xf numFmtId="3" fontId="7" fillId="0" borderId="5" xfId="0" applyFill="1" applyBorder="1" applyAlignment="1">
      <alignment/>
    </xf>
    <xf numFmtId="0" fontId="7" fillId="0" borderId="5" xfId="0" applyBorder="1" applyAlignment="1">
      <alignment/>
    </xf>
    <xf numFmtId="3" fontId="7" fillId="0" borderId="0" xfId="0" applyBorder="1" applyAlignment="1">
      <alignment horizontal="center"/>
    </xf>
    <xf numFmtId="3" fontId="7" fillId="0" borderId="0" xfId="0" applyBorder="1" applyAlignment="1">
      <alignment/>
    </xf>
    <xf numFmtId="3" fontId="7" fillId="0" borderId="0" xfId="0" applyBorder="1" applyAlignment="1">
      <alignment horizontal="right"/>
    </xf>
    <xf numFmtId="3" fontId="7" fillId="0" borderId="5" xfId="0" applyBorder="1" applyAlignment="1">
      <alignment/>
    </xf>
    <xf numFmtId="3" fontId="7" fillId="0" borderId="6" xfId="0" applyBorder="1" applyAlignment="1">
      <alignment/>
    </xf>
    <xf numFmtId="3" fontId="7" fillId="0" borderId="0" xfId="0" applyBorder="1" applyAlignment="1">
      <alignment/>
    </xf>
    <xf numFmtId="3" fontId="10" fillId="0" borderId="0" xfId="0" applyBorder="1" applyAlignment="1">
      <alignment/>
    </xf>
    <xf numFmtId="3" fontId="4" fillId="0" borderId="0" xfId="0" applyFont="1" applyBorder="1" applyAlignment="1">
      <alignment/>
    </xf>
    <xf numFmtId="3" fontId="4" fillId="0" borderId="0" xfId="0" applyFont="1" applyBorder="1" applyAlignment="1">
      <alignment/>
    </xf>
    <xf numFmtId="3" fontId="5" fillId="0" borderId="0" xfId="0" applyBorder="1" applyAlignment="1">
      <alignment horizontal="right"/>
    </xf>
    <xf numFmtId="3" fontId="4"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Border="1" applyAlignment="1">
      <alignment/>
    </xf>
    <xf numFmtId="3" fontId="7" fillId="0" borderId="7" xfId="0" applyBorder="1" applyAlignment="1">
      <alignment horizontal="center"/>
    </xf>
    <xf numFmtId="3" fontId="7" fillId="0" borderId="5" xfId="0" applyBorder="1" applyAlignment="1">
      <alignment horizontal="center"/>
    </xf>
    <xf numFmtId="3" fontId="7" fillId="0" borderId="8" xfId="0" applyBorder="1" applyAlignment="1">
      <alignment horizontal="center"/>
    </xf>
    <xf numFmtId="3" fontId="7" fillId="0" borderId="9" xfId="0" applyBorder="1" applyAlignment="1">
      <alignment/>
    </xf>
    <xf numFmtId="3" fontId="7" fillId="0" borderId="10" xfId="0" applyBorder="1" applyAlignment="1">
      <alignment/>
    </xf>
    <xf numFmtId="3" fontId="7" fillId="0" borderId="11" xfId="0" applyBorder="1" applyAlignment="1">
      <alignment/>
    </xf>
    <xf numFmtId="3" fontId="7" fillId="0" borderId="0" xfId="0" applyBorder="1" applyAlignment="1">
      <alignment/>
    </xf>
    <xf numFmtId="5" fontId="7" fillId="0" borderId="12" xfId="0" applyBorder="1" applyAlignment="1">
      <alignment/>
    </xf>
    <xf numFmtId="3" fontId="4" fillId="0" borderId="0" xfId="0" applyFont="1" applyBorder="1" applyAlignment="1">
      <alignment/>
    </xf>
    <xf numFmtId="3" fontId="7" fillId="0" borderId="12" xfId="0" applyBorder="1" applyAlignment="1">
      <alignment/>
    </xf>
    <xf numFmtId="3" fontId="7" fillId="0" borderId="13" xfId="0" applyBorder="1" applyAlignment="1">
      <alignment/>
    </xf>
    <xf numFmtId="3" fontId="7" fillId="0" borderId="14" xfId="0" applyBorder="1" applyAlignment="1">
      <alignment horizontal="right"/>
    </xf>
    <xf numFmtId="3" fontId="7" fillId="0" borderId="15" xfId="0" applyBorder="1" applyAlignment="1">
      <alignment/>
    </xf>
    <xf numFmtId="3" fontId="7" fillId="0" borderId="16" xfId="0" applyBorder="1" applyAlignment="1">
      <alignment/>
    </xf>
    <xf numFmtId="3" fontId="7" fillId="0" borderId="15" xfId="0" applyFill="1" applyBorder="1" applyAlignment="1">
      <alignment/>
    </xf>
    <xf numFmtId="3" fontId="7" fillId="0" borderId="16" xfId="0" applyFill="1" applyBorder="1" applyAlignment="1">
      <alignment/>
    </xf>
    <xf numFmtId="3" fontId="7" fillId="0" borderId="17" xfId="0" applyFill="1" applyBorder="1" applyAlignment="1">
      <alignment/>
    </xf>
    <xf numFmtId="3" fontId="7" fillId="0" borderId="18" xfId="0" applyFill="1" applyBorder="1" applyAlignment="1">
      <alignment/>
    </xf>
    <xf numFmtId="3" fontId="7" fillId="0" borderId="7" xfId="0" applyFill="1" applyBorder="1" applyAlignment="1">
      <alignment/>
    </xf>
    <xf numFmtId="3" fontId="7" fillId="0" borderId="8" xfId="0" applyFill="1" applyBorder="1" applyAlignment="1">
      <alignment/>
    </xf>
    <xf numFmtId="3" fontId="10" fillId="0" borderId="11" xfId="0" applyBorder="1" applyAlignment="1">
      <alignment/>
    </xf>
    <xf numFmtId="3" fontId="10" fillId="0" borderId="0" xfId="0" applyBorder="1" applyAlignment="1">
      <alignment/>
    </xf>
    <xf numFmtId="3" fontId="10" fillId="0" borderId="12" xfId="0" applyBorder="1" applyAlignment="1">
      <alignment/>
    </xf>
    <xf numFmtId="3" fontId="7" fillId="0" borderId="11" xfId="0" applyBorder="1" applyAlignment="1">
      <alignment horizontal="right"/>
    </xf>
    <xf numFmtId="3" fontId="7" fillId="0" borderId="0" xfId="0" applyBorder="1" applyAlignment="1">
      <alignment horizontal="right"/>
    </xf>
    <xf numFmtId="3" fontId="7" fillId="0" borderId="15" xfId="0" applyFont="1" applyFill="1" applyBorder="1" applyAlignment="1">
      <alignment horizontal="right"/>
    </xf>
    <xf numFmtId="3" fontId="4" fillId="0" borderId="0" xfId="0" applyBorder="1" applyAlignment="1">
      <alignment/>
    </xf>
    <xf numFmtId="3" fontId="7" fillId="0" borderId="16" xfId="0" applyFont="1" applyFill="1" applyBorder="1" applyAlignment="1">
      <alignment/>
    </xf>
    <xf numFmtId="3" fontId="7" fillId="0" borderId="15" xfId="0" applyFill="1" applyBorder="1" applyAlignment="1">
      <alignment horizontal="right"/>
    </xf>
    <xf numFmtId="3" fontId="7" fillId="0" borderId="19" xfId="0" applyBorder="1" applyAlignment="1">
      <alignment horizontal="right"/>
    </xf>
    <xf numFmtId="3" fontId="7" fillId="0" borderId="20" xfId="0" applyBorder="1" applyAlignment="1">
      <alignment/>
    </xf>
    <xf numFmtId="3" fontId="7" fillId="0" borderId="7" xfId="0" applyBorder="1" applyAlignment="1">
      <alignment/>
    </xf>
    <xf numFmtId="3" fontId="7" fillId="0" borderId="8" xfId="0" applyBorder="1" applyAlignment="1">
      <alignment/>
    </xf>
    <xf numFmtId="3" fontId="7" fillId="0" borderId="19" xfId="0" applyBorder="1" applyAlignment="1">
      <alignment/>
    </xf>
    <xf numFmtId="3" fontId="7" fillId="0" borderId="21" xfId="0" applyBorder="1" applyAlignment="1">
      <alignment/>
    </xf>
    <xf numFmtId="3" fontId="7" fillId="0" borderId="22" xfId="0" applyBorder="1" applyAlignment="1">
      <alignment/>
    </xf>
    <xf numFmtId="3" fontId="7" fillId="0" borderId="23" xfId="0" applyBorder="1" applyAlignment="1">
      <alignment/>
    </xf>
    <xf numFmtId="3" fontId="7" fillId="0" borderId="24" xfId="0" applyBorder="1" applyAlignment="1">
      <alignment/>
    </xf>
    <xf numFmtId="3" fontId="7" fillId="0" borderId="11"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12" xfId="0" applyNumberFormat="1" applyFont="1" applyBorder="1" applyAlignment="1">
      <alignment horizontal="right"/>
    </xf>
    <xf numFmtId="3" fontId="7" fillId="0" borderId="13" xfId="0" applyFont="1" applyBorder="1" applyAlignment="1">
      <alignment horizontal="right"/>
    </xf>
    <xf numFmtId="3" fontId="7" fillId="0" borderId="1" xfId="0" applyFont="1" applyBorder="1" applyAlignment="1">
      <alignment/>
    </xf>
    <xf numFmtId="3" fontId="7" fillId="0" borderId="1" xfId="0" applyFont="1" applyBorder="1" applyAlignment="1">
      <alignment horizontal="right"/>
    </xf>
    <xf numFmtId="3" fontId="7" fillId="0" borderId="14" xfId="0" applyFont="1" applyBorder="1" applyAlignment="1">
      <alignment horizontal="right"/>
    </xf>
    <xf numFmtId="3" fontId="7" fillId="0" borderId="16" xfId="0" applyFont="1" applyFill="1" applyBorder="1" applyAlignment="1">
      <alignment horizontal="right"/>
    </xf>
    <xf numFmtId="3" fontId="0" fillId="0" borderId="0" xfId="0" applyBorder="1" applyAlignment="1">
      <alignment wrapText="1"/>
    </xf>
    <xf numFmtId="3" fontId="0" fillId="0" borderId="0" xfId="0" applyBorder="1" applyAlignment="1">
      <alignment wrapText="1"/>
    </xf>
    <xf numFmtId="3" fontId="7" fillId="0" borderId="0" xfId="0" applyNumberFormat="1" applyFont="1" applyAlignment="1">
      <alignment horizontal="right"/>
    </xf>
    <xf numFmtId="0" fontId="19" fillId="0" borderId="0" xfId="0" applyNumberFormat="1" applyFont="1" applyAlignment="1">
      <alignment/>
    </xf>
    <xf numFmtId="0" fontId="20" fillId="0" borderId="0" xfId="0" applyNumberFormat="1" applyFont="1" applyAlignment="1">
      <alignment horizontal="centerContinuous"/>
    </xf>
    <xf numFmtId="0" fontId="20" fillId="0" borderId="0" xfId="0" applyNumberFormat="1" applyFont="1" applyAlignment="1">
      <alignment/>
    </xf>
    <xf numFmtId="0" fontId="19" fillId="0" borderId="0" xfId="0" applyNumberFormat="1" applyFont="1" applyAlignment="1">
      <alignment horizontal="centerContinuous"/>
    </xf>
    <xf numFmtId="0" fontId="0" fillId="0" borderId="0" xfId="0" applyFont="1" applyAlignment="1">
      <alignment/>
    </xf>
    <xf numFmtId="0" fontId="16" fillId="0" borderId="0" xfId="0" applyFont="1" applyAlignment="1">
      <alignment/>
    </xf>
    <xf numFmtId="3" fontId="19" fillId="0" borderId="0" xfId="0" applyNumberFormat="1" applyFont="1" applyAlignment="1">
      <alignment horizontal="centerContinuous"/>
    </xf>
    <xf numFmtId="0" fontId="19" fillId="0" borderId="0" xfId="0" applyNumberFormat="1" applyFont="1" applyAlignment="1">
      <alignment horizontal="right"/>
    </xf>
    <xf numFmtId="168" fontId="20" fillId="0" borderId="0" xfId="0" applyNumberFormat="1" applyFont="1" applyAlignment="1" quotePrefix="1">
      <alignment/>
    </xf>
    <xf numFmtId="0" fontId="16" fillId="0" borderId="0" xfId="0" applyFont="1" applyAlignment="1">
      <alignment horizontal="right"/>
    </xf>
    <xf numFmtId="3" fontId="16" fillId="0" borderId="0" xfId="0" applyFont="1" applyAlignment="1">
      <alignment horizontal="right"/>
    </xf>
    <xf numFmtId="3" fontId="21" fillId="0" borderId="0" xfId="0" applyFont="1" applyAlignment="1">
      <alignment horizontal="right"/>
    </xf>
    <xf numFmtId="3" fontId="21" fillId="0" borderId="0" xfId="0" applyFont="1" applyAlignment="1">
      <alignment/>
    </xf>
    <xf numFmtId="3" fontId="21" fillId="0" borderId="0" xfId="0" applyFont="1" applyAlignment="1">
      <alignment horizontal="right"/>
    </xf>
    <xf numFmtId="3" fontId="0" fillId="0" borderId="0" xfId="0" applyNumberFormat="1" applyAlignment="1">
      <alignment horizontal="right"/>
    </xf>
    <xf numFmtId="164" fontId="4" fillId="0" borderId="0" xfId="0" applyNumberFormat="1" applyAlignment="1">
      <alignment/>
    </xf>
    <xf numFmtId="3" fontId="7" fillId="0" borderId="0" xfId="0" applyNumberFormat="1" applyFont="1" applyAlignment="1">
      <alignment horizontal="centerContinuous"/>
    </xf>
    <xf numFmtId="3" fontId="7" fillId="0" borderId="25" xfId="0" applyBorder="1" applyAlignment="1">
      <alignment/>
    </xf>
    <xf numFmtId="0" fontId="20"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Font="1" applyBorder="1" applyAlignment="1">
      <alignment/>
    </xf>
    <xf numFmtId="3" fontId="7" fillId="0" borderId="0" xfId="0" applyNumberFormat="1" applyBorder="1" applyAlignment="1">
      <alignment vertical="top" wrapText="1"/>
    </xf>
    <xf numFmtId="3" fontId="22" fillId="0" borderId="0" xfId="0" applyFont="1" applyAlignment="1">
      <alignment horizontal="centerContinuous"/>
    </xf>
    <xf numFmtId="3" fontId="23" fillId="0" borderId="0" xfId="0" applyFont="1" applyAlignment="1">
      <alignment horizontal="centerContinuous"/>
    </xf>
    <xf numFmtId="3" fontId="7" fillId="0" borderId="0" xfId="0" applyNumberFormat="1" applyBorder="1" applyAlignment="1">
      <alignment vertical="top" wrapText="1"/>
    </xf>
    <xf numFmtId="3" fontId="0" fillId="0" borderId="0" xfId="0" applyBorder="1" applyAlignment="1">
      <alignment wrapText="1"/>
    </xf>
    <xf numFmtId="3" fontId="0" fillId="0" borderId="0" xfId="0" applyBorder="1" applyAlignment="1">
      <alignment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wrapText="1"/>
    </xf>
    <xf numFmtId="3" fontId="7" fillId="0" borderId="0" xfId="0" applyNumberFormat="1" applyFont="1" applyBorder="1" applyAlignment="1">
      <alignment vertical="top" wrapText="1"/>
    </xf>
    <xf numFmtId="3" fontId="7" fillId="0" borderId="0" xfId="0" applyNumberFormat="1" applyFon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horizontal="center"/>
    </xf>
    <xf numFmtId="3" fontId="7" fillId="0" borderId="0" xfId="0" applyNumberFormat="1" applyBorder="1" applyAlignment="1">
      <alignment vertical="top" wrapText="1"/>
    </xf>
    <xf numFmtId="3" fontId="7" fillId="0" borderId="0" xfId="0" applyNumberFormat="1" applyFont="1" applyBorder="1" applyAlignment="1">
      <alignment vertical="top" wrapText="1"/>
    </xf>
    <xf numFmtId="3" fontId="7" fillId="0" borderId="0" xfId="0" applyNumberFormat="1" applyBorder="1" applyAlignment="1">
      <alignment vertical="top"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horizontal="left"/>
    </xf>
    <xf numFmtId="3" fontId="7" fillId="0" borderId="0" xfId="0" applyNumberFormat="1" applyBorder="1" applyAlignment="1">
      <alignment horizontal="left"/>
    </xf>
    <xf numFmtId="3" fontId="0" fillId="0" borderId="0" xfId="0" applyNumberFormat="1" applyBorder="1" applyAlignment="1">
      <alignment horizontal="left"/>
    </xf>
    <xf numFmtId="3" fontId="0" fillId="0" borderId="0" xfId="0" applyNumberFormat="1" applyBorder="1" applyAlignment="1">
      <alignment horizontal="left"/>
    </xf>
    <xf numFmtId="3" fontId="11" fillId="0" borderId="0" xfId="0" applyNumberFormat="1" applyFont="1" applyBorder="1" applyAlignment="1">
      <alignment vertical="top" wrapText="1"/>
    </xf>
    <xf numFmtId="3" fontId="11" fillId="0" borderId="0" xfId="0" applyNumberFormat="1" applyFont="1" applyBorder="1" applyAlignment="1">
      <alignment vertical="top" wrapText="1"/>
    </xf>
    <xf numFmtId="3" fontId="11" fillId="0" borderId="0" xfId="0" applyNumberFormat="1" applyFont="1" applyBorder="1" applyAlignment="1">
      <alignment vertical="top" wrapText="1"/>
    </xf>
    <xf numFmtId="3" fontId="11" fillId="0" borderId="0" xfId="0" applyNumberFormat="1" applyFont="1" applyBorder="1" applyAlignment="1">
      <alignment/>
    </xf>
    <xf numFmtId="3" fontId="11" fillId="0" borderId="0" xfId="0" applyNumberFormat="1" applyFont="1" applyBorder="1" applyAlignment="1">
      <alignment/>
    </xf>
    <xf numFmtId="3" fontId="0" fillId="0" borderId="0" xfId="0" applyBorder="1" applyAlignment="1">
      <alignment/>
    </xf>
    <xf numFmtId="3" fontId="0" fillId="0" borderId="0" xfId="0" applyBorder="1" applyAlignment="1">
      <alignment/>
    </xf>
    <xf numFmtId="3" fontId="9" fillId="0" borderId="0" xfId="0" applyNumberFormat="1" applyFont="1" applyBorder="1" applyAlignment="1">
      <alignment/>
    </xf>
    <xf numFmtId="3" fontId="9" fillId="0" borderId="0" xfId="0" applyNumberFormat="1" applyFont="1" applyBorder="1" applyAlignment="1">
      <alignment/>
    </xf>
    <xf numFmtId="3" fontId="9"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NumberFormat="1" applyFont="1" applyBorder="1" applyAlignment="1">
      <alignment wrapText="1"/>
    </xf>
    <xf numFmtId="3" fontId="7" fillId="0" borderId="0" xfId="0" applyNumberFormat="1" applyBorder="1" applyAlignment="1">
      <alignment wrapText="1"/>
    </xf>
    <xf numFmtId="3" fontId="7" fillId="0" borderId="0" xfId="0" applyNumberFormat="1" applyBorder="1" applyAlignment="1">
      <alignmen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NumberFormat="1" applyFont="1" applyBorder="1" applyAlignment="1">
      <alignment/>
    </xf>
    <xf numFmtId="3" fontId="7" fillId="0" borderId="0" xfId="0" applyNumberFormat="1" applyFont="1" applyBorder="1" applyAlignment="1">
      <alignment/>
    </xf>
    <xf numFmtId="3" fontId="7" fillId="0" borderId="0" xfId="0" applyNumberFormat="1"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12"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Font="1" applyBorder="1" applyAlignment="1">
      <alignment horizontal="center"/>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Border="1" applyAlignment="1">
      <alignment/>
    </xf>
    <xf numFmtId="3" fontId="7" fillId="0" borderId="0" xfId="0" applyNumberFormat="1" applyBorder="1" applyAlignment="1">
      <alignment/>
    </xf>
    <xf numFmtId="3" fontId="7" fillId="0" borderId="0" xfId="0" applyNumberFormat="1"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13" fillId="0" borderId="0" xfId="0" applyFont="1" applyBorder="1" applyAlignment="1">
      <alignment horizontal="center" vertical="center"/>
    </xf>
    <xf numFmtId="3" fontId="0" fillId="0" borderId="0" xfId="0" applyBorder="1" applyAlignment="1">
      <alignment horizontal="center" vertical="center"/>
    </xf>
    <xf numFmtId="3" fontId="0" fillId="0" borderId="0" xfId="0" applyBorder="1" applyAlignment="1">
      <alignment horizontal="center" vertical="center"/>
    </xf>
    <xf numFmtId="3" fontId="4" fillId="0" borderId="0" xfId="0" applyFont="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50"/>
  <sheetViews>
    <sheetView tabSelected="1" zoomScale="50" zoomScaleNormal="50" zoomScaleSheetLayoutView="45" workbookViewId="0" topLeftCell="A454">
      <selection activeCell="H462" sqref="H462"/>
    </sheetView>
  </sheetViews>
  <sheetFormatPr defaultColWidth="9.140625" defaultRowHeight="12.75"/>
  <cols>
    <col min="1" max="1" width="4.28125" style="2" customWidth="1"/>
    <col min="2"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5.57421875" style="2" customWidth="1"/>
    <col min="25" max="25" width="1.28515625" style="2" customWidth="1"/>
    <col min="26" max="26" width="12.28125" style="2" customWidth="1"/>
    <col min="27" max="27" width="2.851562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6"/>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23.25">
      <c r="A4" s="229" t="s">
        <v>127</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23.25">
      <c r="A5" s="230" t="s">
        <v>128</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138"/>
      <c r="AA6" s="139"/>
      <c r="AB6" s="139"/>
      <c r="AC6" s="139"/>
      <c r="AD6" s="139"/>
      <c r="AE6" s="1"/>
    </row>
    <row r="7" spans="1:31" ht="18">
      <c r="A7" s="1"/>
      <c r="B7" s="1"/>
      <c r="C7" s="1"/>
      <c r="D7" s="1"/>
      <c r="E7" s="1"/>
      <c r="F7" s="1"/>
      <c r="G7" s="1"/>
      <c r="H7" s="1"/>
      <c r="I7" s="1"/>
      <c r="J7" s="1"/>
      <c r="K7" s="1"/>
      <c r="L7" s="1"/>
      <c r="M7" s="1"/>
      <c r="N7" s="1"/>
      <c r="O7" s="1"/>
      <c r="P7" s="1"/>
      <c r="Q7" s="1"/>
      <c r="R7" s="1"/>
      <c r="S7" s="1"/>
      <c r="T7" s="1"/>
      <c r="U7" s="1"/>
      <c r="V7" s="1"/>
      <c r="W7" s="1"/>
      <c r="X7" s="1"/>
      <c r="Y7" s="17"/>
      <c r="Z7" s="153" t="s">
        <v>38</v>
      </c>
      <c r="AA7" s="141"/>
      <c r="AB7" s="154" t="s">
        <v>236</v>
      </c>
      <c r="AC7" s="141"/>
      <c r="AD7" s="155" t="s">
        <v>234</v>
      </c>
      <c r="AE7" s="19"/>
    </row>
    <row r="8" spans="1:31" ht="18">
      <c r="A8" s="1"/>
      <c r="B8" s="1"/>
      <c r="C8" s="1"/>
      <c r="D8" s="1"/>
      <c r="E8" s="1"/>
      <c r="F8" s="1"/>
      <c r="G8" s="1"/>
      <c r="H8" s="1"/>
      <c r="I8" s="1"/>
      <c r="J8" s="1"/>
      <c r="K8" s="1"/>
      <c r="L8" s="1"/>
      <c r="M8" s="1"/>
      <c r="N8" s="1"/>
      <c r="O8" s="1"/>
      <c r="P8" s="1"/>
      <c r="Q8" s="1"/>
      <c r="R8" s="1"/>
      <c r="S8" s="1"/>
      <c r="T8" s="1"/>
      <c r="U8" s="1"/>
      <c r="V8" s="1"/>
      <c r="W8" s="1"/>
      <c r="X8" s="1"/>
      <c r="Y8" s="17"/>
      <c r="Z8" s="156"/>
      <c r="AA8" s="130"/>
      <c r="AB8" s="130"/>
      <c r="AC8" s="130"/>
      <c r="AD8" s="157"/>
      <c r="AE8" s="19"/>
    </row>
    <row r="9" spans="1:31" ht="18">
      <c r="A9" s="13" t="s">
        <v>131</v>
      </c>
      <c r="B9" s="1"/>
      <c r="C9" s="1"/>
      <c r="D9" s="1"/>
      <c r="E9" s="1"/>
      <c r="F9" s="1"/>
      <c r="G9" s="1"/>
      <c r="H9" s="1"/>
      <c r="I9" s="1"/>
      <c r="J9" s="1"/>
      <c r="K9" s="1"/>
      <c r="L9" s="1"/>
      <c r="M9" s="1"/>
      <c r="N9" s="1"/>
      <c r="O9" s="1"/>
      <c r="P9" s="1"/>
      <c r="Q9" s="1"/>
      <c r="R9" s="1"/>
      <c r="S9" s="1"/>
      <c r="T9" s="1"/>
      <c r="U9" s="1"/>
      <c r="V9" s="1"/>
      <c r="W9" s="1"/>
      <c r="X9" s="1"/>
      <c r="Y9" s="25" t="s">
        <v>228</v>
      </c>
      <c r="Z9" s="158">
        <v>700</v>
      </c>
      <c r="AA9" s="159" t="s">
        <v>228</v>
      </c>
      <c r="AB9" s="159">
        <f>687+27</f>
        <v>714</v>
      </c>
      <c r="AC9" s="159"/>
      <c r="AD9" s="160">
        <v>270280</v>
      </c>
      <c r="AE9" s="19"/>
    </row>
    <row r="10" spans="1:31" ht="18">
      <c r="A10" s="13"/>
      <c r="B10" s="1"/>
      <c r="C10" s="1"/>
      <c r="D10" s="1"/>
      <c r="E10" s="1"/>
      <c r="F10" s="1"/>
      <c r="G10" s="1"/>
      <c r="H10" s="1"/>
      <c r="I10" s="1"/>
      <c r="J10" s="1"/>
      <c r="K10" s="1"/>
      <c r="L10" s="1"/>
      <c r="M10" s="1"/>
      <c r="N10" s="1"/>
      <c r="O10" s="1"/>
      <c r="P10" s="1"/>
      <c r="Q10" s="1"/>
      <c r="R10" s="1"/>
      <c r="S10" s="1"/>
      <c r="T10" s="1"/>
      <c r="U10" s="1"/>
      <c r="V10" s="1"/>
      <c r="W10" s="1"/>
      <c r="X10" s="1"/>
      <c r="Y10" s="17"/>
      <c r="Z10" s="158"/>
      <c r="AA10" s="159"/>
      <c r="AB10" s="159"/>
      <c r="AC10" s="159"/>
      <c r="AD10" s="160"/>
      <c r="AE10" s="19"/>
    </row>
    <row r="11" spans="1:31" ht="18">
      <c r="A11" s="13" t="s">
        <v>132</v>
      </c>
      <c r="C11" s="1"/>
      <c r="D11" s="1"/>
      <c r="E11" s="1"/>
      <c r="F11" s="1"/>
      <c r="G11" s="1"/>
      <c r="H11" s="1"/>
      <c r="I11" s="1"/>
      <c r="J11" s="1"/>
      <c r="K11" s="1"/>
      <c r="L11" s="1"/>
      <c r="M11" s="1"/>
      <c r="N11" s="1"/>
      <c r="O11" s="1"/>
      <c r="P11" s="1"/>
      <c r="Q11" s="1"/>
      <c r="R11" s="1"/>
      <c r="S11" s="1"/>
      <c r="T11" s="1"/>
      <c r="U11" s="1"/>
      <c r="V11" s="1"/>
      <c r="W11" s="1"/>
      <c r="X11" s="1"/>
      <c r="Y11" s="149" t="s">
        <v>228</v>
      </c>
      <c r="Z11" s="158">
        <v>669</v>
      </c>
      <c r="AA11" s="161" t="s">
        <v>56</v>
      </c>
      <c r="AB11" s="159">
        <f>686-17</f>
        <v>669</v>
      </c>
      <c r="AC11" s="159"/>
      <c r="AD11" s="162">
        <v>227900</v>
      </c>
      <c r="AE11" s="19"/>
    </row>
    <row r="12" spans="1:31" ht="18">
      <c r="A12" s="46" t="s">
        <v>20</v>
      </c>
      <c r="C12" s="1"/>
      <c r="D12" s="1"/>
      <c r="E12" s="1"/>
      <c r="F12" s="1"/>
      <c r="G12" s="1"/>
      <c r="H12" s="1"/>
      <c r="I12" s="1"/>
      <c r="J12" s="1"/>
      <c r="K12" s="1"/>
      <c r="L12" s="1"/>
      <c r="M12" s="1"/>
      <c r="N12" s="1"/>
      <c r="O12" s="1"/>
      <c r="P12" s="1"/>
      <c r="Q12" s="1"/>
      <c r="R12" s="1"/>
      <c r="S12" s="1"/>
      <c r="T12" s="1"/>
      <c r="U12" s="1"/>
      <c r="V12" s="1"/>
      <c r="W12" s="1"/>
      <c r="X12" s="1"/>
      <c r="Y12" s="25" t="s">
        <v>228</v>
      </c>
      <c r="Z12" s="158">
        <v>0</v>
      </c>
      <c r="AA12" s="159"/>
      <c r="AB12" s="159">
        <v>0</v>
      </c>
      <c r="AC12" s="159"/>
      <c r="AD12" s="162">
        <v>-1231</v>
      </c>
      <c r="AE12" s="19"/>
    </row>
    <row r="13" spans="1:31" ht="18">
      <c r="A13" s="13" t="s">
        <v>21</v>
      </c>
      <c r="C13" s="1"/>
      <c r="D13" s="1"/>
      <c r="E13" s="1"/>
      <c r="F13" s="1"/>
      <c r="G13" s="1"/>
      <c r="H13" s="1"/>
      <c r="I13" s="1"/>
      <c r="J13" s="1"/>
      <c r="K13" s="1"/>
      <c r="L13" s="1"/>
      <c r="M13" s="1"/>
      <c r="N13" s="1"/>
      <c r="O13" s="1"/>
      <c r="P13" s="1"/>
      <c r="Q13" s="1"/>
      <c r="R13" s="1"/>
      <c r="S13" s="1"/>
      <c r="T13" s="1"/>
      <c r="U13" s="1"/>
      <c r="V13" s="1"/>
      <c r="W13" s="1"/>
      <c r="Y13" s="149" t="s">
        <v>228</v>
      </c>
      <c r="Z13" s="163">
        <v>0</v>
      </c>
      <c r="AA13" s="20"/>
      <c r="AB13" s="20">
        <v>0</v>
      </c>
      <c r="AC13" s="20"/>
      <c r="AD13" s="164">
        <v>-1813</v>
      </c>
      <c r="AE13" s="19"/>
    </row>
    <row r="14" spans="1:31" ht="18">
      <c r="A14" s="13" t="s">
        <v>133</v>
      </c>
      <c r="C14" s="1"/>
      <c r="D14" s="1"/>
      <c r="E14" s="1"/>
      <c r="F14" s="1"/>
      <c r="G14" s="1"/>
      <c r="H14" s="1"/>
      <c r="I14" s="1"/>
      <c r="J14" s="1"/>
      <c r="K14" s="1"/>
      <c r="L14" s="1"/>
      <c r="M14" s="1"/>
      <c r="N14" s="1"/>
      <c r="O14" s="1"/>
      <c r="P14" s="1"/>
      <c r="Q14" s="1"/>
      <c r="R14" s="1"/>
      <c r="S14" s="1"/>
      <c r="T14" s="1"/>
      <c r="U14" s="1"/>
      <c r="V14" s="1"/>
      <c r="W14" s="1"/>
      <c r="Y14" s="149" t="s">
        <v>228</v>
      </c>
      <c r="Z14" s="165">
        <f>Z11+Z13</f>
        <v>669</v>
      </c>
      <c r="AA14" s="21"/>
      <c r="AB14" s="18">
        <f>AB11+AB13</f>
        <v>669</v>
      </c>
      <c r="AC14" s="21">
        <f>AC11+AC13</f>
        <v>0</v>
      </c>
      <c r="AD14" s="166">
        <f>SUM(AD11:AD13)</f>
        <v>224856</v>
      </c>
      <c r="AE14" s="19"/>
    </row>
    <row r="15" spans="1:31" ht="18">
      <c r="A15" s="1"/>
      <c r="B15" s="13"/>
      <c r="C15" s="1"/>
      <c r="D15" s="1"/>
      <c r="E15" s="1"/>
      <c r="F15" s="1"/>
      <c r="G15" s="1"/>
      <c r="H15" s="1"/>
      <c r="I15" s="1"/>
      <c r="J15" s="1"/>
      <c r="K15" s="1"/>
      <c r="L15" s="1"/>
      <c r="M15" s="1"/>
      <c r="N15" s="1"/>
      <c r="O15" s="1"/>
      <c r="P15" s="1"/>
      <c r="Q15" s="1"/>
      <c r="R15" s="1"/>
      <c r="S15" s="1"/>
      <c r="T15" s="1"/>
      <c r="U15" s="1"/>
      <c r="V15" s="1"/>
      <c r="W15" s="1"/>
      <c r="Y15" s="25"/>
      <c r="Z15" s="165"/>
      <c r="AA15" s="21"/>
      <c r="AB15" s="18"/>
      <c r="AC15" s="21"/>
      <c r="AD15" s="166"/>
      <c r="AE15" s="19"/>
    </row>
    <row r="16" spans="1:31" ht="18">
      <c r="A16" s="13" t="s">
        <v>238</v>
      </c>
      <c r="C16" s="1"/>
      <c r="D16" s="1"/>
      <c r="E16" s="1"/>
      <c r="F16" s="1"/>
      <c r="G16" s="1"/>
      <c r="H16" s="1"/>
      <c r="I16" s="1"/>
      <c r="J16" s="1"/>
      <c r="K16" s="1"/>
      <c r="L16" s="1"/>
      <c r="M16" s="1"/>
      <c r="N16" s="1"/>
      <c r="O16" s="1"/>
      <c r="P16" s="1"/>
      <c r="Q16" s="1"/>
      <c r="R16" s="1"/>
      <c r="S16" s="1"/>
      <c r="T16" s="1"/>
      <c r="U16" s="1"/>
      <c r="V16" s="1"/>
      <c r="W16" s="1"/>
      <c r="Y16" s="25" t="s">
        <v>228</v>
      </c>
      <c r="Z16" s="167">
        <v>0</v>
      </c>
      <c r="AA16" s="21"/>
      <c r="AB16" s="112">
        <v>0</v>
      </c>
      <c r="AC16" s="21"/>
      <c r="AD16" s="168">
        <v>54341</v>
      </c>
      <c r="AE16" s="19"/>
    </row>
    <row r="17" spans="1:31" ht="18">
      <c r="A17" s="13" t="s">
        <v>239</v>
      </c>
      <c r="C17" s="1"/>
      <c r="D17" s="1"/>
      <c r="E17" s="1"/>
      <c r="F17" s="1"/>
      <c r="G17" s="1"/>
      <c r="H17" s="1"/>
      <c r="I17" s="1"/>
      <c r="J17" s="1"/>
      <c r="K17" s="1"/>
      <c r="L17" s="1"/>
      <c r="M17" s="1"/>
      <c r="N17" s="1"/>
      <c r="O17" s="1"/>
      <c r="P17" s="1"/>
      <c r="Q17" s="1"/>
      <c r="R17" s="1"/>
      <c r="S17" s="1"/>
      <c r="T17" s="1"/>
      <c r="U17" s="1"/>
      <c r="V17" s="1"/>
      <c r="W17" s="1"/>
      <c r="Y17" s="25" t="s">
        <v>228</v>
      </c>
      <c r="Z17" s="169">
        <v>0</v>
      </c>
      <c r="AA17" s="114"/>
      <c r="AB17" s="113">
        <v>0</v>
      </c>
      <c r="AC17" s="114"/>
      <c r="AD17" s="170">
        <v>16114</v>
      </c>
      <c r="AE17" s="19"/>
    </row>
    <row r="18" spans="1:31" ht="18">
      <c r="A18" s="46" t="s">
        <v>240</v>
      </c>
      <c r="C18" s="1"/>
      <c r="D18" s="1"/>
      <c r="E18" s="1"/>
      <c r="F18" s="1"/>
      <c r="G18" s="1"/>
      <c r="H18" s="1"/>
      <c r="I18" s="1"/>
      <c r="J18" s="1"/>
      <c r="K18" s="1"/>
      <c r="L18" s="1"/>
      <c r="M18" s="1"/>
      <c r="N18" s="1"/>
      <c r="O18" s="1"/>
      <c r="P18" s="1"/>
      <c r="Q18" s="1"/>
      <c r="R18" s="1"/>
      <c r="S18" s="1"/>
      <c r="T18" s="1"/>
      <c r="U18" s="1"/>
      <c r="V18" s="1"/>
      <c r="W18" s="1"/>
      <c r="Y18" s="25" t="s">
        <v>228</v>
      </c>
      <c r="Z18" s="167">
        <f>SUM(Z14:Z17)</f>
        <v>669</v>
      </c>
      <c r="AA18" s="21"/>
      <c r="AB18" s="112">
        <f>SUM(AB14:AB17)</f>
        <v>669</v>
      </c>
      <c r="AC18" s="21"/>
      <c r="AD18" s="168">
        <f>SUM(AD14:AD17)</f>
        <v>295311</v>
      </c>
      <c r="AE18" s="19"/>
    </row>
    <row r="19" spans="1:31" ht="18">
      <c r="A19" s="46"/>
      <c r="C19" s="1"/>
      <c r="D19" s="1"/>
      <c r="E19" s="1"/>
      <c r="F19" s="1"/>
      <c r="G19" s="1"/>
      <c r="H19" s="1"/>
      <c r="I19" s="1"/>
      <c r="J19" s="1"/>
      <c r="K19" s="1"/>
      <c r="L19" s="1"/>
      <c r="M19" s="1"/>
      <c r="N19" s="1"/>
      <c r="O19" s="1"/>
      <c r="P19" s="1"/>
      <c r="Q19" s="1"/>
      <c r="R19" s="1"/>
      <c r="S19" s="1"/>
      <c r="T19" s="1"/>
      <c r="U19" s="1"/>
      <c r="V19" s="1"/>
      <c r="W19" s="1"/>
      <c r="Y19" s="25"/>
      <c r="Z19" s="167"/>
      <c r="AA19" s="21"/>
      <c r="AB19" s="112"/>
      <c r="AC19" s="21"/>
      <c r="AD19" s="168"/>
      <c r="AE19" s="19"/>
    </row>
    <row r="20" spans="1:31" ht="18">
      <c r="A20" s="46" t="s">
        <v>134</v>
      </c>
      <c r="C20" s="1"/>
      <c r="D20" s="1"/>
      <c r="E20" s="1"/>
      <c r="F20" s="1"/>
      <c r="G20" s="1"/>
      <c r="H20" s="1"/>
      <c r="I20" s="1"/>
      <c r="J20" s="1"/>
      <c r="K20" s="1"/>
      <c r="L20" s="1"/>
      <c r="M20" s="1"/>
      <c r="N20" s="1"/>
      <c r="O20" s="1"/>
      <c r="P20" s="1"/>
      <c r="Q20" s="1"/>
      <c r="R20" s="1"/>
      <c r="S20" s="1"/>
      <c r="T20" s="1"/>
      <c r="U20" s="1"/>
      <c r="V20" s="1"/>
      <c r="W20" s="1"/>
      <c r="Y20" s="25" t="s">
        <v>228</v>
      </c>
      <c r="Z20" s="167">
        <v>0</v>
      </c>
      <c r="AA20" s="21"/>
      <c r="AB20" s="112">
        <v>0</v>
      </c>
      <c r="AC20" s="21"/>
      <c r="AD20" s="199">
        <v>-1619</v>
      </c>
      <c r="AE20" s="19"/>
    </row>
    <row r="21" spans="1:31" ht="18">
      <c r="A21" s="46"/>
      <c r="C21" s="1"/>
      <c r="D21" s="1"/>
      <c r="E21" s="1"/>
      <c r="F21" s="1"/>
      <c r="G21" s="1"/>
      <c r="H21" s="1"/>
      <c r="I21" s="1"/>
      <c r="J21" s="1"/>
      <c r="K21" s="1"/>
      <c r="L21" s="1"/>
      <c r="M21" s="1"/>
      <c r="N21" s="1"/>
      <c r="O21" s="1"/>
      <c r="P21" s="1"/>
      <c r="Q21" s="1"/>
      <c r="R21" s="1"/>
      <c r="S21" s="1"/>
      <c r="T21" s="1"/>
      <c r="U21" s="1"/>
      <c r="V21" s="1"/>
      <c r="W21" s="1"/>
      <c r="Y21" s="25"/>
      <c r="Z21" s="167"/>
      <c r="AA21" s="21"/>
      <c r="AB21" s="112"/>
      <c r="AC21" s="21"/>
      <c r="AD21" s="199"/>
      <c r="AE21" s="19"/>
    </row>
    <row r="22" spans="1:31" ht="18">
      <c r="A22" s="46" t="s">
        <v>258</v>
      </c>
      <c r="C22" s="1"/>
      <c r="D22" s="1"/>
      <c r="E22" s="1"/>
      <c r="F22" s="1"/>
      <c r="G22" s="1"/>
      <c r="H22" s="1"/>
      <c r="I22" s="1"/>
      <c r="J22" s="1"/>
      <c r="K22" s="1"/>
      <c r="L22" s="1"/>
      <c r="M22" s="1"/>
      <c r="N22" s="1"/>
      <c r="O22" s="1"/>
      <c r="P22" s="1"/>
      <c r="Q22" s="1"/>
      <c r="R22" s="1"/>
      <c r="S22" s="1"/>
      <c r="T22" s="1"/>
      <c r="U22" s="1"/>
      <c r="V22" s="1"/>
      <c r="W22" s="1"/>
      <c r="Y22" s="25"/>
      <c r="Z22" s="167">
        <f>SUM(Z18:Z21)</f>
        <v>669</v>
      </c>
      <c r="AA22" s="21"/>
      <c r="AB22" s="112">
        <f>SUM(AB18:AB21)</f>
        <v>669</v>
      </c>
      <c r="AC22" s="21"/>
      <c r="AD22" s="168">
        <f>SUM(AD18:AD21)</f>
        <v>293692</v>
      </c>
      <c r="AE22" s="19"/>
    </row>
    <row r="23" spans="1:31" ht="18">
      <c r="A23" s="46"/>
      <c r="C23" s="1"/>
      <c r="D23" s="1"/>
      <c r="E23" s="1"/>
      <c r="F23" s="1"/>
      <c r="G23" s="1"/>
      <c r="H23" s="1"/>
      <c r="I23" s="1"/>
      <c r="J23" s="1"/>
      <c r="K23" s="1"/>
      <c r="L23" s="1"/>
      <c r="M23" s="1"/>
      <c r="N23" s="1"/>
      <c r="O23" s="1"/>
      <c r="P23" s="1"/>
      <c r="Q23" s="1"/>
      <c r="R23" s="1"/>
      <c r="S23" s="1"/>
      <c r="T23" s="1"/>
      <c r="U23" s="1"/>
      <c r="V23" s="1"/>
      <c r="W23" s="1"/>
      <c r="Y23" s="25"/>
      <c r="Z23" s="167"/>
      <c r="AA23" s="21"/>
      <c r="AB23" s="112"/>
      <c r="AC23" s="21"/>
      <c r="AD23" s="168"/>
      <c r="AE23" s="19"/>
    </row>
    <row r="24" spans="1:31" ht="18">
      <c r="A24" s="46" t="s">
        <v>135</v>
      </c>
      <c r="C24" s="1"/>
      <c r="D24" s="1"/>
      <c r="E24" s="1"/>
      <c r="F24" s="1"/>
      <c r="G24" s="1"/>
      <c r="H24" s="1"/>
      <c r="I24" s="1"/>
      <c r="J24" s="1"/>
      <c r="K24" s="1"/>
      <c r="L24" s="1"/>
      <c r="M24" s="1"/>
      <c r="N24" s="1"/>
      <c r="O24" s="1"/>
      <c r="P24" s="1"/>
      <c r="Q24" s="1"/>
      <c r="R24" s="1"/>
      <c r="S24" s="1"/>
      <c r="T24" s="1"/>
      <c r="U24" s="1"/>
      <c r="V24" s="1"/>
      <c r="W24" s="1"/>
      <c r="Y24" s="25" t="s">
        <v>228</v>
      </c>
      <c r="Z24" s="167">
        <v>655</v>
      </c>
      <c r="AA24" s="21"/>
      <c r="AB24" s="112">
        <f>672-17</f>
        <v>655</v>
      </c>
      <c r="AC24" s="21"/>
      <c r="AD24" s="168">
        <v>1234977</v>
      </c>
      <c r="AE24" s="19"/>
    </row>
    <row r="25" spans="1:31" ht="18">
      <c r="A25" s="133" t="s">
        <v>136</v>
      </c>
      <c r="B25" s="134"/>
      <c r="C25" s="20"/>
      <c r="D25" s="20"/>
      <c r="E25" s="20"/>
      <c r="F25" s="20"/>
      <c r="G25" s="20"/>
      <c r="H25" s="20"/>
      <c r="I25" s="20"/>
      <c r="J25" s="20"/>
      <c r="K25" s="20"/>
      <c r="L25" s="20"/>
      <c r="M25" s="20"/>
      <c r="N25" s="20"/>
      <c r="O25" s="20"/>
      <c r="P25" s="20"/>
      <c r="Q25" s="20"/>
      <c r="R25" s="20"/>
      <c r="S25" s="20"/>
      <c r="T25" s="20"/>
      <c r="U25" s="20"/>
      <c r="V25" s="20"/>
      <c r="W25" s="20"/>
      <c r="X25" s="134"/>
      <c r="Y25" s="135" t="s">
        <v>228</v>
      </c>
      <c r="Z25" s="171">
        <f>Z24-Z18</f>
        <v>-14</v>
      </c>
      <c r="AA25" s="137"/>
      <c r="AB25" s="136">
        <f>AB24-AB18</f>
        <v>-14</v>
      </c>
      <c r="AC25" s="137"/>
      <c r="AD25" s="172">
        <f>AD24-AD18</f>
        <v>939666</v>
      </c>
      <c r="AE25" s="19"/>
    </row>
    <row r="26" spans="1:31" ht="18">
      <c r="A26" s="130"/>
      <c r="B26" s="131"/>
      <c r="C26" s="130"/>
      <c r="D26" s="130"/>
      <c r="E26" s="130"/>
      <c r="F26" s="130"/>
      <c r="G26" s="130"/>
      <c r="H26" s="130"/>
      <c r="I26" s="130"/>
      <c r="J26" s="130"/>
      <c r="K26" s="130"/>
      <c r="L26" s="130"/>
      <c r="M26" s="130"/>
      <c r="N26" s="130"/>
      <c r="O26" s="130"/>
      <c r="P26" s="130"/>
      <c r="Q26" s="130"/>
      <c r="R26" s="130"/>
      <c r="S26" s="130"/>
      <c r="T26" s="130"/>
      <c r="U26" s="130"/>
      <c r="V26" s="130"/>
      <c r="W26" s="130"/>
      <c r="X26" s="101"/>
      <c r="Y26" s="132"/>
      <c r="Z26" s="165"/>
      <c r="AA26" s="21"/>
      <c r="AB26" s="18"/>
      <c r="AC26" s="21"/>
      <c r="AD26" s="166"/>
      <c r="AE26" s="19"/>
    </row>
    <row r="27" spans="1:31" ht="18">
      <c r="A27" s="131" t="s">
        <v>259</v>
      </c>
      <c r="B27" s="131"/>
      <c r="C27" s="130"/>
      <c r="D27" s="130"/>
      <c r="E27" s="130"/>
      <c r="F27" s="130"/>
      <c r="G27" s="130"/>
      <c r="H27" s="130"/>
      <c r="I27" s="130"/>
      <c r="J27" s="130"/>
      <c r="K27" s="130"/>
      <c r="L27" s="130"/>
      <c r="M27" s="130"/>
      <c r="N27" s="130"/>
      <c r="O27" s="130"/>
      <c r="P27" s="130"/>
      <c r="Q27" s="130"/>
      <c r="R27" s="130"/>
      <c r="S27" s="130"/>
      <c r="T27" s="130"/>
      <c r="U27" s="130"/>
      <c r="V27" s="130"/>
      <c r="W27" s="130"/>
      <c r="X27" s="101"/>
      <c r="Y27" s="227" t="s">
        <v>228</v>
      </c>
      <c r="Z27" s="165">
        <v>0</v>
      </c>
      <c r="AA27" s="21"/>
      <c r="AB27" s="18">
        <v>0</v>
      </c>
      <c r="AC27" s="21"/>
      <c r="AD27" s="166">
        <v>1619</v>
      </c>
      <c r="AE27" s="19"/>
    </row>
    <row r="28" spans="1:31" ht="18">
      <c r="A28" s="130"/>
      <c r="B28" s="131"/>
      <c r="C28" s="130"/>
      <c r="D28" s="130"/>
      <c r="E28" s="130"/>
      <c r="F28" s="130"/>
      <c r="G28" s="130"/>
      <c r="H28" s="130"/>
      <c r="I28" s="130"/>
      <c r="J28" s="130"/>
      <c r="K28" s="130"/>
      <c r="L28" s="130"/>
      <c r="M28" s="130"/>
      <c r="N28" s="130"/>
      <c r="O28" s="130"/>
      <c r="P28" s="130"/>
      <c r="Q28" s="130"/>
      <c r="R28" s="130"/>
      <c r="S28" s="130"/>
      <c r="T28" s="130"/>
      <c r="U28" s="130"/>
      <c r="V28" s="130"/>
      <c r="W28" s="130"/>
      <c r="X28" s="101"/>
      <c r="Y28" s="132"/>
      <c r="Z28" s="165"/>
      <c r="AA28" s="21"/>
      <c r="AB28" s="18"/>
      <c r="AC28" s="21"/>
      <c r="AD28" s="166"/>
      <c r="AE28" s="19"/>
    </row>
    <row r="29" spans="1:31" ht="18.75">
      <c r="A29" s="1" t="s">
        <v>233</v>
      </c>
      <c r="B29" s="1"/>
      <c r="C29" s="10"/>
      <c r="D29" s="1"/>
      <c r="E29" s="1"/>
      <c r="F29" s="1"/>
      <c r="G29" s="1"/>
      <c r="H29" s="1"/>
      <c r="I29" s="1"/>
      <c r="J29" s="1"/>
      <c r="K29" s="1"/>
      <c r="L29" s="1"/>
      <c r="M29" s="1"/>
      <c r="N29" s="1"/>
      <c r="O29" s="1"/>
      <c r="P29" s="1"/>
      <c r="Q29" s="1"/>
      <c r="R29" s="1"/>
      <c r="S29" s="1"/>
      <c r="T29" s="1"/>
      <c r="U29" s="1"/>
      <c r="V29" s="1"/>
      <c r="W29" s="1"/>
      <c r="X29" s="1"/>
      <c r="Y29" s="17"/>
      <c r="Z29" s="173"/>
      <c r="AA29" s="174"/>
      <c r="AB29" s="174"/>
      <c r="AC29" s="174"/>
      <c r="AD29" s="175"/>
      <c r="AE29" s="19"/>
    </row>
    <row r="30" spans="1:31" ht="18">
      <c r="A30" s="13" t="s">
        <v>51</v>
      </c>
      <c r="C30" s="1"/>
      <c r="D30" s="1"/>
      <c r="E30" s="1"/>
      <c r="F30" s="1"/>
      <c r="G30" s="1"/>
      <c r="H30" s="1"/>
      <c r="I30" s="1"/>
      <c r="J30" s="1"/>
      <c r="K30" s="1"/>
      <c r="L30" s="1"/>
      <c r="M30" s="1"/>
      <c r="N30" s="1"/>
      <c r="O30" s="1"/>
      <c r="P30" s="1"/>
      <c r="Q30" s="1"/>
      <c r="R30" s="1"/>
      <c r="S30" s="1"/>
      <c r="T30" s="1"/>
      <c r="U30" s="1"/>
      <c r="V30" s="1"/>
      <c r="W30" s="1"/>
      <c r="X30" s="1"/>
      <c r="Y30" s="149" t="s">
        <v>228</v>
      </c>
      <c r="Z30" s="176">
        <v>0</v>
      </c>
      <c r="AA30" s="159"/>
      <c r="AB30" s="177">
        <v>0</v>
      </c>
      <c r="AC30" s="159"/>
      <c r="AD30" s="162">
        <v>1223865</v>
      </c>
      <c r="AE30" s="151"/>
    </row>
    <row r="31" spans="1:31" ht="18">
      <c r="A31" s="13" t="s">
        <v>52</v>
      </c>
      <c r="C31" s="1"/>
      <c r="D31" s="1"/>
      <c r="E31" s="1"/>
      <c r="F31" s="1"/>
      <c r="G31" s="1"/>
      <c r="H31" s="1"/>
      <c r="I31" s="1"/>
      <c r="J31" s="1"/>
      <c r="K31" s="1"/>
      <c r="L31" s="1"/>
      <c r="M31" s="1"/>
      <c r="N31" s="1"/>
      <c r="O31" s="1"/>
      <c r="P31" s="1"/>
      <c r="Q31" s="1"/>
      <c r="R31" s="1"/>
      <c r="S31" s="1"/>
      <c r="T31" s="1"/>
      <c r="U31" s="1"/>
      <c r="V31" s="1"/>
      <c r="W31" s="1"/>
      <c r="X31" s="1"/>
      <c r="Y31" s="25" t="s">
        <v>228</v>
      </c>
      <c r="Z31" s="176">
        <v>0</v>
      </c>
      <c r="AA31" s="159"/>
      <c r="AB31" s="177">
        <v>0</v>
      </c>
      <c r="AC31" s="159"/>
      <c r="AD31" s="162">
        <v>61172</v>
      </c>
      <c r="AE31" s="151"/>
    </row>
    <row r="32" spans="1:31" ht="18">
      <c r="A32" s="13" t="s">
        <v>53</v>
      </c>
      <c r="C32" s="1"/>
      <c r="D32" s="1"/>
      <c r="E32" s="1"/>
      <c r="F32" s="1"/>
      <c r="G32" s="1"/>
      <c r="H32" s="1"/>
      <c r="I32" s="1"/>
      <c r="J32" s="1"/>
      <c r="K32" s="1"/>
      <c r="L32" s="1"/>
      <c r="M32" s="1"/>
      <c r="N32" s="1"/>
      <c r="O32" s="1"/>
      <c r="P32" s="1"/>
      <c r="Q32" s="1"/>
      <c r="R32" s="1"/>
      <c r="S32" s="1"/>
      <c r="T32" s="1"/>
      <c r="U32" s="1"/>
      <c r="V32" s="1"/>
      <c r="W32" s="1"/>
      <c r="X32" s="1"/>
      <c r="Y32" s="25" t="s">
        <v>228</v>
      </c>
      <c r="Z32" s="176">
        <v>0</v>
      </c>
      <c r="AA32" s="159"/>
      <c r="AB32" s="177">
        <v>0</v>
      </c>
      <c r="AC32" s="159"/>
      <c r="AD32" s="168">
        <v>362932</v>
      </c>
      <c r="AE32" s="151"/>
    </row>
    <row r="33" spans="1:31" ht="18">
      <c r="A33" s="13" t="s">
        <v>54</v>
      </c>
      <c r="C33" s="1"/>
      <c r="D33" s="1"/>
      <c r="E33" s="1"/>
      <c r="F33" s="1"/>
      <c r="G33" s="1"/>
      <c r="H33" s="1"/>
      <c r="I33" s="1"/>
      <c r="J33" s="1"/>
      <c r="K33" s="1"/>
      <c r="L33" s="1"/>
      <c r="M33" s="1"/>
      <c r="N33" s="1"/>
      <c r="O33" s="1"/>
      <c r="P33" s="1"/>
      <c r="Q33" s="1"/>
      <c r="R33" s="1"/>
      <c r="S33" s="1"/>
      <c r="T33" s="1"/>
      <c r="U33" s="1"/>
      <c r="V33" s="1"/>
      <c r="W33" s="1"/>
      <c r="X33" s="1"/>
      <c r="Y33" s="25" t="s">
        <v>228</v>
      </c>
      <c r="Z33" s="178">
        <v>0</v>
      </c>
      <c r="AA33" s="179"/>
      <c r="AB33" s="115">
        <v>0</v>
      </c>
      <c r="AC33" s="179"/>
      <c r="AD33" s="180">
        <v>225399</v>
      </c>
      <c r="AE33" s="151"/>
    </row>
    <row r="34" spans="1:31" ht="18">
      <c r="A34" s="13" t="s">
        <v>271</v>
      </c>
      <c r="C34" s="1"/>
      <c r="D34" s="1"/>
      <c r="E34" s="1"/>
      <c r="F34" s="1"/>
      <c r="G34" s="1"/>
      <c r="H34" s="1"/>
      <c r="I34" s="1"/>
      <c r="J34" s="1"/>
      <c r="K34" s="1"/>
      <c r="L34" s="1"/>
      <c r="M34" s="1"/>
      <c r="N34" s="1"/>
      <c r="O34" s="1"/>
      <c r="P34" s="1"/>
      <c r="Q34" s="1"/>
      <c r="R34" s="1"/>
      <c r="S34" s="1"/>
      <c r="T34" s="1"/>
      <c r="U34" s="1"/>
      <c r="V34" s="1"/>
      <c r="W34" s="1"/>
      <c r="X34" s="1"/>
      <c r="Y34" s="25" t="s">
        <v>228</v>
      </c>
      <c r="Z34" s="181">
        <v>0</v>
      </c>
      <c r="AA34" s="159"/>
      <c r="AB34" s="177">
        <v>0</v>
      </c>
      <c r="AC34" s="159"/>
      <c r="AD34" s="162">
        <v>69378</v>
      </c>
      <c r="AE34" s="19"/>
    </row>
    <row r="35" spans="1:31" ht="18">
      <c r="A35" s="13" t="s">
        <v>129</v>
      </c>
      <c r="C35" s="1"/>
      <c r="D35" s="1"/>
      <c r="E35" s="1"/>
      <c r="F35" s="1"/>
      <c r="G35" s="1"/>
      <c r="H35" s="1"/>
      <c r="I35" s="1"/>
      <c r="J35" s="1"/>
      <c r="K35" s="1"/>
      <c r="L35" s="1"/>
      <c r="M35" s="1"/>
      <c r="N35" s="1"/>
      <c r="O35" s="1"/>
      <c r="P35" s="1"/>
      <c r="Q35" s="1"/>
      <c r="R35" s="1"/>
      <c r="S35" s="1"/>
      <c r="T35" s="1"/>
      <c r="U35" s="1"/>
      <c r="V35" s="1"/>
      <c r="W35" s="1"/>
      <c r="X35" s="1"/>
      <c r="Y35" s="25" t="s">
        <v>228</v>
      </c>
      <c r="Z35" s="181">
        <v>0</v>
      </c>
      <c r="AA35" s="159"/>
      <c r="AB35" s="177">
        <v>0</v>
      </c>
      <c r="AC35" s="159"/>
      <c r="AD35" s="162">
        <v>21874</v>
      </c>
      <c r="AE35" s="19"/>
    </row>
    <row r="36" spans="1:31" ht="18">
      <c r="A36" s="13" t="s">
        <v>130</v>
      </c>
      <c r="C36" s="1"/>
      <c r="D36" s="1"/>
      <c r="E36" s="1"/>
      <c r="F36" s="1"/>
      <c r="G36" s="1"/>
      <c r="H36" s="1"/>
      <c r="I36" s="1"/>
      <c r="J36" s="1"/>
      <c r="K36" s="1"/>
      <c r="L36" s="1"/>
      <c r="M36" s="1"/>
      <c r="N36" s="1"/>
      <c r="O36" s="1"/>
      <c r="P36" s="1"/>
      <c r="Q36" s="1"/>
      <c r="R36" s="1"/>
      <c r="S36" s="1"/>
      <c r="T36" s="1"/>
      <c r="U36" s="1"/>
      <c r="V36" s="1"/>
      <c r="W36" s="1"/>
      <c r="X36" s="1"/>
      <c r="Y36" s="25" t="s">
        <v>228</v>
      </c>
      <c r="Z36" s="181">
        <v>14</v>
      </c>
      <c r="AA36" s="159"/>
      <c r="AB36" s="177">
        <v>14</v>
      </c>
      <c r="AC36" s="159"/>
      <c r="AD36" s="162">
        <v>11600</v>
      </c>
      <c r="AE36" s="19"/>
    </row>
    <row r="37" spans="1:31" ht="18">
      <c r="A37" s="1"/>
      <c r="B37" s="13"/>
      <c r="C37" s="1"/>
      <c r="D37" s="1"/>
      <c r="E37" s="1"/>
      <c r="F37" s="1"/>
      <c r="G37" s="1"/>
      <c r="H37" s="1"/>
      <c r="I37" s="1"/>
      <c r="J37" s="1"/>
      <c r="K37" s="1"/>
      <c r="L37" s="1"/>
      <c r="M37" s="1"/>
      <c r="N37" s="1"/>
      <c r="O37" s="1"/>
      <c r="P37" s="1"/>
      <c r="Q37" s="1"/>
      <c r="R37" s="1"/>
      <c r="S37" s="1"/>
      <c r="T37" s="1"/>
      <c r="U37" s="1"/>
      <c r="V37" s="1"/>
      <c r="W37" s="1"/>
      <c r="X37" s="1"/>
      <c r="Y37" s="17"/>
      <c r="Z37" s="176"/>
      <c r="AA37" s="159"/>
      <c r="AB37" s="177"/>
      <c r="AC37" s="159"/>
      <c r="AD37" s="162"/>
      <c r="AE37" s="19"/>
    </row>
    <row r="38" spans="1:31" ht="18">
      <c r="A38" s="13" t="s">
        <v>167</v>
      </c>
      <c r="C38" s="1"/>
      <c r="D38" s="1"/>
      <c r="E38" s="1"/>
      <c r="F38" s="1"/>
      <c r="G38" s="1"/>
      <c r="H38" s="1"/>
      <c r="I38" s="1"/>
      <c r="J38" s="1"/>
      <c r="K38" s="1"/>
      <c r="L38" s="1"/>
      <c r="M38" s="1"/>
      <c r="N38" s="1"/>
      <c r="O38" s="1"/>
      <c r="P38" s="1"/>
      <c r="Q38" s="1"/>
      <c r="R38" s="1"/>
      <c r="S38" s="1"/>
      <c r="T38" s="1"/>
      <c r="U38" s="1"/>
      <c r="V38" s="1"/>
      <c r="W38" s="1"/>
      <c r="X38" s="1"/>
      <c r="Y38" s="25" t="s">
        <v>228</v>
      </c>
      <c r="Z38" s="176">
        <v>0</v>
      </c>
      <c r="AA38" s="159"/>
      <c r="AB38" s="159">
        <v>0</v>
      </c>
      <c r="AC38" s="159"/>
      <c r="AD38" s="162">
        <v>2158</v>
      </c>
      <c r="AE38" s="19"/>
    </row>
    <row r="39" spans="1:31" ht="18">
      <c r="A39" s="13" t="s">
        <v>168</v>
      </c>
      <c r="C39" s="1"/>
      <c r="D39" s="1"/>
      <c r="E39" s="1"/>
      <c r="F39" s="1"/>
      <c r="G39" s="1"/>
      <c r="H39" s="1"/>
      <c r="I39" s="1"/>
      <c r="J39" s="1"/>
      <c r="K39" s="1"/>
      <c r="L39" s="1"/>
      <c r="M39" s="1"/>
      <c r="N39" s="1"/>
      <c r="O39" s="1"/>
      <c r="P39" s="1"/>
      <c r="Q39" s="1"/>
      <c r="R39" s="1"/>
      <c r="S39" s="1"/>
      <c r="T39" s="1"/>
      <c r="U39" s="1"/>
      <c r="V39" s="1"/>
      <c r="W39" s="1"/>
      <c r="X39" s="1"/>
      <c r="Y39" s="25" t="s">
        <v>228</v>
      </c>
      <c r="Z39" s="176">
        <v>0</v>
      </c>
      <c r="AA39" s="159"/>
      <c r="AB39" s="177">
        <v>0</v>
      </c>
      <c r="AC39" s="159"/>
      <c r="AD39" s="162">
        <f>-1009-13320</f>
        <v>-14329</v>
      </c>
      <c r="AE39" s="19"/>
    </row>
    <row r="40" spans="1:31" ht="18">
      <c r="A40" s="13"/>
      <c r="C40" s="1"/>
      <c r="D40" s="1"/>
      <c r="E40" s="1"/>
      <c r="F40" s="1"/>
      <c r="G40" s="1"/>
      <c r="H40" s="1"/>
      <c r="I40" s="1"/>
      <c r="J40" s="1"/>
      <c r="K40" s="1"/>
      <c r="L40" s="1"/>
      <c r="M40" s="1"/>
      <c r="N40" s="1"/>
      <c r="O40" s="1"/>
      <c r="P40" s="1"/>
      <c r="Q40" s="1"/>
      <c r="R40" s="1"/>
      <c r="S40" s="1"/>
      <c r="T40" s="1"/>
      <c r="U40" s="1"/>
      <c r="V40" s="1"/>
      <c r="W40" s="1"/>
      <c r="X40" s="1"/>
      <c r="Y40" s="25"/>
      <c r="Z40" s="182"/>
      <c r="AA40" s="139"/>
      <c r="AB40" s="140"/>
      <c r="AC40" s="139"/>
      <c r="AD40" s="183"/>
      <c r="AE40" s="19"/>
    </row>
    <row r="41" spans="1:31" ht="18">
      <c r="A41" s="13" t="s">
        <v>137</v>
      </c>
      <c r="B41" s="1"/>
      <c r="C41" s="1"/>
      <c r="D41" s="1"/>
      <c r="E41" s="1"/>
      <c r="F41" s="1"/>
      <c r="G41" s="1"/>
      <c r="H41" s="1"/>
      <c r="I41" s="1"/>
      <c r="J41" s="1"/>
      <c r="K41" s="1"/>
      <c r="L41" s="1"/>
      <c r="M41" s="1"/>
      <c r="N41" s="1"/>
      <c r="O41" s="1"/>
      <c r="P41" s="1"/>
      <c r="Q41" s="1"/>
      <c r="R41" s="1"/>
      <c r="S41" s="1"/>
      <c r="T41" s="1"/>
      <c r="U41" s="1"/>
      <c r="V41" s="1"/>
      <c r="W41" s="1"/>
      <c r="X41" s="1"/>
      <c r="Y41" s="25" t="s">
        <v>228</v>
      </c>
      <c r="Z41" s="184">
        <f>SUM(Z27:Z39)</f>
        <v>14</v>
      </c>
      <c r="AA41" s="141"/>
      <c r="AB41" s="141">
        <f>SUM(AB27:AB39)</f>
        <v>14</v>
      </c>
      <c r="AC41" s="141"/>
      <c r="AD41" s="185">
        <f>SUM(AD27:AD39)</f>
        <v>1965668</v>
      </c>
      <c r="AE41" s="19"/>
    </row>
    <row r="42" spans="1:31" ht="18">
      <c r="A42" s="13" t="s">
        <v>241</v>
      </c>
      <c r="B42" s="1"/>
      <c r="C42" s="1"/>
      <c r="D42" s="1"/>
      <c r="E42" s="1"/>
      <c r="F42" s="1"/>
      <c r="G42" s="1"/>
      <c r="H42" s="1"/>
      <c r="I42" s="1"/>
      <c r="J42" s="1"/>
      <c r="K42" s="1"/>
      <c r="L42" s="1"/>
      <c r="M42" s="1"/>
      <c r="N42" s="1"/>
      <c r="O42" s="1"/>
      <c r="P42" s="1"/>
      <c r="Q42" s="1"/>
      <c r="R42" s="1"/>
      <c r="S42" s="1"/>
      <c r="T42" s="1"/>
      <c r="U42" s="1"/>
      <c r="V42" s="1"/>
      <c r="W42" s="1"/>
      <c r="X42" s="1"/>
      <c r="Y42" s="25" t="s">
        <v>228</v>
      </c>
      <c r="Z42" s="156">
        <f>SUM(Z22+Z41)</f>
        <v>683</v>
      </c>
      <c r="AA42" s="132"/>
      <c r="AB42" s="18">
        <f>SUM(AB22+AB41)</f>
        <v>683</v>
      </c>
      <c r="AC42" s="18"/>
      <c r="AD42" s="220">
        <f>SUM(AD22+AD41)</f>
        <v>2259360</v>
      </c>
      <c r="AE42" s="19"/>
    </row>
    <row r="43" spans="1:31" ht="18">
      <c r="A43" s="1"/>
      <c r="B43" s="1"/>
      <c r="C43" s="1"/>
      <c r="D43" s="1"/>
      <c r="E43" s="1"/>
      <c r="F43" s="1"/>
      <c r="G43" s="1"/>
      <c r="H43" s="1"/>
      <c r="I43" s="1"/>
      <c r="J43" s="1"/>
      <c r="K43" s="1"/>
      <c r="L43" s="1"/>
      <c r="M43" s="1"/>
      <c r="N43" s="1"/>
      <c r="O43" s="1"/>
      <c r="P43" s="1"/>
      <c r="Q43" s="1"/>
      <c r="R43" s="1"/>
      <c r="S43" s="1"/>
      <c r="T43" s="1"/>
      <c r="U43" s="1"/>
      <c r="V43" s="1"/>
      <c r="W43" s="1"/>
      <c r="X43" s="1"/>
      <c r="Y43"/>
      <c r="Z43" s="158"/>
      <c r="AA43" s="159"/>
      <c r="AB43" s="130"/>
      <c r="AC43" s="130"/>
      <c r="AD43" s="162"/>
      <c r="AE43" s="19"/>
    </row>
    <row r="44" spans="1:31" ht="18">
      <c r="A44" s="13" t="s">
        <v>138</v>
      </c>
      <c r="C44" s="1"/>
      <c r="D44" s="1"/>
      <c r="E44" s="1"/>
      <c r="F44" s="1"/>
      <c r="G44" s="1"/>
      <c r="H44" s="1"/>
      <c r="I44" s="1"/>
      <c r="J44" s="1"/>
      <c r="K44" s="1"/>
      <c r="L44" s="1"/>
      <c r="M44" s="1"/>
      <c r="N44" s="1"/>
      <c r="O44" s="1"/>
      <c r="P44" s="1"/>
      <c r="Q44" s="1"/>
      <c r="R44" s="1"/>
      <c r="S44" s="1"/>
      <c r="T44" s="1"/>
      <c r="U44" s="1"/>
      <c r="V44" s="1"/>
      <c r="W44" s="1"/>
      <c r="Y44" s="149" t="s">
        <v>228</v>
      </c>
      <c r="Z44" s="158">
        <v>0</v>
      </c>
      <c r="AA44" s="159"/>
      <c r="AB44" s="159">
        <v>0</v>
      </c>
      <c r="AC44" s="159"/>
      <c r="AD44" s="162">
        <f>405165+20000</f>
        <v>425165</v>
      </c>
      <c r="AE44" s="19"/>
    </row>
    <row r="45" spans="1:31" ht="18">
      <c r="A45" s="13" t="s">
        <v>139</v>
      </c>
      <c r="C45" s="1"/>
      <c r="D45" s="1"/>
      <c r="E45" s="1"/>
      <c r="F45" s="1"/>
      <c r="G45" s="1"/>
      <c r="H45" s="1"/>
      <c r="I45" s="1"/>
      <c r="J45" s="1"/>
      <c r="K45" s="1"/>
      <c r="L45" s="1"/>
      <c r="M45" s="1"/>
      <c r="N45" s="1"/>
      <c r="O45" s="1"/>
      <c r="P45" s="1"/>
      <c r="Q45" s="1"/>
      <c r="R45" s="1"/>
      <c r="S45" s="1"/>
      <c r="T45" s="1"/>
      <c r="U45" s="1"/>
      <c r="V45" s="1"/>
      <c r="W45" s="1"/>
      <c r="Y45" s="149" t="s">
        <v>228</v>
      </c>
      <c r="Z45" s="186">
        <v>-28</v>
      </c>
      <c r="AA45" s="139"/>
      <c r="AB45" s="139">
        <v>-28</v>
      </c>
      <c r="AC45" s="139"/>
      <c r="AD45" s="183">
        <f>-1413134+13320</f>
        <v>-1399814</v>
      </c>
      <c r="AE45" s="19"/>
    </row>
    <row r="46" spans="1:31" ht="18">
      <c r="A46" s="13" t="s">
        <v>140</v>
      </c>
      <c r="C46" s="1"/>
      <c r="D46" s="1"/>
      <c r="E46" s="1"/>
      <c r="F46" s="1"/>
      <c r="G46" s="1"/>
      <c r="H46" s="1"/>
      <c r="I46" s="1"/>
      <c r="J46" s="1"/>
      <c r="K46" s="1"/>
      <c r="L46" s="1"/>
      <c r="M46" s="1"/>
      <c r="N46" s="1"/>
      <c r="O46" s="1"/>
      <c r="P46" s="1"/>
      <c r="Q46" s="1"/>
      <c r="R46" s="1"/>
      <c r="S46" s="1"/>
      <c r="T46" s="1"/>
      <c r="U46" s="1"/>
      <c r="V46" s="1"/>
      <c r="W46" s="1"/>
      <c r="Y46" s="149" t="s">
        <v>228</v>
      </c>
      <c r="Z46" s="187">
        <f>SUM(Z44:Z45)</f>
        <v>-28</v>
      </c>
      <c r="AA46" s="142"/>
      <c r="AB46" s="142">
        <f>SUM(AB44:AB45)</f>
        <v>-28</v>
      </c>
      <c r="AC46" s="142"/>
      <c r="AD46" s="188">
        <f>SUM(AD44:AD45)</f>
        <v>-974649</v>
      </c>
      <c r="AE46" s="19"/>
    </row>
    <row r="47" spans="1:31" ht="18">
      <c r="A47" s="1"/>
      <c r="B47" s="1"/>
      <c r="C47" s="1"/>
      <c r="D47" s="1"/>
      <c r="E47" s="1"/>
      <c r="F47" s="1"/>
      <c r="G47" s="1"/>
      <c r="H47" s="1"/>
      <c r="I47" s="1"/>
      <c r="J47" s="1"/>
      <c r="K47" s="1"/>
      <c r="L47" s="1"/>
      <c r="M47" s="1"/>
      <c r="N47" s="1"/>
      <c r="O47" s="1"/>
      <c r="P47" s="1"/>
      <c r="Q47" s="1"/>
      <c r="R47" s="1"/>
      <c r="S47" s="1"/>
      <c r="T47" s="1"/>
      <c r="U47" s="1"/>
      <c r="V47" s="1"/>
      <c r="W47" s="1"/>
      <c r="X47" s="1"/>
      <c r="Y47" s="17"/>
      <c r="Z47" s="189"/>
      <c r="AA47" s="143"/>
      <c r="AB47" s="143"/>
      <c r="AC47" s="143"/>
      <c r="AD47" s="190"/>
      <c r="AE47" s="19"/>
    </row>
    <row r="48" spans="1:31" ht="18">
      <c r="A48" s="13" t="s">
        <v>142</v>
      </c>
      <c r="B48" s="1"/>
      <c r="C48" s="1"/>
      <c r="D48" s="1"/>
      <c r="E48" s="1"/>
      <c r="F48" s="1"/>
      <c r="G48" s="1"/>
      <c r="H48" s="1"/>
      <c r="I48" s="1"/>
      <c r="J48" s="1"/>
      <c r="K48" s="1"/>
      <c r="L48" s="1"/>
      <c r="M48" s="1"/>
      <c r="N48" s="1"/>
      <c r="O48" s="1"/>
      <c r="P48" s="1"/>
      <c r="Q48" s="1"/>
      <c r="R48" s="1"/>
      <c r="S48" s="1"/>
      <c r="T48" s="1"/>
      <c r="U48" s="1"/>
      <c r="V48" s="1"/>
      <c r="W48" s="1"/>
      <c r="X48" s="1"/>
      <c r="Y48" s="149" t="s">
        <v>228</v>
      </c>
      <c r="Z48" s="184">
        <f>Z42+Z46</f>
        <v>655</v>
      </c>
      <c r="AA48" s="141"/>
      <c r="AB48" s="141">
        <f>AB42+AB46</f>
        <v>655</v>
      </c>
      <c r="AC48" s="141"/>
      <c r="AD48" s="185">
        <f>AD42+AD46</f>
        <v>1284711</v>
      </c>
      <c r="AE48" s="19"/>
    </row>
    <row r="49" spans="1:31" ht="18">
      <c r="A49" s="13" t="s">
        <v>143</v>
      </c>
      <c r="B49" s="1"/>
      <c r="C49" s="1"/>
      <c r="D49" s="1"/>
      <c r="E49" s="1"/>
      <c r="F49" s="1"/>
      <c r="G49" s="1"/>
      <c r="H49" s="1"/>
      <c r="I49" s="1"/>
      <c r="J49" s="1"/>
      <c r="K49" s="1"/>
      <c r="L49" s="1"/>
      <c r="M49" s="1"/>
      <c r="N49" s="1"/>
      <c r="O49" s="1"/>
      <c r="P49" s="1"/>
      <c r="Q49" s="1"/>
      <c r="R49" s="1"/>
      <c r="S49" s="1"/>
      <c r="T49" s="1"/>
      <c r="U49" s="1"/>
      <c r="V49" s="1"/>
      <c r="W49" s="1"/>
      <c r="X49" s="1"/>
      <c r="Y49" s="25" t="s">
        <v>228</v>
      </c>
      <c r="Z49" s="165">
        <f>Z25</f>
        <v>-14</v>
      </c>
      <c r="AA49" s="18"/>
      <c r="AB49" s="18">
        <f>AB25</f>
        <v>-14</v>
      </c>
      <c r="AC49" s="18"/>
      <c r="AD49" s="166">
        <f>AD25</f>
        <v>939666</v>
      </c>
      <c r="AE49" s="19"/>
    </row>
    <row r="50" spans="1:31" ht="18">
      <c r="A50" s="13"/>
      <c r="B50" s="1"/>
      <c r="C50" s="1"/>
      <c r="D50" s="1"/>
      <c r="E50" s="1"/>
      <c r="F50" s="1"/>
      <c r="G50" s="1"/>
      <c r="H50" s="1"/>
      <c r="I50" s="1"/>
      <c r="J50" s="1"/>
      <c r="K50" s="1"/>
      <c r="L50" s="1"/>
      <c r="M50" s="1"/>
      <c r="N50" s="1"/>
      <c r="O50" s="1"/>
      <c r="P50" s="1"/>
      <c r="Q50" s="1"/>
      <c r="R50" s="1"/>
      <c r="S50" s="1"/>
      <c r="T50" s="1"/>
      <c r="U50" s="1"/>
      <c r="V50" s="1"/>
      <c r="W50" s="1"/>
      <c r="X50" s="1"/>
      <c r="Y50" s="17"/>
      <c r="Z50" s="165"/>
      <c r="AA50" s="18"/>
      <c r="AB50" s="18"/>
      <c r="AC50" s="18"/>
      <c r="AD50" s="166"/>
      <c r="AE50" s="19"/>
    </row>
    <row r="51" spans="1:31" ht="18">
      <c r="A51" s="13" t="s">
        <v>153</v>
      </c>
      <c r="B51" s="1"/>
      <c r="C51" s="1"/>
      <c r="D51" s="1"/>
      <c r="E51" s="1"/>
      <c r="F51" s="1"/>
      <c r="G51" s="1"/>
      <c r="H51" s="1"/>
      <c r="I51" s="1"/>
      <c r="J51" s="1"/>
      <c r="K51" s="1"/>
      <c r="L51" s="1"/>
      <c r="M51" s="1"/>
      <c r="N51" s="1"/>
      <c r="O51" s="1"/>
      <c r="P51" s="1"/>
      <c r="Q51" s="1"/>
      <c r="R51" s="1"/>
      <c r="S51" s="1"/>
      <c r="T51" s="1"/>
      <c r="U51" s="1"/>
      <c r="V51" s="1"/>
      <c r="W51" s="1"/>
      <c r="X51" s="1"/>
      <c r="Y51" s="25" t="s">
        <v>228</v>
      </c>
      <c r="Z51" s="156">
        <v>0</v>
      </c>
      <c r="AA51" s="130"/>
      <c r="AB51" s="130">
        <v>0</v>
      </c>
      <c r="AC51" s="130"/>
      <c r="AD51" s="157">
        <v>49734</v>
      </c>
      <c r="AE51" s="19"/>
    </row>
    <row r="52" spans="1:31" ht="18">
      <c r="A52" s="13" t="s">
        <v>144</v>
      </c>
      <c r="B52" s="1"/>
      <c r="C52" s="1"/>
      <c r="D52" s="1"/>
      <c r="E52" s="1"/>
      <c r="F52" s="1"/>
      <c r="G52" s="1"/>
      <c r="H52" s="1"/>
      <c r="I52" s="1"/>
      <c r="J52" s="1"/>
      <c r="K52" s="1"/>
      <c r="L52" s="1"/>
      <c r="M52" s="1"/>
      <c r="N52" s="1"/>
      <c r="O52" s="1"/>
      <c r="P52" s="1"/>
      <c r="Q52" s="1"/>
      <c r="R52" s="1"/>
      <c r="S52" s="1"/>
      <c r="T52" s="1"/>
      <c r="U52" s="1"/>
      <c r="V52" s="1"/>
      <c r="W52" s="1"/>
      <c r="X52" s="1"/>
      <c r="Y52" s="25" t="s">
        <v>228</v>
      </c>
      <c r="Z52" s="158">
        <f>SUM(Z48-Z51)</f>
        <v>655</v>
      </c>
      <c r="AA52" s="159"/>
      <c r="AB52" s="159">
        <f>SUM(AB48-AB51)</f>
        <v>655</v>
      </c>
      <c r="AC52" s="159"/>
      <c r="AD52" s="162">
        <f>AD48-AD51</f>
        <v>1234977</v>
      </c>
      <c r="AE52" s="19"/>
    </row>
    <row r="53" spans="1:31" ht="18">
      <c r="A53" s="13"/>
      <c r="B53" s="1"/>
      <c r="C53" s="1"/>
      <c r="D53" s="1"/>
      <c r="E53" s="1"/>
      <c r="F53" s="1"/>
      <c r="G53" s="1"/>
      <c r="H53" s="1"/>
      <c r="I53" s="1"/>
      <c r="J53" s="1"/>
      <c r="K53" s="1"/>
      <c r="L53" s="1"/>
      <c r="M53" s="1"/>
      <c r="N53" s="1"/>
      <c r="O53" s="1"/>
      <c r="P53" s="1"/>
      <c r="Q53" s="1"/>
      <c r="R53" s="1"/>
      <c r="S53" s="1"/>
      <c r="T53" s="1"/>
      <c r="U53" s="1"/>
      <c r="V53" s="1"/>
      <c r="W53" s="1"/>
      <c r="X53" s="1"/>
      <c r="Y53" s="17"/>
      <c r="Z53" s="158"/>
      <c r="AA53" s="159"/>
      <c r="AB53" s="159"/>
      <c r="AC53" s="159"/>
      <c r="AD53" s="162"/>
      <c r="AE53" s="19"/>
    </row>
    <row r="54" spans="1:31" ht="18">
      <c r="A54" s="13"/>
      <c r="B54" s="1"/>
      <c r="C54" s="1"/>
      <c r="D54" s="1"/>
      <c r="E54" s="1"/>
      <c r="F54" s="1"/>
      <c r="G54" s="1"/>
      <c r="H54" s="1"/>
      <c r="I54" s="1"/>
      <c r="J54" s="1"/>
      <c r="K54" s="1"/>
      <c r="L54" s="1"/>
      <c r="M54" s="1"/>
      <c r="N54" s="1"/>
      <c r="O54" s="1"/>
      <c r="P54" s="1"/>
      <c r="Q54" s="1"/>
      <c r="R54" s="1"/>
      <c r="S54" s="1"/>
      <c r="T54" s="1"/>
      <c r="U54" s="1"/>
      <c r="V54" s="1"/>
      <c r="W54" s="1"/>
      <c r="X54" s="1"/>
      <c r="Y54" s="17"/>
      <c r="Z54" s="158"/>
      <c r="AA54" s="159"/>
      <c r="AB54" s="159"/>
      <c r="AC54" s="159"/>
      <c r="AD54" s="162"/>
      <c r="AE54" s="19"/>
    </row>
    <row r="55" spans="1:31" ht="18.75">
      <c r="A55" s="13" t="s">
        <v>154</v>
      </c>
      <c r="B55" s="46"/>
      <c r="C55" s="29"/>
      <c r="D55" s="46"/>
      <c r="E55" s="46"/>
      <c r="F55" s="46"/>
      <c r="G55" s="46"/>
      <c r="H55" s="46"/>
      <c r="I55" s="46"/>
      <c r="J55" s="46"/>
      <c r="K55" s="46"/>
      <c r="L55" s="46"/>
      <c r="M55" s="46"/>
      <c r="N55" s="46"/>
      <c r="O55" s="46"/>
      <c r="P55" s="46"/>
      <c r="Q55" s="46"/>
      <c r="R55" s="46"/>
      <c r="S55" s="46"/>
      <c r="T55" s="46"/>
      <c r="U55" s="46"/>
      <c r="V55" s="46"/>
      <c r="W55" s="46"/>
      <c r="X55" s="46"/>
      <c r="Y55" s="150" t="s">
        <v>228</v>
      </c>
      <c r="Z55" s="191">
        <v>0</v>
      </c>
      <c r="AA55" s="192"/>
      <c r="AB55" s="193">
        <v>0</v>
      </c>
      <c r="AC55" s="192"/>
      <c r="AD55" s="194">
        <v>-95500</v>
      </c>
      <c r="AE55" s="19"/>
    </row>
    <row r="56" spans="1:31" ht="18.75">
      <c r="A56" s="13" t="s">
        <v>155</v>
      </c>
      <c r="B56" s="46"/>
      <c r="C56" s="29"/>
      <c r="D56" s="46"/>
      <c r="E56" s="46"/>
      <c r="F56" s="46"/>
      <c r="G56" s="46"/>
      <c r="H56" s="46"/>
      <c r="I56" s="46"/>
      <c r="J56" s="46"/>
      <c r="K56" s="46"/>
      <c r="L56" s="46"/>
      <c r="M56" s="46"/>
      <c r="N56" s="46"/>
      <c r="O56" s="46"/>
      <c r="P56" s="46"/>
      <c r="Q56" s="46"/>
      <c r="R56" s="46"/>
      <c r="S56" s="46"/>
      <c r="T56" s="46"/>
      <c r="U56" s="46"/>
      <c r="V56" s="46"/>
      <c r="W56" s="46"/>
      <c r="X56" s="46"/>
      <c r="Y56" s="150" t="s">
        <v>228</v>
      </c>
      <c r="Z56" s="195">
        <f>SUM(Z52:Z55)</f>
        <v>655</v>
      </c>
      <c r="AA56" s="196"/>
      <c r="AB56" s="197">
        <f>SUM(AB52:AB55)</f>
        <v>655</v>
      </c>
      <c r="AC56" s="196"/>
      <c r="AD56" s="198">
        <f>SUM(AD52:AD55)</f>
        <v>1139477</v>
      </c>
      <c r="AE56" s="19"/>
    </row>
    <row r="57" spans="1:31" s="100" customFormat="1" ht="18.75">
      <c r="A57" s="139"/>
      <c r="B57" s="139"/>
      <c r="C57" s="144"/>
      <c r="D57" s="139"/>
      <c r="E57" s="139"/>
      <c r="F57" s="139"/>
      <c r="G57" s="139"/>
      <c r="H57" s="139"/>
      <c r="I57" s="139"/>
      <c r="J57" s="139"/>
      <c r="K57" s="139"/>
      <c r="L57" s="139"/>
      <c r="M57" s="139"/>
      <c r="N57" s="139"/>
      <c r="O57" s="139"/>
      <c r="P57" s="139"/>
      <c r="Q57" s="139"/>
      <c r="R57" s="139"/>
      <c r="S57" s="139"/>
      <c r="T57" s="139"/>
      <c r="U57" s="139"/>
      <c r="V57" s="139"/>
      <c r="W57" s="139"/>
      <c r="X57" s="139"/>
      <c r="Y57" s="139"/>
      <c r="Z57" s="152"/>
      <c r="AA57" s="152"/>
      <c r="AB57" s="152"/>
      <c r="AC57" s="152"/>
      <c r="AD57" s="152"/>
      <c r="AE57" s="139"/>
    </row>
    <row r="58" spans="1:32" s="101" customFormat="1" ht="18">
      <c r="A58" s="18"/>
      <c r="B58" s="146" t="s">
        <v>22</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47"/>
      <c r="AC58" s="102"/>
      <c r="AD58" s="102"/>
      <c r="AE58" s="18"/>
      <c r="AF58" s="148"/>
    </row>
    <row r="59" spans="1:31" ht="18">
      <c r="A59" s="130"/>
      <c r="B59" s="14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30"/>
    </row>
    <row r="60" spans="1:31" ht="18">
      <c r="A60" s="1"/>
      <c r="AE60" s="1"/>
    </row>
    <row r="61" spans="1:31" ht="18">
      <c r="A61" s="1"/>
      <c r="AE61" s="1"/>
    </row>
    <row r="62" spans="1:31"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0" ht="15">
      <c r="A65" s="15"/>
      <c r="B65" s="4"/>
      <c r="C65" s="6"/>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
      <c r="A67" s="47" t="s">
        <v>127</v>
      </c>
      <c r="B67" s="4"/>
      <c r="C67" s="6"/>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
      <c r="A68" s="31" t="s">
        <v>128</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71" spans="8:30" ht="30">
      <c r="H71" s="24" t="s">
        <v>89</v>
      </c>
      <c r="I71" s="9"/>
      <c r="J71" s="9"/>
      <c r="K71" s="9"/>
      <c r="L71" s="9"/>
      <c r="N71" s="23" t="s">
        <v>242</v>
      </c>
      <c r="O71" s="9"/>
      <c r="P71" s="9"/>
      <c r="Q71" s="9"/>
      <c r="R71" s="9"/>
      <c r="T71" s="23" t="s">
        <v>243</v>
      </c>
      <c r="U71" s="9"/>
      <c r="V71" s="9"/>
      <c r="W71" s="9"/>
      <c r="X71" s="9"/>
      <c r="Z71" s="9" t="s">
        <v>39</v>
      </c>
      <c r="AA71" s="9"/>
      <c r="AB71" s="9"/>
      <c r="AC71" s="9"/>
      <c r="AD71" s="9"/>
    </row>
    <row r="72" spans="8:26" ht="15">
      <c r="H72" s="27" t="s">
        <v>36</v>
      </c>
      <c r="N72" s="27" t="s">
        <v>36</v>
      </c>
      <c r="T72" s="27" t="s">
        <v>36</v>
      </c>
      <c r="Z72" s="27" t="s">
        <v>36</v>
      </c>
    </row>
    <row r="73" spans="1:30" ht="15">
      <c r="A73" s="8" t="s">
        <v>235</v>
      </c>
      <c r="H73" s="26" t="s">
        <v>38</v>
      </c>
      <c r="J73" s="26" t="s">
        <v>236</v>
      </c>
      <c r="L73" s="26" t="s">
        <v>234</v>
      </c>
      <c r="N73" s="26" t="s">
        <v>38</v>
      </c>
      <c r="P73" s="26" t="s">
        <v>236</v>
      </c>
      <c r="R73" s="26" t="s">
        <v>234</v>
      </c>
      <c r="T73" s="26" t="s">
        <v>38</v>
      </c>
      <c r="V73" s="26" t="s">
        <v>236</v>
      </c>
      <c r="X73" s="26" t="s">
        <v>234</v>
      </c>
      <c r="Z73" s="26" t="s">
        <v>38</v>
      </c>
      <c r="AB73" s="26" t="s">
        <v>236</v>
      </c>
      <c r="AD73" s="26" t="s">
        <v>234</v>
      </c>
    </row>
    <row r="74" spans="1:30" ht="15">
      <c r="A74" s="8"/>
      <c r="H74" s="8"/>
      <c r="J74" s="8"/>
      <c r="L74" s="8"/>
      <c r="N74" s="8"/>
      <c r="P74" s="8"/>
      <c r="R74" s="8"/>
      <c r="T74" s="8"/>
      <c r="V74" s="8"/>
      <c r="X74" s="8"/>
      <c r="Z74" s="8"/>
      <c r="AB74" s="8"/>
      <c r="AD74" s="8"/>
    </row>
    <row r="75" spans="1:30" ht="15">
      <c r="A75" s="2" t="s">
        <v>229</v>
      </c>
      <c r="B75" s="22" t="s">
        <v>272</v>
      </c>
      <c r="G75" s="2" t="s">
        <v>228</v>
      </c>
      <c r="H75" s="100">
        <v>0</v>
      </c>
      <c r="I75" s="100"/>
      <c r="J75" s="100">
        <v>0</v>
      </c>
      <c r="K75" s="100"/>
      <c r="L75" s="104">
        <v>0</v>
      </c>
      <c r="M75" s="100"/>
      <c r="N75" s="100">
        <v>0</v>
      </c>
      <c r="O75" s="100"/>
      <c r="P75" s="100">
        <v>0</v>
      </c>
      <c r="R75" s="104">
        <v>0</v>
      </c>
      <c r="S75" s="100"/>
      <c r="T75" s="100">
        <v>0</v>
      </c>
      <c r="U75" s="100"/>
      <c r="V75" s="100">
        <v>0</v>
      </c>
      <c r="W75" s="100"/>
      <c r="X75" s="104">
        <v>7000</v>
      </c>
      <c r="Y75" s="100"/>
      <c r="Z75" s="100">
        <f>T75-N75</f>
        <v>0</v>
      </c>
      <c r="AA75" s="100"/>
      <c r="AB75" s="100">
        <f>V75-P75</f>
        <v>0</v>
      </c>
      <c r="AC75" s="100"/>
      <c r="AD75" s="218">
        <f>X75-R75</f>
        <v>7000</v>
      </c>
    </row>
    <row r="76" spans="1:31" ht="15">
      <c r="A76" s="2" t="s">
        <v>230</v>
      </c>
      <c r="B76" s="22" t="s">
        <v>40</v>
      </c>
      <c r="G76" s="98"/>
      <c r="H76" s="105">
        <v>0</v>
      </c>
      <c r="I76" s="102"/>
      <c r="J76" s="105">
        <v>0</v>
      </c>
      <c r="K76" s="102"/>
      <c r="L76" s="105">
        <f>39466+8880</f>
        <v>48346</v>
      </c>
      <c r="M76" s="102"/>
      <c r="N76" s="100">
        <f>216</f>
        <v>216</v>
      </c>
      <c r="O76" s="100"/>
      <c r="P76" s="100">
        <f>216</f>
        <v>216</v>
      </c>
      <c r="R76" s="100">
        <f>1344614</f>
        <v>1344614</v>
      </c>
      <c r="S76" s="105"/>
      <c r="T76" s="100">
        <f>216-28</f>
        <v>188</v>
      </c>
      <c r="U76" s="100"/>
      <c r="V76" s="100">
        <f>216-28</f>
        <v>188</v>
      </c>
      <c r="W76" s="105"/>
      <c r="X76" s="105">
        <f>426101+20000</f>
        <v>446101</v>
      </c>
      <c r="Y76" s="105"/>
      <c r="Z76" s="2">
        <f>T76-N76</f>
        <v>-28</v>
      </c>
      <c r="AB76" s="2">
        <f>V76-P76</f>
        <v>-28</v>
      </c>
      <c r="AD76" s="2">
        <f>X76-R76</f>
        <v>-898513</v>
      </c>
      <c r="AE76" s="99"/>
    </row>
    <row r="77" spans="1:30" ht="15">
      <c r="A77" s="2" t="s">
        <v>231</v>
      </c>
      <c r="B77" s="22" t="s">
        <v>273</v>
      </c>
      <c r="G77" s="2" t="s">
        <v>228</v>
      </c>
      <c r="H77" s="101"/>
      <c r="I77" s="101"/>
      <c r="J77" s="101"/>
      <c r="K77" s="101"/>
      <c r="L77" s="101">
        <f>54265+33546</f>
        <v>87811</v>
      </c>
      <c r="M77" s="101"/>
      <c r="N77" s="101"/>
      <c r="O77" s="101"/>
      <c r="P77" s="101"/>
      <c r="Q77" s="101"/>
      <c r="R77" s="101"/>
      <c r="S77" s="101"/>
      <c r="T77" s="101"/>
      <c r="U77" s="101"/>
      <c r="V77" s="101"/>
      <c r="W77" s="101"/>
      <c r="X77" s="101"/>
      <c r="Y77" s="101"/>
      <c r="Z77" s="101"/>
      <c r="AA77" s="101"/>
      <c r="AB77" s="101"/>
      <c r="AC77" s="101"/>
      <c r="AD77" s="101"/>
    </row>
    <row r="78" spans="2:30" ht="15">
      <c r="B78" s="22" t="s">
        <v>41</v>
      </c>
      <c r="G78" s="2" t="s">
        <v>228</v>
      </c>
      <c r="H78" s="2">
        <v>0</v>
      </c>
      <c r="J78" s="2">
        <v>0</v>
      </c>
      <c r="L78" s="2">
        <v>0</v>
      </c>
      <c r="N78" s="2">
        <f>222-31</f>
        <v>191</v>
      </c>
      <c r="P78" s="2">
        <f>222-14-17</f>
        <v>191</v>
      </c>
      <c r="R78" s="2">
        <v>128482</v>
      </c>
      <c r="T78" s="2">
        <f>222-31</f>
        <v>191</v>
      </c>
      <c r="V78" s="2">
        <f>222-14-17</f>
        <v>191</v>
      </c>
      <c r="X78" s="2">
        <v>139480</v>
      </c>
      <c r="Z78" s="2">
        <f aca="true" t="shared" si="0" ref="Z78:Z83">T78-N78</f>
        <v>0</v>
      </c>
      <c r="AB78" s="2">
        <f aca="true" t="shared" si="1" ref="AB78:AB83">V78-P78</f>
        <v>0</v>
      </c>
      <c r="AD78" s="2">
        <f aca="true" t="shared" si="2" ref="AD78:AD83">X78-R78</f>
        <v>10998</v>
      </c>
    </row>
    <row r="79" spans="1:30" ht="15">
      <c r="A79" s="2" t="s">
        <v>232</v>
      </c>
      <c r="B79" s="22" t="s">
        <v>95</v>
      </c>
      <c r="G79" s="2" t="s">
        <v>228</v>
      </c>
      <c r="H79" s="2">
        <v>0</v>
      </c>
      <c r="J79" s="2">
        <v>0</v>
      </c>
      <c r="L79" s="2">
        <v>0</v>
      </c>
      <c r="N79" s="2">
        <v>18</v>
      </c>
      <c r="P79" s="2">
        <v>18</v>
      </c>
      <c r="R79" s="2">
        <v>174590</v>
      </c>
      <c r="T79" s="2">
        <v>18</v>
      </c>
      <c r="V79" s="2">
        <v>18</v>
      </c>
      <c r="X79" s="2">
        <v>238199</v>
      </c>
      <c r="Z79" s="2">
        <f t="shared" si="0"/>
        <v>0</v>
      </c>
      <c r="AB79" s="2">
        <f t="shared" si="1"/>
        <v>0</v>
      </c>
      <c r="AD79" s="2">
        <f t="shared" si="2"/>
        <v>63609</v>
      </c>
    </row>
    <row r="80" spans="1:30" ht="15">
      <c r="A80" s="103" t="s">
        <v>46</v>
      </c>
      <c r="B80" s="22" t="s">
        <v>42</v>
      </c>
      <c r="H80" s="100">
        <v>0</v>
      </c>
      <c r="I80" s="100"/>
      <c r="J80" s="100">
        <v>0</v>
      </c>
      <c r="K80" s="100"/>
      <c r="L80" s="100">
        <v>0</v>
      </c>
      <c r="M80" s="100"/>
      <c r="N80" s="100">
        <v>104</v>
      </c>
      <c r="O80" s="100"/>
      <c r="P80" s="100">
        <v>104</v>
      </c>
      <c r="Q80" s="100"/>
      <c r="R80" s="100">
        <v>362286</v>
      </c>
      <c r="S80" s="100"/>
      <c r="T80" s="100">
        <v>104</v>
      </c>
      <c r="U80" s="100"/>
      <c r="V80" s="100">
        <v>104</v>
      </c>
      <c r="W80" s="100"/>
      <c r="X80" s="100">
        <v>186700</v>
      </c>
      <c r="Y80" s="100"/>
      <c r="Z80" s="102">
        <f t="shared" si="0"/>
        <v>0</v>
      </c>
      <c r="AA80" s="102"/>
      <c r="AB80" s="102">
        <f t="shared" si="1"/>
        <v>0</v>
      </c>
      <c r="AC80" s="102"/>
      <c r="AD80" s="102">
        <f t="shared" si="2"/>
        <v>-175586</v>
      </c>
    </row>
    <row r="81" spans="1:31" ht="15">
      <c r="A81" s="103" t="s">
        <v>47</v>
      </c>
      <c r="B81" s="22" t="s">
        <v>43</v>
      </c>
      <c r="G81" s="98" t="s">
        <v>228</v>
      </c>
      <c r="H81" s="102">
        <v>0</v>
      </c>
      <c r="I81" s="102"/>
      <c r="J81" s="102">
        <v>0</v>
      </c>
      <c r="K81" s="102"/>
      <c r="L81" s="102">
        <v>0</v>
      </c>
      <c r="M81" s="102"/>
      <c r="N81" s="102">
        <f>41+14</f>
        <v>55</v>
      </c>
      <c r="O81" s="102"/>
      <c r="P81" s="102">
        <f>41+14</f>
        <v>55</v>
      </c>
      <c r="Q81" s="102"/>
      <c r="R81" s="102">
        <v>81978</v>
      </c>
      <c r="S81" s="102"/>
      <c r="T81" s="102">
        <f>41+14</f>
        <v>55</v>
      </c>
      <c r="U81" s="102"/>
      <c r="V81" s="102">
        <f>41+14</f>
        <v>55</v>
      </c>
      <c r="W81" s="102"/>
      <c r="X81" s="102">
        <v>133279</v>
      </c>
      <c r="Y81" s="102"/>
      <c r="Z81" s="102">
        <f t="shared" si="0"/>
        <v>0</v>
      </c>
      <c r="AA81" s="102"/>
      <c r="AB81" s="102">
        <f t="shared" si="1"/>
        <v>0</v>
      </c>
      <c r="AC81" s="102"/>
      <c r="AD81" s="102">
        <f t="shared" si="2"/>
        <v>51301</v>
      </c>
      <c r="AE81" s="99"/>
    </row>
    <row r="82" spans="1:31" ht="15">
      <c r="A82" s="103" t="s">
        <v>48</v>
      </c>
      <c r="B82" s="22" t="s">
        <v>44</v>
      </c>
      <c r="G82" s="98"/>
      <c r="H82" s="106">
        <v>0</v>
      </c>
      <c r="I82" s="102"/>
      <c r="J82" s="106">
        <v>0</v>
      </c>
      <c r="K82" s="102"/>
      <c r="L82" s="106">
        <f>7893+46273</f>
        <v>54166</v>
      </c>
      <c r="M82" s="102"/>
      <c r="N82" s="106">
        <v>99</v>
      </c>
      <c r="O82" s="102"/>
      <c r="P82" s="106">
        <v>99</v>
      </c>
      <c r="Q82" s="102"/>
      <c r="R82" s="106">
        <v>117676</v>
      </c>
      <c r="S82" s="102"/>
      <c r="T82" s="106">
        <v>99</v>
      </c>
      <c r="U82" s="102"/>
      <c r="V82" s="106">
        <v>99</v>
      </c>
      <c r="X82" s="106">
        <v>84218</v>
      </c>
      <c r="Y82" s="102"/>
      <c r="Z82" s="102">
        <f t="shared" si="0"/>
        <v>0</v>
      </c>
      <c r="AA82" s="102"/>
      <c r="AB82" s="102">
        <f t="shared" si="1"/>
        <v>0</v>
      </c>
      <c r="AC82" s="102"/>
      <c r="AD82" s="102">
        <f t="shared" si="2"/>
        <v>-33458</v>
      </c>
      <c r="AE82" s="99"/>
    </row>
    <row r="83" spans="1:31" ht="15">
      <c r="A83" s="103" t="s">
        <v>49</v>
      </c>
      <c r="B83" s="22" t="s">
        <v>45</v>
      </c>
      <c r="G83" s="98"/>
      <c r="H83" s="117">
        <v>669</v>
      </c>
      <c r="I83" s="105"/>
      <c r="J83" s="117">
        <f>686-17</f>
        <v>669</v>
      </c>
      <c r="K83" s="105"/>
      <c r="L83" s="117">
        <v>104988</v>
      </c>
      <c r="M83" s="105"/>
      <c r="N83" s="118">
        <v>0</v>
      </c>
      <c r="O83" s="105"/>
      <c r="P83" s="118">
        <v>0</v>
      </c>
      <c r="Q83" s="105"/>
      <c r="R83" s="118">
        <v>0</v>
      </c>
      <c r="S83" s="105"/>
      <c r="T83" s="118">
        <v>0</v>
      </c>
      <c r="U83" s="105"/>
      <c r="V83" s="118">
        <v>0</v>
      </c>
      <c r="W83" s="105"/>
      <c r="X83" s="118">
        <v>0</v>
      </c>
      <c r="Y83" s="107"/>
      <c r="Z83" s="119">
        <f t="shared" si="0"/>
        <v>0</v>
      </c>
      <c r="AA83" s="102"/>
      <c r="AB83" s="119">
        <f t="shared" si="1"/>
        <v>0</v>
      </c>
      <c r="AC83" s="102"/>
      <c r="AD83" s="119">
        <f t="shared" si="2"/>
        <v>0</v>
      </c>
      <c r="AE83" s="99"/>
    </row>
    <row r="84" spans="2:30" ht="15">
      <c r="B84" s="22" t="s">
        <v>216</v>
      </c>
      <c r="G84" s="2" t="s">
        <v>228</v>
      </c>
      <c r="H84" s="101">
        <f>SUM(H75:H83)</f>
        <v>669</v>
      </c>
      <c r="J84" s="101">
        <f>SUM(J75:J83)</f>
        <v>669</v>
      </c>
      <c r="L84" s="101">
        <f>SUM(L75:L83)</f>
        <v>295311</v>
      </c>
      <c r="M84" s="7"/>
      <c r="N84" s="101">
        <f>SUM(N75:N83)</f>
        <v>683</v>
      </c>
      <c r="P84" s="101">
        <f>SUM(P75:P83)</f>
        <v>683</v>
      </c>
      <c r="R84" s="101">
        <f>SUM(R75:R83)</f>
        <v>2209626</v>
      </c>
      <c r="S84" s="7"/>
      <c r="T84" s="101">
        <f>SUM(T75:T83)</f>
        <v>655</v>
      </c>
      <c r="V84" s="101">
        <f>SUM(V75:V83)</f>
        <v>655</v>
      </c>
      <c r="X84" s="101">
        <f>SUM(X75:X83)</f>
        <v>1234977</v>
      </c>
      <c r="Y84" s="7"/>
      <c r="Z84" s="101">
        <f>SUM(Z75:Z83)</f>
        <v>-28</v>
      </c>
      <c r="AB84" s="101">
        <f>SUM(AB75:AB83)</f>
        <v>-28</v>
      </c>
      <c r="AD84" s="101">
        <f>SUM(AD75:AD83)</f>
        <v>-974649</v>
      </c>
    </row>
    <row r="85" spans="2:30" ht="15">
      <c r="B85" s="22"/>
      <c r="H85" s="101"/>
      <c r="J85" s="101"/>
      <c r="L85" s="101"/>
      <c r="M85" s="7"/>
      <c r="N85" s="101"/>
      <c r="P85" s="101"/>
      <c r="R85" s="101"/>
      <c r="S85" s="7"/>
      <c r="T85" s="101"/>
      <c r="V85" s="101"/>
      <c r="X85" s="101"/>
      <c r="Y85" s="7"/>
      <c r="Z85" s="101"/>
      <c r="AB85" s="101"/>
      <c r="AD85" s="101"/>
    </row>
    <row r="86" spans="2:30" ht="15">
      <c r="B86" s="22" t="s">
        <v>14</v>
      </c>
      <c r="H86" s="101"/>
      <c r="J86" s="101">
        <v>17</v>
      </c>
      <c r="L86" s="101"/>
      <c r="M86" s="7"/>
      <c r="N86" s="101"/>
      <c r="P86" s="101">
        <v>17</v>
      </c>
      <c r="R86" s="101"/>
      <c r="S86" s="7"/>
      <c r="T86" s="101"/>
      <c r="V86" s="101">
        <v>17</v>
      </c>
      <c r="X86" s="101"/>
      <c r="Y86" s="7"/>
      <c r="Z86" s="101"/>
      <c r="AB86" s="101"/>
      <c r="AD86" s="101"/>
    </row>
    <row r="87" spans="2:30" ht="15">
      <c r="B87" s="22"/>
      <c r="H87" s="101"/>
      <c r="J87" s="101"/>
      <c r="L87" s="101"/>
      <c r="M87" s="7"/>
      <c r="N87" s="101"/>
      <c r="P87" s="101"/>
      <c r="R87" s="101"/>
      <c r="S87" s="7"/>
      <c r="T87" s="101"/>
      <c r="V87" s="101"/>
      <c r="X87" s="101"/>
      <c r="Y87" s="7"/>
      <c r="Z87" s="101"/>
      <c r="AB87" s="101"/>
      <c r="AD87" s="101"/>
    </row>
    <row r="88" spans="1:30" ht="15">
      <c r="A88" s="22" t="s">
        <v>214</v>
      </c>
      <c r="B88" s="22"/>
      <c r="H88" s="101"/>
      <c r="J88" s="101"/>
      <c r="L88" s="101"/>
      <c r="M88" s="7"/>
      <c r="N88" s="101"/>
      <c r="P88" s="101"/>
      <c r="R88" s="101"/>
      <c r="S88" s="7"/>
      <c r="T88" s="101"/>
      <c r="V88" s="101"/>
      <c r="X88" s="101"/>
      <c r="Y88" s="7"/>
      <c r="Z88" s="101"/>
      <c r="AB88" s="101"/>
      <c r="AD88" s="101"/>
    </row>
    <row r="89" spans="1:30" ht="15">
      <c r="A89" s="22"/>
      <c r="B89" s="22"/>
      <c r="C89" s="22" t="s">
        <v>215</v>
      </c>
      <c r="H89" s="101">
        <v>0</v>
      </c>
      <c r="J89" s="101">
        <v>0</v>
      </c>
      <c r="L89" s="101">
        <v>-1619</v>
      </c>
      <c r="M89" s="7"/>
      <c r="N89" s="101">
        <v>0</v>
      </c>
      <c r="P89" s="101">
        <v>0</v>
      </c>
      <c r="R89" s="101">
        <v>-95500</v>
      </c>
      <c r="S89" s="7"/>
      <c r="T89" s="101">
        <v>0</v>
      </c>
      <c r="V89" s="101">
        <v>0</v>
      </c>
      <c r="X89" s="101">
        <v>-95500</v>
      </c>
      <c r="Y89" s="7"/>
      <c r="Z89" s="102">
        <f>T89-N89</f>
        <v>0</v>
      </c>
      <c r="AA89" s="102"/>
      <c r="AB89" s="102">
        <f>V89-P89</f>
        <v>0</v>
      </c>
      <c r="AC89" s="102"/>
      <c r="AD89" s="102">
        <v>-95500</v>
      </c>
    </row>
    <row r="90" spans="13:29" ht="15">
      <c r="M90" s="7"/>
      <c r="O90" s="7"/>
      <c r="Q90" s="7"/>
      <c r="S90" s="7"/>
      <c r="U90" s="7"/>
      <c r="W90" s="7"/>
      <c r="Y90" s="7"/>
      <c r="AC90" s="7"/>
    </row>
    <row r="91" spans="3:30" ht="15">
      <c r="C91" s="22" t="s">
        <v>217</v>
      </c>
      <c r="H91" s="2">
        <f>SUM(H84:H90)</f>
        <v>669</v>
      </c>
      <c r="I91" s="7"/>
      <c r="J91" s="2">
        <f>SUM(J84:J90)</f>
        <v>686</v>
      </c>
      <c r="K91" s="7"/>
      <c r="L91" s="2">
        <f>SUM(L84:L90)</f>
        <v>293692</v>
      </c>
      <c r="M91" s="7"/>
      <c r="N91" s="2">
        <f>SUM(N84:N90)</f>
        <v>683</v>
      </c>
      <c r="O91" s="7"/>
      <c r="P91" s="2">
        <f>SUM(P84:P90)</f>
        <v>700</v>
      </c>
      <c r="Q91" s="7"/>
      <c r="R91" s="2">
        <f>SUM(R84:R90)</f>
        <v>2114126</v>
      </c>
      <c r="S91" s="7"/>
      <c r="T91" s="2">
        <f>SUM(T84:T90)</f>
        <v>655</v>
      </c>
      <c r="U91" s="7"/>
      <c r="V91" s="2">
        <f>SUM(V84:V90)</f>
        <v>672</v>
      </c>
      <c r="W91" s="7"/>
      <c r="X91" s="2">
        <f>SUM(X84:X90)</f>
        <v>1139477</v>
      </c>
      <c r="Y91" s="7"/>
      <c r="Z91" s="102">
        <f>T91-N91</f>
        <v>-28</v>
      </c>
      <c r="AA91" s="102"/>
      <c r="AB91" s="102">
        <f>V91-P91</f>
        <v>-28</v>
      </c>
      <c r="AC91" s="102"/>
      <c r="AD91" s="102">
        <f>X91-R91</f>
        <v>-974649</v>
      </c>
    </row>
    <row r="92" spans="13:30" ht="15">
      <c r="M92" s="7"/>
      <c r="O92" s="7"/>
      <c r="Q92" s="7"/>
      <c r="S92" s="7"/>
      <c r="U92" s="7"/>
      <c r="W92" s="7"/>
      <c r="Y92" s="7"/>
      <c r="Z92" s="100"/>
      <c r="AC92" s="7"/>
      <c r="AD92" s="100"/>
    </row>
    <row r="93" spans="2:31" ht="15">
      <c r="B93" s="22" t="s">
        <v>50</v>
      </c>
      <c r="H93" s="108">
        <v>0</v>
      </c>
      <c r="I93" s="109"/>
      <c r="J93" s="110">
        <v>0</v>
      </c>
      <c r="K93" s="109"/>
      <c r="L93" s="108">
        <v>63054</v>
      </c>
      <c r="M93" s="111"/>
      <c r="N93" s="108">
        <v>0</v>
      </c>
      <c r="O93" s="111"/>
      <c r="P93" s="110">
        <v>0</v>
      </c>
      <c r="Q93" s="111"/>
      <c r="R93" s="108">
        <v>49734</v>
      </c>
      <c r="S93" s="111"/>
      <c r="T93" s="108">
        <v>0</v>
      </c>
      <c r="U93" s="111"/>
      <c r="V93" s="110">
        <v>0</v>
      </c>
      <c r="W93" s="111"/>
      <c r="X93" s="108">
        <v>49734</v>
      </c>
      <c r="Y93" s="129"/>
      <c r="Z93" s="119">
        <f>T93-N93</f>
        <v>0</v>
      </c>
      <c r="AA93" s="102"/>
      <c r="AB93" s="119">
        <f>V93-P93</f>
        <v>0</v>
      </c>
      <c r="AC93" s="102"/>
      <c r="AD93" s="119">
        <f>X93-R93</f>
        <v>0</v>
      </c>
      <c r="AE93" s="99"/>
    </row>
    <row r="94" spans="13:30" ht="15">
      <c r="M94" s="7"/>
      <c r="O94" s="7"/>
      <c r="Q94" s="7"/>
      <c r="S94" s="7"/>
      <c r="U94" s="7"/>
      <c r="W94" s="7"/>
      <c r="Y94" s="7"/>
      <c r="Z94" s="101"/>
      <c r="AB94" s="101"/>
      <c r="AC94" s="7"/>
      <c r="AD94" s="101"/>
    </row>
    <row r="95" spans="2:30" ht="15">
      <c r="B95" s="2" t="s">
        <v>237</v>
      </c>
      <c r="H95" s="2">
        <f>SUM(H91:H93)</f>
        <v>669</v>
      </c>
      <c r="J95" s="2">
        <f>SUM(J91:J93)</f>
        <v>686</v>
      </c>
      <c r="L95" s="2">
        <f>SUM(L91:L93)</f>
        <v>356746</v>
      </c>
      <c r="M95" s="7"/>
      <c r="N95" s="2">
        <f>SUM(N91:N93)</f>
        <v>683</v>
      </c>
      <c r="P95" s="2">
        <f>SUM(P91:P93)</f>
        <v>700</v>
      </c>
      <c r="R95" s="2">
        <f>SUM(R91:R93)</f>
        <v>2163860</v>
      </c>
      <c r="S95" s="7"/>
      <c r="T95" s="2">
        <f>SUM(T91:T93)</f>
        <v>655</v>
      </c>
      <c r="V95" s="2">
        <f>SUM(V91:V93)</f>
        <v>672</v>
      </c>
      <c r="X95" s="2">
        <f>SUM(X91:X93)</f>
        <v>1189211</v>
      </c>
      <c r="Y95" s="7"/>
      <c r="Z95" s="2">
        <f>SUM(Z91:Z93)</f>
        <v>-28</v>
      </c>
      <c r="AB95" s="2">
        <f>SUM(AB91:AB93)</f>
        <v>-28</v>
      </c>
      <c r="AD95" s="2">
        <f>SUM(AD91:AD93)</f>
        <v>-974649</v>
      </c>
    </row>
    <row r="96" spans="13:29" ht="15">
      <c r="M96" s="7"/>
      <c r="O96" s="7"/>
      <c r="Q96" s="7"/>
      <c r="S96" s="7"/>
      <c r="U96" s="7"/>
      <c r="W96" s="7"/>
      <c r="Y96" s="7"/>
      <c r="AC96" s="7"/>
    </row>
    <row r="98" spans="2:30" ht="15" customHeight="1">
      <c r="B98" s="273" t="s">
        <v>19</v>
      </c>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5"/>
    </row>
    <row r="99" spans="2:30" ht="15" customHeight="1">
      <c r="B99" s="276"/>
      <c r="C99" s="277"/>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8"/>
    </row>
    <row r="100" spans="2:30" ht="15" customHeight="1">
      <c r="B100" s="276"/>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8"/>
    </row>
    <row r="101" spans="2:30" ht="15" customHeight="1">
      <c r="B101" s="276"/>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8"/>
    </row>
    <row r="102" spans="2:30" ht="15" customHeight="1">
      <c r="B102" s="276"/>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8"/>
    </row>
    <row r="103" spans="2:30" ht="15" customHeight="1">
      <c r="B103" s="276"/>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8"/>
    </row>
    <row r="104" spans="2:30" ht="15" customHeight="1">
      <c r="B104" s="279"/>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1"/>
    </row>
    <row r="106" spans="2:30" ht="18">
      <c r="B106" s="120"/>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2"/>
    </row>
    <row r="107" spans="1:3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90"/>
    </row>
    <row r="108" spans="1:30" ht="18">
      <c r="A108" s="5"/>
      <c r="B108" s="123"/>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5"/>
    </row>
    <row r="109" spans="1:256" ht="20.25">
      <c r="A109" s="16"/>
      <c r="B109" s="123"/>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5"/>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20.25">
      <c r="A110" s="291" t="s">
        <v>127</v>
      </c>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294" t="s">
        <v>128</v>
      </c>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1"/>
      <c r="B112" s="126"/>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8"/>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285" t="s">
        <v>35</v>
      </c>
      <c r="B113" s="286"/>
      <c r="C113" s="286"/>
      <c r="D113" s="286"/>
      <c r="E113" s="286"/>
      <c r="F113" s="286"/>
      <c r="G113" s="286"/>
      <c r="H113" s="287"/>
      <c r="I113" s="1"/>
      <c r="J113" s="1"/>
      <c r="K113" s="1"/>
      <c r="L113" s="1"/>
      <c r="M113" s="1"/>
      <c r="N113" s="1"/>
      <c r="O113" s="1"/>
      <c r="P113" s="1"/>
      <c r="Q113" s="1"/>
      <c r="R113" s="1"/>
      <c r="S113" s="1"/>
      <c r="T113" s="1"/>
      <c r="U113" s="1"/>
      <c r="V113" s="1"/>
      <c r="W113" s="1"/>
      <c r="X113" s="1"/>
      <c r="Y113" s="1"/>
      <c r="Z113" s="12" t="s">
        <v>38</v>
      </c>
      <c r="AA113" s="11"/>
      <c r="AB113" s="12" t="s">
        <v>236</v>
      </c>
      <c r="AC113" s="1"/>
      <c r="AD113" s="14" t="s">
        <v>234</v>
      </c>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 r="A115" s="282" t="s">
        <v>90</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4"/>
      <c r="Y115" s="51" t="s">
        <v>228</v>
      </c>
      <c r="Z115" s="51">
        <v>0</v>
      </c>
      <c r="AA115" s="51" t="s">
        <v>228</v>
      </c>
      <c r="AB115" s="51">
        <v>0</v>
      </c>
      <c r="AC115" s="51"/>
      <c r="AD115" s="28">
        <f>-994649+20000</f>
        <v>-974649</v>
      </c>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48"/>
      <c r="B116" s="49"/>
      <c r="C116" s="49"/>
      <c r="D116" s="49"/>
      <c r="E116" s="49"/>
      <c r="F116" s="49"/>
      <c r="G116" s="49"/>
      <c r="H116" s="49"/>
      <c r="I116" s="49"/>
      <c r="J116" s="49"/>
      <c r="K116" s="49"/>
      <c r="L116" s="49"/>
      <c r="M116" s="49"/>
      <c r="N116" s="49"/>
      <c r="O116" s="49"/>
      <c r="P116" s="49"/>
      <c r="Q116" s="49"/>
      <c r="R116" s="49"/>
      <c r="S116" s="49"/>
      <c r="T116" s="49"/>
      <c r="U116" s="49"/>
      <c r="V116" s="49"/>
      <c r="W116" s="49"/>
      <c r="X116" s="50"/>
      <c r="Y116" s="51"/>
      <c r="Z116" s="51"/>
      <c r="AA116" s="51"/>
      <c r="AB116" s="51"/>
      <c r="AC116" s="51"/>
      <c r="AD116" s="51"/>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0.25">
      <c r="A117" s="53" t="s">
        <v>73</v>
      </c>
      <c r="B117" s="49"/>
      <c r="C117" s="49"/>
      <c r="D117" s="49"/>
      <c r="E117" s="49"/>
      <c r="F117" s="49"/>
      <c r="G117" s="49"/>
      <c r="H117" s="49"/>
      <c r="I117" s="49"/>
      <c r="J117" s="49"/>
      <c r="K117" s="49"/>
      <c r="L117" s="49"/>
      <c r="M117" s="49"/>
      <c r="N117" s="49"/>
      <c r="O117" s="49"/>
      <c r="P117" s="49"/>
      <c r="Q117" s="49"/>
      <c r="R117" s="49"/>
      <c r="S117" s="49"/>
      <c r="T117" s="49"/>
      <c r="U117" s="49"/>
      <c r="V117" s="49"/>
      <c r="W117" s="49"/>
      <c r="X117" s="50"/>
      <c r="Y117" s="51"/>
      <c r="Z117" s="51">
        <v>0</v>
      </c>
      <c r="AA117" s="51"/>
      <c r="AB117" s="51">
        <v>0</v>
      </c>
      <c r="AC117" s="51"/>
      <c r="AD117" s="51">
        <v>7000</v>
      </c>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300" t="s">
        <v>264</v>
      </c>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2"/>
      <c r="AB119" s="51"/>
      <c r="AC119" s="51"/>
      <c r="AD119" s="51"/>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303"/>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5"/>
      <c r="AB120" s="51"/>
      <c r="AC120" s="51"/>
      <c r="AD120" s="51"/>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0.25">
      <c r="A121" s="303"/>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5"/>
      <c r="AB121" s="51"/>
      <c r="AC121" s="51"/>
      <c r="AD121" s="51"/>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17.25" customHeight="1">
      <c r="A122" s="303"/>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5"/>
      <c r="AB122" s="51"/>
      <c r="AC122" s="51"/>
      <c r="AD122" s="51"/>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20.25" hidden="1">
      <c r="A123" s="303"/>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5"/>
      <c r="AB123" s="51"/>
      <c r="AC123" s="51"/>
      <c r="AD123" s="51"/>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18.75" customHeight="1">
      <c r="A124" s="306"/>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8"/>
      <c r="AB124" s="51"/>
      <c r="AC124" s="51"/>
      <c r="AD124" s="51"/>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20.25">
      <c r="A125" s="54"/>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55" t="s">
        <v>74</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20.2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265" t="s">
        <v>170</v>
      </c>
      <c r="B128" s="266"/>
      <c r="C128" s="266"/>
      <c r="D128" s="266"/>
      <c r="E128" s="266"/>
      <c r="F128" s="266"/>
      <c r="G128" s="266"/>
      <c r="H128" s="267"/>
      <c r="I128" s="51"/>
      <c r="J128" s="51"/>
      <c r="K128" s="51"/>
      <c r="L128" s="51"/>
      <c r="M128" s="51"/>
      <c r="N128" s="51"/>
      <c r="O128" s="51"/>
      <c r="P128" s="51"/>
      <c r="Q128" s="51"/>
      <c r="R128" s="51"/>
      <c r="S128" s="51"/>
      <c r="T128" s="51"/>
      <c r="U128" s="51"/>
      <c r="V128" s="51"/>
      <c r="W128" s="51"/>
      <c r="X128" s="51"/>
      <c r="Y128" s="51"/>
      <c r="Z128" s="51">
        <v>-26</v>
      </c>
      <c r="AA128" s="51"/>
      <c r="AB128" s="51">
        <v>-26</v>
      </c>
      <c r="AC128" s="51"/>
      <c r="AD128" s="51">
        <v>-547704</v>
      </c>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56"/>
      <c r="B129" s="57"/>
      <c r="C129" s="57"/>
      <c r="D129" s="57"/>
      <c r="E129" s="57"/>
      <c r="F129" s="57"/>
      <c r="G129" s="57"/>
      <c r="H129" s="58"/>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59" t="s">
        <v>171</v>
      </c>
      <c r="B130" s="57"/>
      <c r="C130" s="57"/>
      <c r="D130" s="57"/>
      <c r="E130" s="57"/>
      <c r="F130" s="57"/>
      <c r="G130" s="57"/>
      <c r="H130" s="58"/>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54" t="s">
        <v>260</v>
      </c>
      <c r="B131" s="33"/>
      <c r="C131" s="33"/>
      <c r="D131" s="33"/>
      <c r="E131" s="33"/>
      <c r="F131" s="33"/>
      <c r="G131" s="33"/>
      <c r="H131" s="33"/>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20.2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20.25">
      <c r="A133" s="245" t="s">
        <v>172</v>
      </c>
      <c r="B133" s="246"/>
      <c r="C133" s="246"/>
      <c r="D133" s="246"/>
      <c r="E133" s="246"/>
      <c r="F133" s="246"/>
      <c r="G133" s="246"/>
      <c r="H133" s="246"/>
      <c r="I133" s="246"/>
      <c r="J133" s="246"/>
      <c r="K133" s="246"/>
      <c r="L133" s="246"/>
      <c r="M133" s="246"/>
      <c r="N133" s="246"/>
      <c r="O133" s="246"/>
      <c r="P133" s="247"/>
      <c r="Q133" s="51"/>
      <c r="R133" s="51"/>
      <c r="S133" s="51"/>
      <c r="T133" s="51"/>
      <c r="U133" s="51"/>
      <c r="V133" s="51"/>
      <c r="W133" s="51"/>
      <c r="X133" s="51"/>
      <c r="Y133" s="51"/>
      <c r="Z133" s="51">
        <v>0</v>
      </c>
      <c r="AA133" s="51"/>
      <c r="AB133" s="51">
        <v>0</v>
      </c>
      <c r="AC133" s="51"/>
      <c r="AD133" s="51">
        <v>-5389</v>
      </c>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0.25">
      <c r="A134" s="51" t="s">
        <v>228</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72.75" customHeight="1">
      <c r="A135" s="238" t="s">
        <v>263</v>
      </c>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6"/>
      <c r="Z135" s="51"/>
      <c r="AA135" s="51"/>
      <c r="AB135" s="51"/>
      <c r="AC135" s="51"/>
      <c r="AD135" s="51"/>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20.25">
      <c r="A136" s="54"/>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20.25">
      <c r="A137" s="245" t="s">
        <v>173</v>
      </c>
      <c r="B137" s="246"/>
      <c r="C137" s="246"/>
      <c r="D137" s="246"/>
      <c r="E137" s="246"/>
      <c r="F137" s="246"/>
      <c r="G137" s="246"/>
      <c r="H137" s="246"/>
      <c r="I137" s="246"/>
      <c r="J137" s="246"/>
      <c r="K137" s="246"/>
      <c r="L137" s="246"/>
      <c r="M137" s="246"/>
      <c r="N137" s="246"/>
      <c r="O137" s="246"/>
      <c r="P137" s="247"/>
      <c r="Q137" s="51"/>
      <c r="R137" s="51"/>
      <c r="S137" s="51"/>
      <c r="T137" s="51"/>
      <c r="U137" s="51"/>
      <c r="V137" s="51"/>
      <c r="W137" s="51"/>
      <c r="X137" s="51"/>
      <c r="Y137" s="51"/>
      <c r="Z137" s="51">
        <v>0</v>
      </c>
      <c r="AA137" s="51"/>
      <c r="AB137" s="51">
        <v>0</v>
      </c>
      <c r="AC137" s="51"/>
      <c r="AD137" s="51">
        <v>-7854</v>
      </c>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20.25">
      <c r="A138" s="51" t="s">
        <v>228</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75.75" customHeight="1">
      <c r="A139" s="238" t="s">
        <v>141</v>
      </c>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6"/>
      <c r="Z139" s="51"/>
      <c r="AA139" s="51"/>
      <c r="AB139" s="51"/>
      <c r="AC139" s="51"/>
      <c r="AD139" s="51"/>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20.25">
      <c r="A140" s="65"/>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20.25">
      <c r="A141" s="67"/>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20.25">
      <c r="A142" s="68" t="s">
        <v>127</v>
      </c>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ht="20.25">
      <c r="A143" s="219" t="s">
        <v>128</v>
      </c>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ht="20.25">
      <c r="A144" s="69"/>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70" t="s">
        <v>37</v>
      </c>
      <c r="AA144" s="70"/>
      <c r="AB144" s="70"/>
      <c r="AC144" s="51"/>
      <c r="AD144" s="51"/>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ht="20.2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71" t="s">
        <v>38</v>
      </c>
      <c r="AA145" s="70"/>
      <c r="AB145" s="71" t="s">
        <v>236</v>
      </c>
      <c r="AC145" s="51"/>
      <c r="AD145" s="72" t="s">
        <v>234</v>
      </c>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ht="20.25">
      <c r="A146" s="48"/>
      <c r="B146" s="73"/>
      <c r="C146" s="73"/>
      <c r="D146" s="73"/>
      <c r="E146" s="73"/>
      <c r="F146" s="73"/>
      <c r="G146" s="73"/>
      <c r="H146" s="73"/>
      <c r="I146" s="73"/>
      <c r="J146" s="73"/>
      <c r="K146" s="73"/>
      <c r="L146" s="73"/>
      <c r="M146" s="73"/>
      <c r="N146" s="73"/>
      <c r="O146" s="73"/>
      <c r="P146" s="73"/>
      <c r="Q146" s="73"/>
      <c r="R146" s="73"/>
      <c r="S146" s="73"/>
      <c r="T146" s="73"/>
      <c r="U146" s="73"/>
      <c r="V146" s="73"/>
      <c r="W146" s="73"/>
      <c r="X146" s="74"/>
      <c r="Y146" s="51"/>
      <c r="Z146" s="51"/>
      <c r="AA146" s="51"/>
      <c r="AB146" s="51"/>
      <c r="AC146" s="51"/>
      <c r="AD146" s="51"/>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2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51"/>
      <c r="Z147" s="51"/>
      <c r="AA147" s="51"/>
      <c r="AB147" s="51"/>
      <c r="AC147" s="51"/>
      <c r="AD147" s="51"/>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ht="20.25">
      <c r="A148" s="245" t="s">
        <v>174</v>
      </c>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7"/>
      <c r="Y148" s="51"/>
      <c r="Z148" s="51">
        <v>0</v>
      </c>
      <c r="AA148" s="51"/>
      <c r="AB148" s="51">
        <v>0</v>
      </c>
      <c r="AC148" s="51"/>
      <c r="AD148" s="51">
        <v>-174571</v>
      </c>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ht="14.2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ht="133.5" customHeight="1">
      <c r="A150" s="238" t="s">
        <v>244</v>
      </c>
      <c r="B150" s="242"/>
      <c r="C150" s="242"/>
      <c r="D150" s="242"/>
      <c r="E150" s="242"/>
      <c r="F150" s="242"/>
      <c r="G150" s="242"/>
      <c r="H150" s="242"/>
      <c r="I150" s="242"/>
      <c r="J150" s="242"/>
      <c r="K150" s="242"/>
      <c r="L150" s="242"/>
      <c r="M150" s="242"/>
      <c r="N150" s="242"/>
      <c r="O150" s="242"/>
      <c r="P150" s="242"/>
      <c r="Q150" s="242"/>
      <c r="R150" s="242"/>
      <c r="S150" s="242"/>
      <c r="T150" s="242"/>
      <c r="U150" s="242"/>
      <c r="V150" s="242"/>
      <c r="W150" s="242"/>
      <c r="X150" s="228"/>
      <c r="Y150" s="51"/>
      <c r="Z150" s="51"/>
      <c r="AA150" s="51"/>
      <c r="AB150" s="51"/>
      <c r="AC150" s="51"/>
      <c r="AD150" s="51"/>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ht="20.2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20.25">
      <c r="A152" s="54" t="s">
        <v>198</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v>0</v>
      </c>
      <c r="AA152" s="51"/>
      <c r="AB152" s="51">
        <v>0</v>
      </c>
      <c r="AC152" s="51"/>
      <c r="AD152" s="51">
        <v>6158</v>
      </c>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ht="20.2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ht="75.75" customHeight="1">
      <c r="A154" s="234" t="s">
        <v>245</v>
      </c>
      <c r="B154" s="242"/>
      <c r="C154" s="242"/>
      <c r="D154" s="242"/>
      <c r="E154" s="242"/>
      <c r="F154" s="242"/>
      <c r="G154" s="242"/>
      <c r="H154" s="242"/>
      <c r="I154" s="242"/>
      <c r="J154" s="242"/>
      <c r="K154" s="242"/>
      <c r="L154" s="242"/>
      <c r="M154" s="242"/>
      <c r="N154" s="242"/>
      <c r="O154" s="242"/>
      <c r="P154" s="242"/>
      <c r="Q154" s="242"/>
      <c r="R154" s="242"/>
      <c r="S154" s="242"/>
      <c r="T154" s="242"/>
      <c r="U154" s="242"/>
      <c r="V154" s="242"/>
      <c r="W154" s="242"/>
      <c r="X154" s="228"/>
      <c r="Y154" s="51"/>
      <c r="Z154" s="51"/>
      <c r="AA154" s="51"/>
      <c r="AB154" s="51"/>
      <c r="AC154" s="51"/>
      <c r="AD154" s="51"/>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ht="20.2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18" customHeight="1">
      <c r="A156" s="54" t="s">
        <v>199</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9">
        <v>0</v>
      </c>
      <c r="AA156" s="59"/>
      <c r="AB156" s="59">
        <v>0</v>
      </c>
      <c r="AC156" s="59"/>
      <c r="AD156" s="59">
        <v>57</v>
      </c>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ht="19.5" customHeight="1">
      <c r="A157" s="51" t="s">
        <v>228</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77"/>
      <c r="AA157" s="51"/>
      <c r="AB157" s="77"/>
      <c r="AC157" s="51"/>
      <c r="AD157" s="77"/>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ht="90" customHeight="1">
      <c r="A158" s="270" t="s">
        <v>0</v>
      </c>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2"/>
      <c r="Y158" s="51"/>
      <c r="Z158" s="77"/>
      <c r="AA158" s="51"/>
      <c r="AB158" s="77"/>
      <c r="AC158" s="51"/>
      <c r="AD158" s="77"/>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ht="20.2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77"/>
      <c r="AA159" s="51"/>
      <c r="AB159" s="77"/>
      <c r="AC159" s="51"/>
      <c r="AD159" s="77"/>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20.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ht="20.25">
      <c r="A161" s="65"/>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ht="20.25">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66"/>
      <c r="Z162" s="66"/>
      <c r="AA162" s="66"/>
      <c r="AB162" s="66"/>
      <c r="AC162" s="66"/>
      <c r="AD162" s="66"/>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ht="20.25">
      <c r="A163" s="68" t="s">
        <v>127</v>
      </c>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66"/>
      <c r="Z163" s="66"/>
      <c r="AA163" s="66"/>
      <c r="AB163" s="66"/>
      <c r="AC163" s="66"/>
      <c r="AD163" s="66"/>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ht="20.25">
      <c r="A164" s="239" t="s">
        <v>128</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1"/>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ht="20.25">
      <c r="A165" s="80"/>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2" t="s">
        <v>227</v>
      </c>
      <c r="AA165" s="81"/>
      <c r="AB165" s="81"/>
      <c r="AC165" s="81"/>
      <c r="AD165" s="81"/>
      <c r="AE165" s="83"/>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ht="20.25">
      <c r="A166" s="84"/>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85"/>
      <c r="Z166" s="86" t="s">
        <v>226</v>
      </c>
      <c r="AA166" s="58"/>
      <c r="AB166" s="87" t="s">
        <v>236</v>
      </c>
      <c r="AC166" s="51"/>
      <c r="AD166" s="87" t="s">
        <v>234</v>
      </c>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92" ht="18">
      <c r="A167" s="77"/>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89"/>
      <c r="AA167" s="89"/>
      <c r="AB167" s="89"/>
      <c r="AC167" s="89"/>
      <c r="AD167" s="8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row>
    <row r="168" spans="1:256" ht="19.5" customHeight="1">
      <c r="A168" s="54" t="s">
        <v>200</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85" t="s">
        <v>228</v>
      </c>
      <c r="Z168" s="90">
        <v>0</v>
      </c>
      <c r="AA168" s="90"/>
      <c r="AB168" s="90">
        <v>0</v>
      </c>
      <c r="AC168" s="90"/>
      <c r="AD168" s="90">
        <v>16016</v>
      </c>
      <c r="AE168" s="58"/>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ht="1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85"/>
      <c r="Z169" s="90"/>
      <c r="AA169" s="90"/>
      <c r="AB169" s="90"/>
      <c r="AC169" s="90"/>
      <c r="AD169" s="90"/>
      <c r="AE169" s="58"/>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92" ht="78.75" customHeight="1">
      <c r="A170" s="238" t="s">
        <v>246</v>
      </c>
      <c r="B170" s="23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6"/>
      <c r="Y170" s="51"/>
      <c r="Z170" s="88"/>
      <c r="AA170" s="88"/>
      <c r="AB170" s="88"/>
      <c r="AC170" s="88"/>
      <c r="AD170" s="88"/>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row>
    <row r="171" spans="1:92" ht="18">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row>
    <row r="172" spans="1:92" ht="18">
      <c r="A172" s="54" t="s">
        <v>59</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v>0</v>
      </c>
      <c r="AA172" s="51"/>
      <c r="AB172" s="51">
        <v>0</v>
      </c>
      <c r="AC172" s="51"/>
      <c r="AD172" s="51">
        <v>28870</v>
      </c>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row>
    <row r="173" spans="1:92" ht="18">
      <c r="A173" s="51" t="s">
        <v>228</v>
      </c>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row>
    <row r="174" spans="1:92" ht="90" customHeight="1">
      <c r="A174" s="270" t="s">
        <v>257</v>
      </c>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2"/>
      <c r="Y174" s="51"/>
      <c r="Z174" s="51"/>
      <c r="AA174" s="51"/>
      <c r="AB174" s="51"/>
      <c r="AC174" s="51"/>
      <c r="AD174" s="51"/>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row>
    <row r="175" spans="1:92" ht="18">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91"/>
      <c r="AA175" s="51"/>
      <c r="AB175" s="91"/>
      <c r="AC175" s="51"/>
      <c r="AD175" s="51"/>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row>
    <row r="176" spans="1:92" ht="18">
      <c r="A176" s="54" t="s">
        <v>60</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v>0</v>
      </c>
      <c r="AA176" s="51"/>
      <c r="AB176" s="51">
        <v>0</v>
      </c>
      <c r="AC176" s="51"/>
      <c r="AD176" s="51">
        <v>-5709</v>
      </c>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row>
    <row r="177" spans="1:92" ht="24" customHeight="1">
      <c r="A177" s="51" t="s">
        <v>228</v>
      </c>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row>
    <row r="178" spans="1:92" ht="107.25" customHeight="1">
      <c r="A178" s="270" t="s">
        <v>247</v>
      </c>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2"/>
      <c r="Y178" s="51"/>
      <c r="Z178" s="51"/>
      <c r="AA178" s="51"/>
      <c r="AB178" s="51"/>
      <c r="AC178" s="51"/>
      <c r="AD178" s="51"/>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row>
    <row r="179" spans="1:92" ht="18" customHeight="1">
      <c r="A179" s="35"/>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row>
    <row r="180" spans="1:92" ht="18">
      <c r="A180" s="54" t="s">
        <v>61</v>
      </c>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t="s">
        <v>228</v>
      </c>
      <c r="Z180" s="88">
        <v>-2</v>
      </c>
      <c r="AA180" s="51"/>
      <c r="AB180" s="51">
        <v>-2</v>
      </c>
      <c r="AC180" s="69"/>
      <c r="AD180" s="51">
        <v>-16156</v>
      </c>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row>
    <row r="181" spans="1:92" ht="18">
      <c r="A181" s="51" t="s">
        <v>228</v>
      </c>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66"/>
      <c r="Z181" s="66"/>
      <c r="AA181" s="66"/>
      <c r="AB181" s="66"/>
      <c r="AC181" s="66"/>
      <c r="AD181" s="66"/>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row>
    <row r="182" spans="1:92" ht="19.5" customHeight="1">
      <c r="A182" s="270" t="s">
        <v>248</v>
      </c>
      <c r="B182" s="271"/>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2"/>
      <c r="Y182" s="51"/>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row>
    <row r="183" spans="1:92" ht="18">
      <c r="A183" s="77"/>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89"/>
      <c r="AA183" s="89"/>
      <c r="AB183" s="89"/>
      <c r="AC183" s="89"/>
      <c r="AD183" s="8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row>
    <row r="184" spans="1:92" ht="18" customHeight="1">
      <c r="A184" s="54" t="s">
        <v>62</v>
      </c>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85" t="s">
        <v>228</v>
      </c>
      <c r="Z184" s="90">
        <v>0</v>
      </c>
      <c r="AA184" s="90"/>
      <c r="AB184" s="90">
        <v>0</v>
      </c>
      <c r="AC184" s="90"/>
      <c r="AD184" s="90">
        <v>5331</v>
      </c>
      <c r="AE184" s="58"/>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row>
    <row r="185" spans="1:92" ht="18">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85"/>
      <c r="Z185" s="90"/>
      <c r="AA185" s="90"/>
      <c r="AB185" s="90"/>
      <c r="AC185" s="90"/>
      <c r="AD185" s="90"/>
      <c r="AE185" s="58"/>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row>
    <row r="186" spans="1:92" ht="90" customHeight="1">
      <c r="A186" s="234" t="s">
        <v>261</v>
      </c>
      <c r="B186" s="235"/>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6"/>
      <c r="Y186" s="51"/>
      <c r="Z186" s="88"/>
      <c r="AA186" s="88"/>
      <c r="AB186" s="88"/>
      <c r="AC186" s="88"/>
      <c r="AD186" s="88"/>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row>
    <row r="187" spans="1:92" ht="18">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row>
    <row r="188" spans="1:92" ht="18">
      <c r="A188" s="54" t="s">
        <v>100</v>
      </c>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85" t="s">
        <v>228</v>
      </c>
      <c r="Z188" s="90">
        <v>0</v>
      </c>
      <c r="AA188" s="90"/>
      <c r="AB188" s="90">
        <v>0</v>
      </c>
      <c r="AC188" s="90"/>
      <c r="AD188" s="90">
        <v>20000</v>
      </c>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row>
    <row r="189" spans="1:92" ht="18">
      <c r="A189" s="54"/>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row>
    <row r="190" spans="1:92" ht="63" customHeight="1">
      <c r="A190" s="234" t="s">
        <v>99</v>
      </c>
      <c r="B190" s="235"/>
      <c r="C190" s="235"/>
      <c r="D190" s="235"/>
      <c r="E190" s="235"/>
      <c r="F190" s="235"/>
      <c r="G190" s="235"/>
      <c r="H190" s="235"/>
      <c r="I190" s="235"/>
      <c r="J190" s="235"/>
      <c r="K190" s="235"/>
      <c r="L190" s="235"/>
      <c r="M190" s="235"/>
      <c r="N190" s="235"/>
      <c r="O190" s="235"/>
      <c r="P190" s="235"/>
      <c r="Q190" s="235"/>
      <c r="R190" s="235"/>
      <c r="S190" s="235"/>
      <c r="T190" s="235"/>
      <c r="U190" s="235"/>
      <c r="V190" s="235"/>
      <c r="W190" s="235"/>
      <c r="X190" s="236"/>
      <c r="Y190" s="51"/>
      <c r="Z190" s="51"/>
      <c r="AA190" s="51"/>
      <c r="AB190" s="51"/>
      <c r="AC190" s="51"/>
      <c r="AD190" s="51"/>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row>
    <row r="191" spans="1:92" ht="15">
      <c r="A191" s="65"/>
      <c r="B191" s="35"/>
      <c r="C191" s="92"/>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row>
    <row r="192" spans="1:92" ht="18.75">
      <c r="A192" s="66"/>
      <c r="B192" s="66"/>
      <c r="C192" s="93"/>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row>
    <row r="193" spans="1:92" ht="20.25">
      <c r="A193" s="67"/>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52"/>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row>
    <row r="194" spans="1:92" ht="20.25">
      <c r="A194" s="68" t="s">
        <v>127</v>
      </c>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52"/>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row>
    <row r="195" spans="1:92" ht="20.25">
      <c r="A195" s="219" t="s">
        <v>128</v>
      </c>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52"/>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row>
    <row r="196" spans="1:92" ht="20.2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70" t="s">
        <v>37</v>
      </c>
      <c r="AA196" s="70"/>
      <c r="AB196" s="70"/>
      <c r="AC196" s="51"/>
      <c r="AD196" s="51"/>
      <c r="AE196" s="52"/>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row>
    <row r="197" spans="1:92" ht="20.25">
      <c r="A197" s="262" t="s">
        <v>35</v>
      </c>
      <c r="B197" s="263"/>
      <c r="C197" s="263"/>
      <c r="D197" s="263"/>
      <c r="E197" s="263"/>
      <c r="F197" s="263"/>
      <c r="G197" s="263"/>
      <c r="H197" s="264"/>
      <c r="I197" s="51"/>
      <c r="J197" s="51"/>
      <c r="K197" s="51"/>
      <c r="L197" s="51"/>
      <c r="M197" s="51"/>
      <c r="N197" s="51"/>
      <c r="O197" s="51"/>
      <c r="P197" s="51"/>
      <c r="Q197" s="51"/>
      <c r="R197" s="51"/>
      <c r="S197" s="51"/>
      <c r="T197" s="51"/>
      <c r="U197" s="51"/>
      <c r="V197" s="51"/>
      <c r="W197" s="51"/>
      <c r="X197" s="51"/>
      <c r="Y197" s="51"/>
      <c r="Z197" s="71" t="s">
        <v>38</v>
      </c>
      <c r="AA197" s="70"/>
      <c r="AB197" s="71" t="s">
        <v>236</v>
      </c>
      <c r="AC197" s="51"/>
      <c r="AD197" s="72" t="s">
        <v>234</v>
      </c>
      <c r="AE197" s="52"/>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row>
    <row r="198" spans="1:92" ht="20.2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2"/>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row>
    <row r="199" spans="1:92" ht="20.25">
      <c r="A199" s="265" t="s">
        <v>101</v>
      </c>
      <c r="B199" s="266"/>
      <c r="C199" s="266"/>
      <c r="D199" s="266"/>
      <c r="E199" s="266"/>
      <c r="F199" s="266"/>
      <c r="G199" s="266"/>
      <c r="H199" s="267"/>
      <c r="I199" s="51"/>
      <c r="J199" s="51"/>
      <c r="K199" s="51"/>
      <c r="L199" s="51"/>
      <c r="M199" s="51"/>
      <c r="N199" s="51"/>
      <c r="O199" s="51"/>
      <c r="P199" s="51"/>
      <c r="Q199" s="51"/>
      <c r="R199" s="51"/>
      <c r="S199" s="51"/>
      <c r="T199" s="51"/>
      <c r="U199" s="51"/>
      <c r="V199" s="51"/>
      <c r="W199" s="51"/>
      <c r="X199" s="51"/>
      <c r="Y199" s="51"/>
      <c r="Z199" s="51">
        <v>0</v>
      </c>
      <c r="AA199" s="51"/>
      <c r="AB199" s="51">
        <v>0</v>
      </c>
      <c r="AC199" s="51"/>
      <c r="AD199" s="51">
        <v>4534</v>
      </c>
      <c r="AE199" s="52"/>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row>
    <row r="200" spans="1:92" ht="17.25" customHeight="1">
      <c r="A200" s="56"/>
      <c r="B200" s="57"/>
      <c r="C200" s="57"/>
      <c r="D200" s="57"/>
      <c r="E200" s="57"/>
      <c r="F200" s="57"/>
      <c r="G200" s="57"/>
      <c r="H200" s="57"/>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2"/>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row>
    <row r="201" spans="1:92" ht="143.25" customHeight="1">
      <c r="A201" s="237" t="s">
        <v>262</v>
      </c>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50"/>
      <c r="Y201" s="51"/>
      <c r="Z201" s="51"/>
      <c r="AA201" s="51"/>
      <c r="AB201" s="51"/>
      <c r="AC201" s="51"/>
      <c r="AD201" s="51"/>
      <c r="AE201" s="52"/>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row>
    <row r="202" spans="1:92" ht="20.25">
      <c r="A202" s="60"/>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51"/>
      <c r="Z202" s="51"/>
      <c r="AA202" s="51"/>
      <c r="AB202" s="51"/>
      <c r="AC202" s="51"/>
      <c r="AD202" s="51"/>
      <c r="AE202" s="52"/>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row>
    <row r="203" spans="1:92" ht="20.25">
      <c r="A203" s="245" t="s">
        <v>102</v>
      </c>
      <c r="B203" s="246"/>
      <c r="C203" s="246"/>
      <c r="D203" s="246"/>
      <c r="E203" s="246"/>
      <c r="F203" s="246"/>
      <c r="G203" s="246"/>
      <c r="H203" s="246"/>
      <c r="I203" s="246"/>
      <c r="J203" s="246"/>
      <c r="K203" s="246"/>
      <c r="L203" s="246"/>
      <c r="M203" s="246"/>
      <c r="N203" s="246"/>
      <c r="O203" s="246"/>
      <c r="P203" s="247"/>
      <c r="Q203" s="51"/>
      <c r="R203" s="51"/>
      <c r="S203" s="51"/>
      <c r="T203" s="51"/>
      <c r="U203" s="51"/>
      <c r="V203" s="51"/>
      <c r="W203" s="51"/>
      <c r="X203" s="51"/>
      <c r="Y203" s="51"/>
      <c r="Z203" s="51">
        <v>0</v>
      </c>
      <c r="AA203" s="51"/>
      <c r="AB203" s="51">
        <v>0</v>
      </c>
      <c r="AC203" s="51"/>
      <c r="AD203" s="51">
        <v>72044</v>
      </c>
      <c r="AE203" s="52"/>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row>
    <row r="204" spans="1:92" ht="17.25" customHeight="1">
      <c r="A204" s="51" t="s">
        <v>228</v>
      </c>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2"/>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row>
    <row r="205" spans="1:92" ht="163.5" customHeight="1">
      <c r="A205" s="295" t="s">
        <v>5</v>
      </c>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7"/>
      <c r="Z205" s="51"/>
      <c r="AA205" s="51"/>
      <c r="AB205" s="51"/>
      <c r="AC205" s="51"/>
      <c r="AD205" s="51"/>
      <c r="AE205" s="52"/>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row>
    <row r="206" spans="1:92" ht="33.75" customHeight="1">
      <c r="A206" s="248" t="s">
        <v>6</v>
      </c>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9"/>
      <c r="Y206" s="51"/>
      <c r="Z206" s="51"/>
      <c r="AA206" s="51"/>
      <c r="AB206" s="51"/>
      <c r="AC206" s="51"/>
      <c r="AD206" s="51"/>
      <c r="AE206" s="52"/>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row>
    <row r="207" spans="1:92" ht="20.25" customHeight="1">
      <c r="A207" s="226"/>
      <c r="B207" s="224"/>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5"/>
      <c r="Y207" s="51"/>
      <c r="Z207" s="51"/>
      <c r="AA207" s="51"/>
      <c r="AB207" s="51"/>
      <c r="AC207" s="51"/>
      <c r="AD207" s="51"/>
      <c r="AE207" s="52"/>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row>
    <row r="208" spans="1:92" ht="20.25">
      <c r="A208" s="245" t="s">
        <v>103</v>
      </c>
      <c r="B208" s="246"/>
      <c r="C208" s="246"/>
      <c r="D208" s="246"/>
      <c r="E208" s="246"/>
      <c r="F208" s="246"/>
      <c r="G208" s="246"/>
      <c r="H208" s="246"/>
      <c r="I208" s="246"/>
      <c r="J208" s="246"/>
      <c r="K208" s="246"/>
      <c r="L208" s="246"/>
      <c r="M208" s="246"/>
      <c r="N208" s="246"/>
      <c r="O208" s="246"/>
      <c r="P208" s="247"/>
      <c r="Q208" s="51"/>
      <c r="R208" s="51"/>
      <c r="S208" s="51"/>
      <c r="T208" s="51"/>
      <c r="U208" s="51"/>
      <c r="V208" s="51"/>
      <c r="W208" s="51"/>
      <c r="X208" s="51"/>
      <c r="Y208" s="51"/>
      <c r="Z208" s="51">
        <v>0</v>
      </c>
      <c r="AA208" s="51"/>
      <c r="AB208" s="51">
        <v>0</v>
      </c>
      <c r="AC208" s="51"/>
      <c r="AD208" s="51">
        <v>14016</v>
      </c>
      <c r="AE208" s="52"/>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row>
    <row r="209" spans="1:92" ht="17.25" customHeight="1">
      <c r="A209" s="51" t="s">
        <v>228</v>
      </c>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2"/>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row>
    <row r="210" spans="1:92" ht="111" customHeight="1">
      <c r="A210" s="237" t="s">
        <v>11</v>
      </c>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50"/>
      <c r="Y210" s="51"/>
      <c r="Z210" s="51"/>
      <c r="AA210" s="51"/>
      <c r="AB210" s="51"/>
      <c r="AC210" s="51"/>
      <c r="AD210" s="51"/>
      <c r="AE210" s="52"/>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row>
    <row r="211" spans="1:92" ht="20.2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2"/>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row>
    <row r="212" spans="1:92" ht="20.2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2"/>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row>
    <row r="213" spans="1:92" ht="20.25">
      <c r="A213" s="65"/>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52"/>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row>
    <row r="214" spans="1:92" ht="20.25">
      <c r="A214" s="67"/>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52"/>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row>
    <row r="215" spans="1:92" ht="18">
      <c r="A215" s="67"/>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row>
    <row r="216" spans="1:92" ht="18">
      <c r="A216" s="68" t="s">
        <v>127</v>
      </c>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row>
    <row r="217" spans="1:92" ht="18">
      <c r="A217" s="219" t="s">
        <v>128</v>
      </c>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row>
    <row r="218" spans="1:92" ht="18">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70" t="s">
        <v>37</v>
      </c>
      <c r="AA218" s="70"/>
      <c r="AB218" s="70"/>
      <c r="AC218" s="51"/>
      <c r="AD218" s="51"/>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row>
    <row r="219" spans="1:92" ht="18">
      <c r="A219" s="262" t="s">
        <v>35</v>
      </c>
      <c r="B219" s="263"/>
      <c r="C219" s="263"/>
      <c r="D219" s="263"/>
      <c r="E219" s="263"/>
      <c r="F219" s="263"/>
      <c r="G219" s="263"/>
      <c r="H219" s="264"/>
      <c r="I219" s="51"/>
      <c r="J219" s="51"/>
      <c r="K219" s="51"/>
      <c r="L219" s="51"/>
      <c r="M219" s="51"/>
      <c r="N219" s="51"/>
      <c r="O219" s="51"/>
      <c r="P219" s="51"/>
      <c r="Q219" s="51"/>
      <c r="R219" s="51"/>
      <c r="S219" s="51"/>
      <c r="T219" s="51"/>
      <c r="U219" s="51"/>
      <c r="V219" s="51"/>
      <c r="W219" s="51"/>
      <c r="X219" s="51"/>
      <c r="Y219" s="51"/>
      <c r="Z219" s="71" t="s">
        <v>38</v>
      </c>
      <c r="AA219" s="70"/>
      <c r="AB219" s="71" t="s">
        <v>236</v>
      </c>
      <c r="AC219" s="51"/>
      <c r="AD219" s="72" t="s">
        <v>234</v>
      </c>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row>
    <row r="220" spans="1:92" ht="18">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row>
    <row r="221" spans="1:92" ht="18">
      <c r="A221" s="60"/>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51"/>
      <c r="Z221" s="51"/>
      <c r="AA221" s="51"/>
      <c r="AB221" s="51"/>
      <c r="AC221" s="51"/>
      <c r="AD221" s="51"/>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row>
    <row r="222" spans="1:92" ht="18">
      <c r="A222" s="245" t="s">
        <v>104</v>
      </c>
      <c r="B222" s="246"/>
      <c r="C222" s="246"/>
      <c r="D222" s="246"/>
      <c r="E222" s="246"/>
      <c r="F222" s="246"/>
      <c r="G222" s="246"/>
      <c r="H222" s="246"/>
      <c r="I222" s="246"/>
      <c r="J222" s="246"/>
      <c r="K222" s="246"/>
      <c r="L222" s="246"/>
      <c r="M222" s="246"/>
      <c r="N222" s="246"/>
      <c r="O222" s="246"/>
      <c r="P222" s="247"/>
      <c r="Q222" s="51"/>
      <c r="R222" s="51"/>
      <c r="S222" s="51"/>
      <c r="T222" s="51"/>
      <c r="U222" s="51"/>
      <c r="V222" s="51"/>
      <c r="W222" s="51"/>
      <c r="X222" s="51"/>
      <c r="Y222" s="51"/>
      <c r="Z222" s="51">
        <v>0</v>
      </c>
      <c r="AA222" s="51"/>
      <c r="AB222" s="51">
        <v>0</v>
      </c>
      <c r="AC222" s="51"/>
      <c r="AD222" s="51">
        <v>19404</v>
      </c>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row>
    <row r="223" spans="1:92" ht="18">
      <c r="A223" s="51" t="s">
        <v>228</v>
      </c>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row>
    <row r="224" spans="1:92" ht="80.25" customHeight="1">
      <c r="A224" s="234" t="s">
        <v>12</v>
      </c>
      <c r="B224" s="235"/>
      <c r="C224" s="2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6"/>
      <c r="Z224" s="51"/>
      <c r="AA224" s="51"/>
      <c r="AB224" s="51"/>
      <c r="AC224" s="51"/>
      <c r="AD224" s="51"/>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row>
    <row r="225" spans="1:92" ht="18">
      <c r="A225" s="51" t="s">
        <v>228</v>
      </c>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row>
    <row r="226" spans="1:92" ht="18">
      <c r="A226" s="245" t="s">
        <v>105</v>
      </c>
      <c r="B226" s="246"/>
      <c r="C226" s="246"/>
      <c r="D226" s="246"/>
      <c r="E226" s="246"/>
      <c r="F226" s="246"/>
      <c r="G226" s="246"/>
      <c r="H226" s="246"/>
      <c r="I226" s="246"/>
      <c r="J226" s="246"/>
      <c r="K226" s="246"/>
      <c r="L226" s="246"/>
      <c r="M226" s="246"/>
      <c r="N226" s="246"/>
      <c r="O226" s="246"/>
      <c r="P226" s="247"/>
      <c r="Q226" s="51"/>
      <c r="R226" s="51"/>
      <c r="S226" s="51"/>
      <c r="T226" s="51"/>
      <c r="U226" s="51"/>
      <c r="V226" s="51"/>
      <c r="W226" s="51"/>
      <c r="X226" s="51"/>
      <c r="Y226" s="51"/>
      <c r="Z226" s="51">
        <v>0</v>
      </c>
      <c r="AA226" s="51"/>
      <c r="AB226" s="51">
        <v>0</v>
      </c>
      <c r="AC226" s="51"/>
      <c r="AD226" s="51">
        <v>263</v>
      </c>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row>
    <row r="227" spans="1:92" ht="18" customHeight="1">
      <c r="A227" s="51" t="s">
        <v>228</v>
      </c>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row>
    <row r="228" spans="1:92" ht="72" customHeight="1">
      <c r="A228" s="237" t="s">
        <v>13</v>
      </c>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50"/>
      <c r="Y228" s="51"/>
      <c r="Z228" s="51"/>
      <c r="AA228" s="51"/>
      <c r="AB228" s="51"/>
      <c r="AC228" s="51"/>
      <c r="AD228" s="51"/>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row>
    <row r="229" spans="1:92" ht="1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row>
    <row r="230" spans="1:92" ht="18">
      <c r="A230" s="245" t="s">
        <v>106</v>
      </c>
      <c r="B230" s="246"/>
      <c r="C230" s="246"/>
      <c r="D230" s="246"/>
      <c r="E230" s="246"/>
      <c r="F230" s="246"/>
      <c r="G230" s="246"/>
      <c r="H230" s="246"/>
      <c r="I230" s="246"/>
      <c r="J230" s="246"/>
      <c r="K230" s="246"/>
      <c r="L230" s="246"/>
      <c r="M230" s="246"/>
      <c r="N230" s="246"/>
      <c r="O230" s="246"/>
      <c r="P230" s="247"/>
      <c r="Q230" s="51"/>
      <c r="R230" s="51"/>
      <c r="S230" s="51"/>
      <c r="T230" s="51"/>
      <c r="U230" s="51"/>
      <c r="V230" s="51"/>
      <c r="W230" s="51"/>
      <c r="X230" s="51"/>
      <c r="Y230" s="51"/>
      <c r="Z230" s="51">
        <v>0</v>
      </c>
      <c r="AA230" s="51"/>
      <c r="AB230" s="51">
        <v>0</v>
      </c>
      <c r="AC230" s="51"/>
      <c r="AD230" s="51">
        <v>-4555</v>
      </c>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row>
    <row r="231" spans="1:92" ht="18">
      <c r="A231" s="51" t="s">
        <v>228</v>
      </c>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row>
    <row r="232" spans="1:92" ht="90" customHeight="1">
      <c r="A232" s="248" t="s">
        <v>15</v>
      </c>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50"/>
      <c r="Y232" s="51"/>
      <c r="Z232" s="51"/>
      <c r="AA232" s="51"/>
      <c r="AB232" s="51"/>
      <c r="AC232" s="51"/>
      <c r="AD232" s="51"/>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row>
    <row r="233" spans="1:92" ht="1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row>
    <row r="234" spans="1:92" ht="18">
      <c r="A234" s="245" t="s">
        <v>107</v>
      </c>
      <c r="B234" s="246"/>
      <c r="C234" s="246"/>
      <c r="D234" s="246"/>
      <c r="E234" s="246"/>
      <c r="F234" s="246"/>
      <c r="G234" s="246"/>
      <c r="H234" s="246"/>
      <c r="I234" s="246"/>
      <c r="J234" s="246"/>
      <c r="K234" s="246"/>
      <c r="L234" s="246"/>
      <c r="M234" s="246"/>
      <c r="N234" s="246"/>
      <c r="O234" s="246"/>
      <c r="P234" s="247"/>
      <c r="Q234" s="51"/>
      <c r="R234" s="51"/>
      <c r="S234" s="51"/>
      <c r="T234" s="51"/>
      <c r="U234" s="51"/>
      <c r="V234" s="51"/>
      <c r="W234" s="51"/>
      <c r="X234" s="51"/>
      <c r="Y234" s="51"/>
      <c r="Z234" s="51">
        <v>0</v>
      </c>
      <c r="AA234" s="51"/>
      <c r="AB234" s="51">
        <v>0</v>
      </c>
      <c r="AC234" s="51"/>
      <c r="AD234" s="51">
        <v>-25231</v>
      </c>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row>
    <row r="235" spans="1:92" ht="18">
      <c r="A235" s="51" t="s">
        <v>228</v>
      </c>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row>
    <row r="236" spans="1:92" ht="88.5" customHeight="1">
      <c r="A236" s="237" t="s">
        <v>249</v>
      </c>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50"/>
      <c r="Y236" s="51"/>
      <c r="Z236" s="51"/>
      <c r="AA236" s="51"/>
      <c r="AB236" s="51"/>
      <c r="AC236" s="51"/>
      <c r="AD236" s="51"/>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row>
    <row r="237" spans="1:92" ht="1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row>
    <row r="238" spans="1:92" ht="18">
      <c r="A238" s="245" t="s">
        <v>108</v>
      </c>
      <c r="B238" s="246"/>
      <c r="C238" s="246"/>
      <c r="D238" s="246"/>
      <c r="E238" s="246"/>
      <c r="F238" s="246"/>
      <c r="G238" s="246"/>
      <c r="H238" s="246"/>
      <c r="I238" s="246"/>
      <c r="J238" s="246"/>
      <c r="K238" s="246"/>
      <c r="L238" s="246"/>
      <c r="M238" s="246"/>
      <c r="N238" s="246"/>
      <c r="O238" s="246"/>
      <c r="P238" s="247"/>
      <c r="Q238" s="51"/>
      <c r="R238" s="51"/>
      <c r="S238" s="51"/>
      <c r="T238" s="51"/>
      <c r="U238" s="51"/>
      <c r="V238" s="51"/>
      <c r="W238" s="51"/>
      <c r="X238" s="51"/>
      <c r="Y238" s="51"/>
      <c r="Z238" s="51">
        <v>0</v>
      </c>
      <c r="AA238" s="51"/>
      <c r="AB238" s="51">
        <v>0</v>
      </c>
      <c r="AC238" s="51"/>
      <c r="AD238" s="51">
        <v>-5896</v>
      </c>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row>
    <row r="239" spans="1:92" ht="18">
      <c r="A239" s="51" t="s">
        <v>228</v>
      </c>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row>
    <row r="240" spans="1:92" ht="99.75" customHeight="1">
      <c r="A240" s="237" t="s">
        <v>250</v>
      </c>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50"/>
      <c r="Y240" s="51"/>
      <c r="Z240" s="51"/>
      <c r="AA240" s="51"/>
      <c r="AB240" s="51"/>
      <c r="AC240" s="51"/>
      <c r="AD240" s="51"/>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row>
    <row r="241" spans="1:92" ht="18">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row>
    <row r="242" spans="1:92" ht="18">
      <c r="A242" s="245" t="s">
        <v>109</v>
      </c>
      <c r="B242" s="246"/>
      <c r="C242" s="246"/>
      <c r="D242" s="246"/>
      <c r="E242" s="246"/>
      <c r="F242" s="246"/>
      <c r="G242" s="246"/>
      <c r="H242" s="246"/>
      <c r="I242" s="246"/>
      <c r="J242" s="246"/>
      <c r="K242" s="246"/>
      <c r="L242" s="246"/>
      <c r="M242" s="246"/>
      <c r="N242" s="246"/>
      <c r="O242" s="246"/>
      <c r="P242" s="247"/>
      <c r="Q242" s="51"/>
      <c r="R242" s="51"/>
      <c r="S242" s="51"/>
      <c r="T242" s="51"/>
      <c r="U242" s="51"/>
      <c r="V242" s="51"/>
      <c r="W242" s="51"/>
      <c r="X242" s="51"/>
      <c r="Y242" s="51"/>
      <c r="Z242" s="51">
        <v>0</v>
      </c>
      <c r="AA242" s="51"/>
      <c r="AB242" s="51">
        <v>0</v>
      </c>
      <c r="AC242" s="51"/>
      <c r="AD242" s="51">
        <v>-286793</v>
      </c>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row>
    <row r="243" spans="1:92" ht="18">
      <c r="A243" s="51" t="s">
        <v>228</v>
      </c>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row>
    <row r="244" spans="1:92" ht="36.75" customHeight="1">
      <c r="A244" s="248" t="s">
        <v>2</v>
      </c>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50"/>
      <c r="Y244" s="51"/>
      <c r="Z244" s="51"/>
      <c r="AA244" s="51"/>
      <c r="AB244" s="51"/>
      <c r="AC244" s="51"/>
      <c r="AD244" s="51"/>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row>
    <row r="245" spans="1:92" ht="18">
      <c r="A245" s="62"/>
      <c r="B245" s="63"/>
      <c r="C245" s="63"/>
      <c r="D245" s="63"/>
      <c r="E245" s="63"/>
      <c r="F245" s="63"/>
      <c r="G245" s="63"/>
      <c r="H245" s="63"/>
      <c r="I245" s="63"/>
      <c r="J245" s="63"/>
      <c r="K245" s="63"/>
      <c r="L245" s="63"/>
      <c r="M245" s="63"/>
      <c r="N245" s="63"/>
      <c r="O245" s="63"/>
      <c r="P245" s="63"/>
      <c r="Q245" s="63"/>
      <c r="R245" s="63"/>
      <c r="S245" s="63"/>
      <c r="T245" s="63"/>
      <c r="U245" s="63"/>
      <c r="V245" s="63"/>
      <c r="W245" s="63"/>
      <c r="X245" s="64"/>
      <c r="Y245" s="51"/>
      <c r="Z245" s="51"/>
      <c r="AA245" s="51"/>
      <c r="AB245" s="51"/>
      <c r="AC245" s="51"/>
      <c r="AD245" s="51"/>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row>
    <row r="246" spans="1:92" ht="18">
      <c r="A246" s="245" t="s">
        <v>110</v>
      </c>
      <c r="B246" s="246"/>
      <c r="C246" s="246"/>
      <c r="D246" s="246"/>
      <c r="E246" s="246"/>
      <c r="F246" s="246"/>
      <c r="G246" s="246"/>
      <c r="H246" s="246"/>
      <c r="I246" s="246"/>
      <c r="J246" s="246"/>
      <c r="K246" s="246"/>
      <c r="L246" s="246"/>
      <c r="M246" s="246"/>
      <c r="N246" s="246"/>
      <c r="O246" s="246"/>
      <c r="P246" s="247"/>
      <c r="Q246" s="51"/>
      <c r="R246" s="51"/>
      <c r="S246" s="51"/>
      <c r="T246" s="51"/>
      <c r="U246" s="51"/>
      <c r="V246" s="51"/>
      <c r="W246" s="51"/>
      <c r="X246" s="51"/>
      <c r="Y246" s="51"/>
      <c r="Z246" s="51">
        <v>0</v>
      </c>
      <c r="AA246" s="51"/>
      <c r="AB246" s="51">
        <v>0</v>
      </c>
      <c r="AC246" s="51"/>
      <c r="AD246" s="51">
        <v>-3967</v>
      </c>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row>
    <row r="247" spans="1:92" ht="18">
      <c r="A247" s="51" t="s">
        <v>228</v>
      </c>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row>
    <row r="248" spans="1:92" ht="53.25" customHeight="1">
      <c r="A248" s="248" t="s">
        <v>16</v>
      </c>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50"/>
      <c r="Y248" s="51"/>
      <c r="Z248" s="51"/>
      <c r="AA248" s="51"/>
      <c r="AB248" s="51"/>
      <c r="AC248" s="51"/>
      <c r="AD248" s="51"/>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row>
    <row r="249" spans="1:92" ht="18">
      <c r="A249" s="62"/>
      <c r="B249" s="63"/>
      <c r="C249" s="63"/>
      <c r="D249" s="63"/>
      <c r="E249" s="63"/>
      <c r="F249" s="63"/>
      <c r="G249" s="63"/>
      <c r="H249" s="63"/>
      <c r="I249" s="63"/>
      <c r="J249" s="63"/>
      <c r="K249" s="63"/>
      <c r="L249" s="63"/>
      <c r="M249" s="63"/>
      <c r="N249" s="63"/>
      <c r="O249" s="63"/>
      <c r="P249" s="63"/>
      <c r="Q249" s="63"/>
      <c r="R249" s="63"/>
      <c r="S249" s="63"/>
      <c r="T249" s="63"/>
      <c r="U249" s="63"/>
      <c r="V249" s="63"/>
      <c r="W249" s="63"/>
      <c r="X249" s="64"/>
      <c r="Y249" s="51"/>
      <c r="Z249" s="51"/>
      <c r="AA249" s="51"/>
      <c r="AB249" s="51"/>
      <c r="AC249" s="51"/>
      <c r="AD249" s="51"/>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row>
    <row r="250" spans="1:92" ht="18">
      <c r="A250" s="68" t="s">
        <v>127</v>
      </c>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row>
    <row r="251" spans="1:92" ht="18">
      <c r="A251" s="219" t="s">
        <v>128</v>
      </c>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row>
    <row r="252" spans="1:92" ht="18">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70" t="s">
        <v>37</v>
      </c>
      <c r="AA252" s="70"/>
      <c r="AB252" s="70"/>
      <c r="AC252" s="51"/>
      <c r="AD252" s="51"/>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row>
    <row r="253" spans="1:92" ht="18">
      <c r="A253" s="262" t="s">
        <v>35</v>
      </c>
      <c r="B253" s="263"/>
      <c r="C253" s="263"/>
      <c r="D253" s="263"/>
      <c r="E253" s="263"/>
      <c r="F253" s="263"/>
      <c r="G253" s="263"/>
      <c r="H253" s="264"/>
      <c r="I253" s="51"/>
      <c r="J253" s="51"/>
      <c r="K253" s="51"/>
      <c r="L253" s="51"/>
      <c r="M253" s="51"/>
      <c r="N253" s="51"/>
      <c r="O253" s="51"/>
      <c r="P253" s="51"/>
      <c r="Q253" s="51"/>
      <c r="R253" s="51"/>
      <c r="S253" s="51"/>
      <c r="T253" s="51"/>
      <c r="U253" s="51"/>
      <c r="V253" s="51"/>
      <c r="W253" s="51"/>
      <c r="X253" s="51"/>
      <c r="Y253" s="51"/>
      <c r="Z253" s="71" t="s">
        <v>38</v>
      </c>
      <c r="AA253" s="70"/>
      <c r="AB253" s="71" t="s">
        <v>236</v>
      </c>
      <c r="AC253" s="51"/>
      <c r="AD253" s="72" t="s">
        <v>234</v>
      </c>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row>
    <row r="254" spans="1:92" ht="18">
      <c r="A254" s="94"/>
      <c r="B254" s="95"/>
      <c r="C254" s="95"/>
      <c r="D254" s="95"/>
      <c r="E254" s="95"/>
      <c r="F254" s="95"/>
      <c r="G254" s="95"/>
      <c r="H254" s="95"/>
      <c r="I254" s="51"/>
      <c r="J254" s="51"/>
      <c r="K254" s="51"/>
      <c r="L254" s="51"/>
      <c r="M254" s="51"/>
      <c r="N254" s="51"/>
      <c r="O254" s="51"/>
      <c r="P254" s="51"/>
      <c r="Q254" s="51"/>
      <c r="R254" s="51"/>
      <c r="S254" s="51"/>
      <c r="T254" s="51"/>
      <c r="U254" s="51"/>
      <c r="V254" s="51"/>
      <c r="W254" s="51"/>
      <c r="X254" s="51"/>
      <c r="Y254" s="51"/>
      <c r="Z254" s="71"/>
      <c r="AA254" s="70"/>
      <c r="AB254" s="71"/>
      <c r="AC254" s="51"/>
      <c r="AD254" s="72"/>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row>
    <row r="255" spans="1:92" ht="18">
      <c r="A255" s="94"/>
      <c r="B255" s="95"/>
      <c r="C255" s="95"/>
      <c r="D255" s="95"/>
      <c r="E255" s="95"/>
      <c r="F255" s="95"/>
      <c r="G255" s="95"/>
      <c r="H255" s="95"/>
      <c r="I255" s="51"/>
      <c r="J255" s="51"/>
      <c r="K255" s="51"/>
      <c r="L255" s="51"/>
      <c r="M255" s="51"/>
      <c r="N255" s="51"/>
      <c r="O255" s="51"/>
      <c r="P255" s="51"/>
      <c r="Q255" s="51"/>
      <c r="R255" s="51"/>
      <c r="S255" s="51"/>
      <c r="T255" s="51"/>
      <c r="U255" s="51"/>
      <c r="V255" s="51"/>
      <c r="W255" s="51"/>
      <c r="X255" s="51"/>
      <c r="Y255" s="51"/>
      <c r="Z255" s="71"/>
      <c r="AA255" s="70"/>
      <c r="AB255" s="71"/>
      <c r="AC255" s="51"/>
      <c r="AD255" s="72"/>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row>
    <row r="256" spans="1:92" ht="18">
      <c r="A256" s="245" t="s">
        <v>111</v>
      </c>
      <c r="B256" s="246"/>
      <c r="C256" s="246"/>
      <c r="D256" s="246"/>
      <c r="E256" s="246"/>
      <c r="F256" s="246"/>
      <c r="G256" s="246"/>
      <c r="H256" s="246"/>
      <c r="I256" s="246"/>
      <c r="J256" s="246"/>
      <c r="K256" s="246"/>
      <c r="L256" s="246"/>
      <c r="M256" s="246"/>
      <c r="N256" s="246"/>
      <c r="O256" s="246"/>
      <c r="P256" s="247"/>
      <c r="Q256" s="51"/>
      <c r="R256" s="51"/>
      <c r="S256" s="51"/>
      <c r="T256" s="51"/>
      <c r="U256" s="51"/>
      <c r="V256" s="51"/>
      <c r="W256" s="51"/>
      <c r="X256" s="51"/>
      <c r="Y256" s="51"/>
      <c r="Z256" s="51">
        <v>0</v>
      </c>
      <c r="AA256" s="51"/>
      <c r="AB256" s="51">
        <v>0</v>
      </c>
      <c r="AC256" s="51"/>
      <c r="AD256" s="51">
        <v>-94</v>
      </c>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row>
    <row r="257" spans="1:92" ht="18">
      <c r="A257" s="62"/>
      <c r="B257" s="63"/>
      <c r="C257" s="63"/>
      <c r="D257" s="63"/>
      <c r="E257" s="63"/>
      <c r="F257" s="63"/>
      <c r="G257" s="63"/>
      <c r="H257" s="63"/>
      <c r="I257" s="63"/>
      <c r="J257" s="63"/>
      <c r="K257" s="63"/>
      <c r="L257" s="63"/>
      <c r="M257" s="63"/>
      <c r="N257" s="63"/>
      <c r="O257" s="63"/>
      <c r="P257" s="63"/>
      <c r="Q257" s="63"/>
      <c r="R257" s="63"/>
      <c r="S257" s="63"/>
      <c r="T257" s="63"/>
      <c r="U257" s="63"/>
      <c r="V257" s="63"/>
      <c r="W257" s="63"/>
      <c r="X257" s="64"/>
      <c r="Y257" s="51"/>
      <c r="Z257" s="51"/>
      <c r="AA257" s="51"/>
      <c r="AB257" s="51"/>
      <c r="AC257" s="51"/>
      <c r="AD257" s="51"/>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row>
    <row r="258" spans="1:92" ht="20.25" customHeight="1">
      <c r="A258" s="248" t="s">
        <v>17</v>
      </c>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3"/>
      <c r="Y258" s="51"/>
      <c r="Z258" s="51"/>
      <c r="AA258" s="51"/>
      <c r="AB258" s="51"/>
      <c r="AC258" s="51"/>
      <c r="AD258" s="51"/>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row>
    <row r="259" spans="1:92" ht="30" customHeight="1">
      <c r="A259" s="62"/>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1"/>
      <c r="Y259" s="51"/>
      <c r="Z259" s="51"/>
      <c r="AA259" s="51"/>
      <c r="AB259" s="51"/>
      <c r="AC259" s="51"/>
      <c r="AD259" s="51"/>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row>
    <row r="260" spans="1:92" ht="21" customHeight="1">
      <c r="A260" s="245" t="s">
        <v>112</v>
      </c>
      <c r="B260" s="246"/>
      <c r="C260" s="246"/>
      <c r="D260" s="246"/>
      <c r="E260" s="246"/>
      <c r="F260" s="246"/>
      <c r="G260" s="246"/>
      <c r="H260" s="246"/>
      <c r="I260" s="246"/>
      <c r="J260" s="246"/>
      <c r="K260" s="246"/>
      <c r="L260" s="246"/>
      <c r="M260" s="246"/>
      <c r="N260" s="246"/>
      <c r="O260" s="246"/>
      <c r="P260" s="247"/>
      <c r="Q260" s="51"/>
      <c r="R260" s="51"/>
      <c r="S260" s="51"/>
      <c r="T260" s="51"/>
      <c r="U260" s="51"/>
      <c r="V260" s="51"/>
      <c r="W260" s="51"/>
      <c r="X260" s="51"/>
      <c r="Y260" s="51"/>
      <c r="Z260" s="51">
        <v>0</v>
      </c>
      <c r="AA260" s="51"/>
      <c r="AB260" s="51">
        <v>0</v>
      </c>
      <c r="AC260" s="51"/>
      <c r="AD260" s="51">
        <v>-1287</v>
      </c>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row>
    <row r="261" spans="1:92" ht="18" customHeight="1">
      <c r="A261" s="62"/>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1"/>
      <c r="Y261" s="51"/>
      <c r="Z261" s="51"/>
      <c r="AA261" s="51"/>
      <c r="AB261" s="51"/>
      <c r="AC261" s="51"/>
      <c r="AD261" s="51"/>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row>
    <row r="262" spans="1:92" ht="36.75" customHeight="1">
      <c r="A262" s="248" t="s">
        <v>3</v>
      </c>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3"/>
      <c r="Y262" s="51"/>
      <c r="Z262" s="51"/>
      <c r="AA262" s="51"/>
      <c r="AB262" s="51"/>
      <c r="AC262" s="51"/>
      <c r="AD262" s="51"/>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row>
    <row r="263" spans="1:92" ht="30" customHeight="1">
      <c r="A263" s="62"/>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1"/>
      <c r="Y263" s="51"/>
      <c r="Z263" s="51"/>
      <c r="AA263" s="51"/>
      <c r="AB263" s="51"/>
      <c r="AC263" s="51"/>
      <c r="AD263" s="51"/>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row>
    <row r="264" spans="1:92" ht="18">
      <c r="A264" s="55" t="s">
        <v>147</v>
      </c>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t="s">
        <v>228</v>
      </c>
      <c r="Z264" s="59">
        <f>SUM(Z128:Z249)</f>
        <v>-28</v>
      </c>
      <c r="AA264" s="59"/>
      <c r="AB264" s="59">
        <f>SUM(AB128:AB249)</f>
        <v>-28</v>
      </c>
      <c r="AC264" s="59"/>
      <c r="AD264" s="59">
        <f>SUM(AD128:AD263)</f>
        <v>-898513</v>
      </c>
      <c r="AE264" s="5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row>
    <row r="265" spans="1:92" ht="18">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row>
    <row r="266" spans="1:92" ht="18">
      <c r="A266" s="94"/>
      <c r="B266" s="95"/>
      <c r="C266" s="95"/>
      <c r="D266" s="95"/>
      <c r="E266" s="95"/>
      <c r="F266" s="95"/>
      <c r="G266" s="95"/>
      <c r="H266" s="96"/>
      <c r="I266" s="51"/>
      <c r="J266" s="51"/>
      <c r="K266" s="51"/>
      <c r="L266" s="51"/>
      <c r="M266" s="51"/>
      <c r="N266" s="51"/>
      <c r="O266" s="51"/>
      <c r="P266" s="51"/>
      <c r="Q266" s="51"/>
      <c r="R266" s="51"/>
      <c r="S266" s="51"/>
      <c r="T266" s="51"/>
      <c r="U266" s="51"/>
      <c r="V266" s="51"/>
      <c r="W266" s="51"/>
      <c r="X266" s="51"/>
      <c r="Y266" s="51"/>
      <c r="Z266" s="71"/>
      <c r="AA266" s="70"/>
      <c r="AB266" s="71"/>
      <c r="AC266" s="51"/>
      <c r="AD266" s="72"/>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row>
    <row r="267" spans="1:92" ht="18">
      <c r="A267" s="55" t="s">
        <v>91</v>
      </c>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row>
    <row r="268" spans="1:92" ht="18">
      <c r="A268" s="48"/>
      <c r="B268" s="49"/>
      <c r="C268" s="49"/>
      <c r="D268" s="49"/>
      <c r="E268" s="49"/>
      <c r="F268" s="49"/>
      <c r="G268" s="49"/>
      <c r="H268" s="49"/>
      <c r="I268" s="49"/>
      <c r="J268" s="49"/>
      <c r="K268" s="49"/>
      <c r="L268" s="49"/>
      <c r="M268" s="49"/>
      <c r="N268" s="49"/>
      <c r="O268" s="49"/>
      <c r="P268" s="49"/>
      <c r="Q268" s="49"/>
      <c r="R268" s="49"/>
      <c r="S268" s="49"/>
      <c r="T268" s="49"/>
      <c r="U268" s="49"/>
      <c r="V268" s="49"/>
      <c r="W268" s="49"/>
      <c r="X268" s="50"/>
      <c r="Y268" s="51"/>
      <c r="Z268" s="51"/>
      <c r="AA268" s="51"/>
      <c r="AB268" s="51"/>
      <c r="AC268" s="51"/>
      <c r="AD268" s="51"/>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row>
    <row r="269" spans="1:92" ht="16.5" customHeight="1">
      <c r="A269" s="97" t="s">
        <v>201</v>
      </c>
      <c r="B269" s="49"/>
      <c r="C269" s="49"/>
      <c r="D269" s="49"/>
      <c r="E269" s="49"/>
      <c r="F269" s="49"/>
      <c r="G269" s="49"/>
      <c r="H269" s="49"/>
      <c r="I269" s="49"/>
      <c r="J269" s="49"/>
      <c r="K269" s="49"/>
      <c r="L269" s="49"/>
      <c r="M269" s="49"/>
      <c r="N269" s="49"/>
      <c r="O269" s="49"/>
      <c r="P269" s="49"/>
      <c r="Q269" s="49"/>
      <c r="R269" s="49"/>
      <c r="S269" s="49"/>
      <c r="T269" s="49"/>
      <c r="U269" s="49"/>
      <c r="V269" s="49"/>
      <c r="W269" s="49"/>
      <c r="X269" s="50"/>
      <c r="Y269" s="51"/>
      <c r="Z269" s="51">
        <v>0</v>
      </c>
      <c r="AA269" s="51"/>
      <c r="AB269" s="51">
        <v>0</v>
      </c>
      <c r="AC269" s="51"/>
      <c r="AD269" s="51">
        <v>14200</v>
      </c>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row>
    <row r="270" spans="1:92" ht="19.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row>
    <row r="271" spans="1:92" ht="84" customHeight="1">
      <c r="A271" s="248" t="s">
        <v>252</v>
      </c>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50"/>
      <c r="Y271" s="51"/>
      <c r="Z271" s="51"/>
      <c r="AA271" s="51"/>
      <c r="AB271" s="51"/>
      <c r="AC271" s="51"/>
      <c r="AD271" s="51"/>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row>
    <row r="272" spans="1:92" ht="18">
      <c r="A272" s="54"/>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row>
    <row r="273" spans="1:92" ht="18">
      <c r="A273" s="251" t="s">
        <v>169</v>
      </c>
      <c r="B273" s="252"/>
      <c r="C273" s="252"/>
      <c r="D273" s="252"/>
      <c r="E273" s="252"/>
      <c r="F273" s="252"/>
      <c r="G273" s="252"/>
      <c r="H273" s="252"/>
      <c r="I273" s="253"/>
      <c r="J273" s="253"/>
      <c r="K273" s="253"/>
      <c r="L273" s="253"/>
      <c r="M273" s="253"/>
      <c r="N273" s="253"/>
      <c r="O273" s="253"/>
      <c r="P273" s="253"/>
      <c r="Q273" s="253"/>
      <c r="R273" s="253"/>
      <c r="S273" s="253"/>
      <c r="T273" s="253"/>
      <c r="U273" s="253"/>
      <c r="V273" s="253"/>
      <c r="W273" s="253"/>
      <c r="X273" s="254"/>
      <c r="Y273" s="51"/>
      <c r="Z273" s="51">
        <v>0</v>
      </c>
      <c r="AA273" s="51"/>
      <c r="AB273" s="51">
        <v>0</v>
      </c>
      <c r="AC273" s="51"/>
      <c r="AD273" s="51">
        <v>-1326</v>
      </c>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row>
    <row r="274" spans="1:92" ht="18">
      <c r="A274" s="56"/>
      <c r="B274" s="57"/>
      <c r="C274" s="57"/>
      <c r="D274" s="57"/>
      <c r="E274" s="57"/>
      <c r="F274" s="57"/>
      <c r="G274" s="57"/>
      <c r="H274" s="58"/>
      <c r="I274" s="51"/>
      <c r="J274" s="51"/>
      <c r="K274" s="51"/>
      <c r="L274" s="51"/>
      <c r="M274" s="51"/>
      <c r="N274" s="51"/>
      <c r="O274" s="51"/>
      <c r="P274" s="51"/>
      <c r="Q274" s="51"/>
      <c r="R274" s="51"/>
      <c r="S274" s="51"/>
      <c r="T274" s="51"/>
      <c r="U274" s="51"/>
      <c r="V274" s="51"/>
      <c r="W274" s="51"/>
      <c r="X274" s="51"/>
      <c r="Y274" s="51"/>
      <c r="Z274" s="51"/>
      <c r="AA274" s="51"/>
      <c r="AB274" s="51"/>
      <c r="AC274" s="51"/>
      <c r="AD274" s="51"/>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row>
    <row r="275" spans="1:92" ht="72.75" customHeight="1">
      <c r="A275" s="248" t="s">
        <v>251</v>
      </c>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50"/>
      <c r="Y275" s="51"/>
      <c r="Z275" s="51"/>
      <c r="AA275" s="51"/>
      <c r="AB275" s="51"/>
      <c r="AC275" s="51"/>
      <c r="AD275" s="51"/>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row>
    <row r="276" spans="1:92" ht="18.75" customHeight="1">
      <c r="A276" s="62"/>
      <c r="B276" s="63"/>
      <c r="C276" s="63"/>
      <c r="D276" s="63"/>
      <c r="E276" s="63"/>
      <c r="F276" s="63"/>
      <c r="G276" s="63"/>
      <c r="H276" s="63"/>
      <c r="I276" s="63"/>
      <c r="J276" s="63"/>
      <c r="K276" s="63"/>
      <c r="L276" s="63"/>
      <c r="M276" s="63"/>
      <c r="N276" s="63"/>
      <c r="O276" s="63"/>
      <c r="P276" s="63"/>
      <c r="Q276" s="63"/>
      <c r="R276" s="63"/>
      <c r="S276" s="63"/>
      <c r="T276" s="63"/>
      <c r="U276" s="63"/>
      <c r="V276" s="63"/>
      <c r="W276" s="63"/>
      <c r="X276" s="64"/>
      <c r="Y276" s="51"/>
      <c r="Z276" s="51"/>
      <c r="AA276" s="51"/>
      <c r="AB276" s="51"/>
      <c r="AC276" s="51"/>
      <c r="AD276" s="51"/>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row>
    <row r="277" spans="1:92" ht="21" customHeight="1">
      <c r="A277" s="251" t="s">
        <v>23</v>
      </c>
      <c r="B277" s="252"/>
      <c r="C277" s="252"/>
      <c r="D277" s="252"/>
      <c r="E277" s="252"/>
      <c r="F277" s="252"/>
      <c r="G277" s="252"/>
      <c r="H277" s="252"/>
      <c r="I277" s="253"/>
      <c r="J277" s="253"/>
      <c r="K277" s="253"/>
      <c r="L277" s="253"/>
      <c r="M277" s="253"/>
      <c r="N277" s="253"/>
      <c r="O277" s="253"/>
      <c r="P277" s="253"/>
      <c r="Q277" s="253"/>
      <c r="R277" s="253"/>
      <c r="S277" s="253"/>
      <c r="T277" s="253"/>
      <c r="U277" s="253"/>
      <c r="V277" s="253"/>
      <c r="W277" s="253"/>
      <c r="X277" s="254"/>
      <c r="Y277" s="51"/>
      <c r="Z277" s="51">
        <v>0</v>
      </c>
      <c r="AA277" s="51"/>
      <c r="AB277" s="51">
        <v>0</v>
      </c>
      <c r="AC277" s="51"/>
      <c r="AD277" s="51">
        <v>-1876</v>
      </c>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row>
    <row r="278" spans="1:92" ht="18.75" customHeight="1">
      <c r="A278" s="62"/>
      <c r="B278" s="63"/>
      <c r="C278" s="63"/>
      <c r="D278" s="63"/>
      <c r="E278" s="63"/>
      <c r="F278" s="63"/>
      <c r="G278" s="63"/>
      <c r="H278" s="63"/>
      <c r="I278" s="63"/>
      <c r="J278" s="63"/>
      <c r="K278" s="63"/>
      <c r="L278" s="63"/>
      <c r="M278" s="63"/>
      <c r="N278" s="63"/>
      <c r="O278" s="63"/>
      <c r="P278" s="63"/>
      <c r="Q278" s="63"/>
      <c r="R278" s="63"/>
      <c r="S278" s="63"/>
      <c r="T278" s="63"/>
      <c r="U278" s="63"/>
      <c r="V278" s="63"/>
      <c r="W278" s="63"/>
      <c r="X278" s="64"/>
      <c r="Y278" s="51"/>
      <c r="Z278" s="51"/>
      <c r="AA278" s="51"/>
      <c r="AB278" s="51"/>
      <c r="AC278" s="51"/>
      <c r="AD278" s="51"/>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row>
    <row r="279" spans="1:92" ht="21" customHeight="1">
      <c r="A279" s="248" t="s">
        <v>18</v>
      </c>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50"/>
      <c r="Y279" s="51"/>
      <c r="Z279" s="51"/>
      <c r="AA279" s="51"/>
      <c r="AB279" s="51"/>
      <c r="AC279" s="51"/>
      <c r="AD279" s="51"/>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row>
    <row r="280" spans="1:92" ht="30" customHeight="1">
      <c r="A280" s="258" t="s">
        <v>148</v>
      </c>
      <c r="B280" s="259"/>
      <c r="C280" s="259"/>
      <c r="D280" s="259"/>
      <c r="E280" s="259"/>
      <c r="F280" s="259"/>
      <c r="G280" s="259"/>
      <c r="H280" s="259"/>
      <c r="I280" s="259"/>
      <c r="J280" s="259"/>
      <c r="K280" s="259"/>
      <c r="L280" s="259"/>
      <c r="M280" s="259"/>
      <c r="N280" s="259"/>
      <c r="O280" s="259"/>
      <c r="P280" s="259"/>
      <c r="Q280" s="260"/>
      <c r="R280" s="260"/>
      <c r="S280" s="260"/>
      <c r="T280" s="260"/>
      <c r="U280" s="260"/>
      <c r="V280" s="260"/>
      <c r="W280" s="260"/>
      <c r="X280" s="261"/>
      <c r="Y280" s="54" t="s">
        <v>228</v>
      </c>
      <c r="Z280" s="51">
        <f>SUM(Z266:Z275)</f>
        <v>0</v>
      </c>
      <c r="AA280" s="51"/>
      <c r="AB280" s="51">
        <f>SUM(AB266:AB275)</f>
        <v>0</v>
      </c>
      <c r="AC280" s="51"/>
      <c r="AD280" s="51">
        <f>SUM(AD266:AD279)</f>
        <v>10998</v>
      </c>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row>
    <row r="281" spans="1:92" ht="9.75" customHeight="1">
      <c r="A281" s="51" t="s">
        <v>228</v>
      </c>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row>
    <row r="282" spans="1:92" ht="19.5" customHeight="1">
      <c r="A282" s="255" t="s">
        <v>95</v>
      </c>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7"/>
      <c r="Z282" s="51"/>
      <c r="AA282" s="51"/>
      <c r="AB282" s="51"/>
      <c r="AC282" s="51"/>
      <c r="AD282" s="51"/>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row>
    <row r="283" spans="1:92" ht="19.5" customHeight="1">
      <c r="A283" s="62"/>
      <c r="B283" s="63"/>
      <c r="C283" s="63"/>
      <c r="D283" s="63"/>
      <c r="E283" s="63"/>
      <c r="F283" s="63"/>
      <c r="G283" s="63"/>
      <c r="H283" s="63"/>
      <c r="I283" s="63"/>
      <c r="J283" s="63"/>
      <c r="K283" s="63"/>
      <c r="L283" s="63"/>
      <c r="M283" s="63"/>
      <c r="N283" s="63"/>
      <c r="O283" s="63"/>
      <c r="P283" s="63"/>
      <c r="Q283" s="63"/>
      <c r="R283" s="63"/>
      <c r="S283" s="63"/>
      <c r="T283" s="63"/>
      <c r="U283" s="63"/>
      <c r="V283" s="63"/>
      <c r="W283" s="63"/>
      <c r="X283" s="64"/>
      <c r="Y283" s="51"/>
      <c r="Z283" s="51"/>
      <c r="AA283" s="51"/>
      <c r="AB283" s="51"/>
      <c r="AC283" s="51"/>
      <c r="AD283" s="51"/>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row>
    <row r="284" spans="1:92" ht="18">
      <c r="A284" s="248" t="s">
        <v>63</v>
      </c>
      <c r="B284" s="268"/>
      <c r="C284" s="268"/>
      <c r="D284" s="268"/>
      <c r="E284" s="268"/>
      <c r="F284" s="268"/>
      <c r="G284" s="268"/>
      <c r="H284" s="269"/>
      <c r="I284" s="75"/>
      <c r="J284" s="75"/>
      <c r="K284" s="75"/>
      <c r="L284" s="75"/>
      <c r="M284" s="75"/>
      <c r="N284" s="75"/>
      <c r="O284" s="75"/>
      <c r="P284" s="75"/>
      <c r="Q284" s="75"/>
      <c r="R284" s="75"/>
      <c r="S284" s="75"/>
      <c r="T284" s="75"/>
      <c r="U284" s="75"/>
      <c r="V284" s="75"/>
      <c r="W284" s="75"/>
      <c r="X284" s="75"/>
      <c r="Y284" s="51"/>
      <c r="Z284" s="51">
        <v>0</v>
      </c>
      <c r="AA284" s="51"/>
      <c r="AB284" s="51">
        <v>0</v>
      </c>
      <c r="AC284" s="51"/>
      <c r="AD284" s="51">
        <v>175</v>
      </c>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row>
    <row r="285" spans="1:92" ht="18">
      <c r="A285" s="51"/>
      <c r="B285" s="33"/>
      <c r="C285" s="33"/>
      <c r="D285" s="33"/>
      <c r="E285" s="33"/>
      <c r="F285" s="33"/>
      <c r="G285" s="33"/>
      <c r="H285" s="33"/>
      <c r="I285" s="51"/>
      <c r="J285" s="51"/>
      <c r="K285" s="51"/>
      <c r="L285" s="51"/>
      <c r="M285" s="51"/>
      <c r="N285" s="51"/>
      <c r="O285" s="51"/>
      <c r="P285" s="51"/>
      <c r="Q285" s="51"/>
      <c r="R285" s="51"/>
      <c r="S285" s="51"/>
      <c r="T285" s="51"/>
      <c r="U285" s="51"/>
      <c r="V285" s="51"/>
      <c r="W285" s="51"/>
      <c r="X285" s="51"/>
      <c r="Y285" s="51"/>
      <c r="Z285" s="51"/>
      <c r="AA285" s="51"/>
      <c r="AB285" s="51"/>
      <c r="AC285" s="51"/>
      <c r="AD285" s="51"/>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row>
    <row r="286" spans="1:92" ht="90" customHeight="1">
      <c r="A286" s="243" t="s">
        <v>4</v>
      </c>
      <c r="B286" s="244"/>
      <c r="C286" s="244"/>
      <c r="D286" s="244"/>
      <c r="E286" s="244"/>
      <c r="F286" s="244"/>
      <c r="G286" s="244"/>
      <c r="H286" s="244"/>
      <c r="I286" s="244"/>
      <c r="J286" s="244"/>
      <c r="K286" s="244"/>
      <c r="L286" s="244"/>
      <c r="M286" s="244"/>
      <c r="N286" s="244"/>
      <c r="O286" s="244"/>
      <c r="P286" s="244"/>
      <c r="Q286" s="244"/>
      <c r="R286" s="244"/>
      <c r="S286" s="244"/>
      <c r="T286" s="244"/>
      <c r="U286" s="244"/>
      <c r="V286" s="244"/>
      <c r="W286" s="244"/>
      <c r="X286" s="231"/>
      <c r="Y286" s="51"/>
      <c r="Z286" s="51"/>
      <c r="AA286" s="51"/>
      <c r="AB286" s="51"/>
      <c r="AC286" s="51"/>
      <c r="AD286" s="51"/>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row>
    <row r="287" spans="1:92" ht="18">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row>
    <row r="288" spans="1:92" ht="18">
      <c r="A288" s="245" t="s">
        <v>64</v>
      </c>
      <c r="B288" s="246"/>
      <c r="C288" s="246"/>
      <c r="D288" s="246"/>
      <c r="E288" s="246"/>
      <c r="F288" s="246"/>
      <c r="G288" s="246"/>
      <c r="H288" s="246"/>
      <c r="I288" s="246"/>
      <c r="J288" s="246"/>
      <c r="K288" s="246"/>
      <c r="L288" s="246"/>
      <c r="M288" s="246"/>
      <c r="N288" s="246"/>
      <c r="O288" s="246"/>
      <c r="P288" s="247"/>
      <c r="Q288" s="51"/>
      <c r="R288" s="51"/>
      <c r="S288" s="51"/>
      <c r="T288" s="51"/>
      <c r="U288" s="51"/>
      <c r="V288" s="51"/>
      <c r="W288" s="51"/>
      <c r="X288" s="51"/>
      <c r="Y288" s="51"/>
      <c r="Z288" s="51">
        <v>0</v>
      </c>
      <c r="AA288" s="51"/>
      <c r="AB288" s="51">
        <v>0</v>
      </c>
      <c r="AC288" s="51"/>
      <c r="AD288" s="51">
        <v>-28070</v>
      </c>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row>
    <row r="289" spans="1:92" ht="18">
      <c r="A289" s="51" t="s">
        <v>228</v>
      </c>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row>
    <row r="290" spans="1:92" ht="19.5" customHeight="1">
      <c r="A290" s="248" t="s">
        <v>151</v>
      </c>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50"/>
      <c r="Y290" s="51"/>
      <c r="Z290" s="51"/>
      <c r="AA290" s="51"/>
      <c r="AB290" s="51"/>
      <c r="AC290" s="51"/>
      <c r="AD290" s="51"/>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row>
    <row r="291" spans="1:92" ht="18">
      <c r="A291" s="68" t="s">
        <v>127</v>
      </c>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row>
    <row r="292" spans="1:92" ht="18">
      <c r="A292" s="219" t="s">
        <v>128</v>
      </c>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row>
    <row r="293" spans="1:92" ht="18">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70" t="s">
        <v>37</v>
      </c>
      <c r="AA293" s="70"/>
      <c r="AB293" s="70"/>
      <c r="AC293" s="51"/>
      <c r="AD293" s="51"/>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row>
    <row r="294" spans="1:92" ht="18">
      <c r="A294" s="262" t="s">
        <v>225</v>
      </c>
      <c r="B294" s="263"/>
      <c r="C294" s="263"/>
      <c r="D294" s="263"/>
      <c r="E294" s="263"/>
      <c r="F294" s="263"/>
      <c r="G294" s="263"/>
      <c r="H294" s="264"/>
      <c r="I294" s="51"/>
      <c r="J294" s="51"/>
      <c r="K294" s="51"/>
      <c r="L294" s="51"/>
      <c r="M294" s="51"/>
      <c r="N294" s="51"/>
      <c r="O294" s="51"/>
      <c r="P294" s="51"/>
      <c r="Q294" s="51"/>
      <c r="R294" s="51"/>
      <c r="S294" s="51"/>
      <c r="T294" s="51"/>
      <c r="U294" s="51"/>
      <c r="V294" s="51"/>
      <c r="W294" s="51"/>
      <c r="X294" s="51"/>
      <c r="Y294" s="51"/>
      <c r="Z294" s="71" t="s">
        <v>38</v>
      </c>
      <c r="AA294" s="70"/>
      <c r="AB294" s="71" t="s">
        <v>236</v>
      </c>
      <c r="AC294" s="51"/>
      <c r="AD294" s="72" t="s">
        <v>234</v>
      </c>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row>
    <row r="295" spans="1:92" ht="18">
      <c r="A295" s="94"/>
      <c r="B295" s="95"/>
      <c r="C295" s="95"/>
      <c r="D295" s="95"/>
      <c r="E295" s="95"/>
      <c r="F295" s="95"/>
      <c r="G295" s="95"/>
      <c r="H295" s="96"/>
      <c r="I295" s="51"/>
      <c r="J295" s="51"/>
      <c r="K295" s="51"/>
      <c r="L295" s="51"/>
      <c r="M295" s="51"/>
      <c r="N295" s="51"/>
      <c r="O295" s="51"/>
      <c r="P295" s="51"/>
      <c r="Q295" s="51"/>
      <c r="R295" s="51"/>
      <c r="S295" s="51"/>
      <c r="T295" s="51"/>
      <c r="U295" s="51"/>
      <c r="V295" s="51"/>
      <c r="W295" s="51"/>
      <c r="X295" s="51"/>
      <c r="Y295" s="51"/>
      <c r="Z295" s="71"/>
      <c r="AA295" s="70"/>
      <c r="AB295" s="71"/>
      <c r="AC295" s="51"/>
      <c r="AD295" s="72"/>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row>
    <row r="296" spans="1:92" ht="18">
      <c r="A296" s="97" t="s">
        <v>265</v>
      </c>
      <c r="B296" s="49"/>
      <c r="C296" s="49"/>
      <c r="D296" s="49"/>
      <c r="E296" s="49"/>
      <c r="F296" s="49"/>
      <c r="G296" s="49"/>
      <c r="H296" s="49"/>
      <c r="I296" s="49"/>
      <c r="J296" s="49"/>
      <c r="K296" s="49"/>
      <c r="L296" s="49"/>
      <c r="M296" s="49"/>
      <c r="N296" s="49"/>
      <c r="O296" s="49"/>
      <c r="P296" s="49"/>
      <c r="Q296" s="49"/>
      <c r="R296" s="49"/>
      <c r="S296" s="49"/>
      <c r="T296" s="49"/>
      <c r="U296" s="49"/>
      <c r="V296" s="49"/>
      <c r="W296" s="49"/>
      <c r="X296" s="50"/>
      <c r="Y296" s="51"/>
      <c r="Z296" s="51">
        <v>0</v>
      </c>
      <c r="AA296" s="51"/>
      <c r="AB296" s="51">
        <v>0</v>
      </c>
      <c r="AC296" s="51"/>
      <c r="AD296" s="51">
        <v>72736</v>
      </c>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row>
    <row r="297" spans="1:92" ht="18">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row>
    <row r="298" spans="1:92" ht="90" customHeight="1">
      <c r="A298" s="248" t="s">
        <v>266</v>
      </c>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50"/>
      <c r="Y298" s="51"/>
      <c r="Z298" s="51"/>
      <c r="AA298" s="51"/>
      <c r="AB298" s="51"/>
      <c r="AC298" s="51"/>
      <c r="AD298" s="51"/>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row>
    <row r="299" spans="1:92" ht="18">
      <c r="A299" s="54"/>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row>
    <row r="300" spans="1:92" ht="18">
      <c r="A300" s="265" t="s">
        <v>205</v>
      </c>
      <c r="B300" s="266"/>
      <c r="C300" s="266"/>
      <c r="D300" s="266"/>
      <c r="E300" s="266"/>
      <c r="F300" s="266"/>
      <c r="G300" s="266"/>
      <c r="H300" s="267"/>
      <c r="I300" s="51"/>
      <c r="J300" s="51"/>
      <c r="K300" s="51"/>
      <c r="L300" s="51"/>
      <c r="M300" s="51"/>
      <c r="N300" s="51"/>
      <c r="O300" s="51"/>
      <c r="P300" s="51"/>
      <c r="Q300" s="51"/>
      <c r="R300" s="51"/>
      <c r="S300" s="51"/>
      <c r="T300" s="51"/>
      <c r="U300" s="51"/>
      <c r="V300" s="51"/>
      <c r="W300" s="51"/>
      <c r="X300" s="51"/>
      <c r="Y300" s="51"/>
      <c r="Z300" s="51">
        <v>0</v>
      </c>
      <c r="AA300" s="51"/>
      <c r="AB300" s="51">
        <v>0</v>
      </c>
      <c r="AC300" s="51"/>
      <c r="AD300" s="51">
        <v>-14059</v>
      </c>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row>
    <row r="301" spans="1:92" ht="18">
      <c r="A301" s="56"/>
      <c r="B301" s="57"/>
      <c r="C301" s="57"/>
      <c r="D301" s="57"/>
      <c r="E301" s="57"/>
      <c r="F301" s="57"/>
      <c r="G301" s="57"/>
      <c r="H301" s="58"/>
      <c r="I301" s="51"/>
      <c r="J301" s="51"/>
      <c r="K301" s="51"/>
      <c r="L301" s="51"/>
      <c r="M301" s="51"/>
      <c r="N301" s="51"/>
      <c r="O301" s="51"/>
      <c r="P301" s="51"/>
      <c r="Q301" s="51"/>
      <c r="R301" s="51"/>
      <c r="S301" s="51"/>
      <c r="T301" s="51"/>
      <c r="U301" s="51"/>
      <c r="V301" s="51"/>
      <c r="W301" s="51"/>
      <c r="X301" s="51"/>
      <c r="Y301" s="51"/>
      <c r="Z301" s="51"/>
      <c r="AA301" s="51"/>
      <c r="AB301" s="51"/>
      <c r="AC301" s="51"/>
      <c r="AD301" s="51"/>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row>
    <row r="302" spans="1:92" ht="37.5" customHeight="1">
      <c r="A302" s="248" t="s">
        <v>152</v>
      </c>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50"/>
      <c r="Y302" s="51"/>
      <c r="Z302" s="51"/>
      <c r="AA302" s="51"/>
      <c r="AB302" s="51"/>
      <c r="AC302" s="51"/>
      <c r="AD302" s="51"/>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row>
    <row r="303" spans="1:92" ht="18">
      <c r="A303" s="62"/>
      <c r="B303" s="63"/>
      <c r="C303" s="63"/>
      <c r="D303" s="63"/>
      <c r="E303" s="63"/>
      <c r="F303" s="63"/>
      <c r="G303" s="63"/>
      <c r="H303" s="63"/>
      <c r="I303" s="63"/>
      <c r="J303" s="63"/>
      <c r="K303" s="63"/>
      <c r="L303" s="63"/>
      <c r="M303" s="63"/>
      <c r="N303" s="63"/>
      <c r="O303" s="63"/>
      <c r="P303" s="63"/>
      <c r="Q303" s="63"/>
      <c r="R303" s="63"/>
      <c r="S303" s="63"/>
      <c r="T303" s="63"/>
      <c r="U303" s="63"/>
      <c r="V303" s="63"/>
      <c r="W303" s="63"/>
      <c r="X303" s="64"/>
      <c r="Y303" s="51"/>
      <c r="Z303" s="51"/>
      <c r="AA303" s="51"/>
      <c r="AB303" s="51"/>
      <c r="AC303" s="51"/>
      <c r="AD303" s="51"/>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row>
    <row r="304" spans="1:92" ht="18">
      <c r="A304" s="248" t="s">
        <v>206</v>
      </c>
      <c r="B304" s="268"/>
      <c r="C304" s="268"/>
      <c r="D304" s="268"/>
      <c r="E304" s="268"/>
      <c r="F304" s="268"/>
      <c r="G304" s="268"/>
      <c r="H304" s="269"/>
      <c r="I304" s="75"/>
      <c r="J304" s="75"/>
      <c r="K304" s="75"/>
      <c r="L304" s="75"/>
      <c r="M304" s="75"/>
      <c r="N304" s="75"/>
      <c r="O304" s="75"/>
      <c r="P304" s="75"/>
      <c r="Q304" s="75"/>
      <c r="R304" s="75"/>
      <c r="S304" s="75"/>
      <c r="T304" s="75"/>
      <c r="U304" s="75"/>
      <c r="V304" s="75"/>
      <c r="W304" s="75"/>
      <c r="X304" s="75"/>
      <c r="Y304" s="51"/>
      <c r="Z304" s="51">
        <v>0</v>
      </c>
      <c r="AA304" s="51"/>
      <c r="AB304" s="51">
        <v>0</v>
      </c>
      <c r="AC304" s="51"/>
      <c r="AD304" s="51">
        <v>32827</v>
      </c>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row>
    <row r="305" spans="1:92" ht="18">
      <c r="A305" s="51"/>
      <c r="B305" s="33"/>
      <c r="C305" s="33"/>
      <c r="D305" s="33"/>
      <c r="E305" s="33"/>
      <c r="F305" s="33"/>
      <c r="G305" s="33"/>
      <c r="H305" s="33"/>
      <c r="I305" s="51"/>
      <c r="J305" s="51"/>
      <c r="K305" s="51"/>
      <c r="L305" s="51"/>
      <c r="M305" s="51"/>
      <c r="N305" s="51"/>
      <c r="O305" s="51"/>
      <c r="P305" s="51"/>
      <c r="Q305" s="51"/>
      <c r="R305" s="51"/>
      <c r="S305" s="51"/>
      <c r="T305" s="51"/>
      <c r="U305" s="51"/>
      <c r="V305" s="51"/>
      <c r="W305" s="51"/>
      <c r="X305" s="51"/>
      <c r="Y305" s="51"/>
      <c r="Z305" s="51"/>
      <c r="AA305" s="51"/>
      <c r="AB305" s="51"/>
      <c r="AC305" s="51"/>
      <c r="AD305" s="51"/>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row>
    <row r="306" spans="1:92" ht="117" customHeight="1">
      <c r="A306" s="243" t="s">
        <v>253</v>
      </c>
      <c r="B306" s="244"/>
      <c r="C306" s="244"/>
      <c r="D306" s="244"/>
      <c r="E306" s="244"/>
      <c r="F306" s="244"/>
      <c r="G306" s="244"/>
      <c r="H306" s="244"/>
      <c r="I306" s="244"/>
      <c r="J306" s="244"/>
      <c r="K306" s="244"/>
      <c r="L306" s="244"/>
      <c r="M306" s="244"/>
      <c r="N306" s="244"/>
      <c r="O306" s="244"/>
      <c r="P306" s="244"/>
      <c r="Q306" s="244"/>
      <c r="R306" s="244"/>
      <c r="S306" s="244"/>
      <c r="T306" s="244"/>
      <c r="U306" s="244"/>
      <c r="V306" s="244"/>
      <c r="W306" s="244"/>
      <c r="X306" s="231"/>
      <c r="Y306" s="51"/>
      <c r="Z306" s="51"/>
      <c r="AA306" s="51"/>
      <c r="AB306" s="51"/>
      <c r="AC306" s="51"/>
      <c r="AD306" s="51"/>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c r="BR306" s="69"/>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row>
    <row r="307" spans="1:92" ht="18">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c r="BP307" s="69"/>
      <c r="BQ307" s="69"/>
      <c r="BR307" s="69"/>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row>
    <row r="308" spans="1:92" ht="18">
      <c r="A308" s="258" t="s">
        <v>145</v>
      </c>
      <c r="B308" s="259"/>
      <c r="C308" s="259"/>
      <c r="D308" s="259"/>
      <c r="E308" s="259"/>
      <c r="F308" s="259"/>
      <c r="G308" s="259"/>
      <c r="H308" s="259"/>
      <c r="I308" s="259"/>
      <c r="J308" s="259"/>
      <c r="K308" s="259"/>
      <c r="L308" s="259"/>
      <c r="M308" s="259"/>
      <c r="N308" s="259"/>
      <c r="O308" s="259"/>
      <c r="P308" s="259"/>
      <c r="Q308" s="260"/>
      <c r="R308" s="260"/>
      <c r="S308" s="260"/>
      <c r="T308" s="260"/>
      <c r="U308" s="260"/>
      <c r="V308" s="260"/>
      <c r="W308" s="260"/>
      <c r="X308" s="260"/>
      <c r="Y308" s="261"/>
      <c r="Z308" s="51">
        <f>SUM(Z284:Z307)</f>
        <v>0</v>
      </c>
      <c r="AA308" s="51"/>
      <c r="AB308" s="51">
        <f>SUM(AB288:AB307)</f>
        <v>0</v>
      </c>
      <c r="AC308" s="51"/>
      <c r="AD308" s="51">
        <f>SUM(AD284:AD307)</f>
        <v>63609</v>
      </c>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row>
    <row r="309" spans="1:92" ht="18">
      <c r="A309" s="51" t="s">
        <v>228</v>
      </c>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row>
    <row r="310" spans="1:92" ht="18">
      <c r="A310" s="255" t="s">
        <v>207</v>
      </c>
      <c r="B310" s="256"/>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7"/>
      <c r="Z310" s="51"/>
      <c r="AA310" s="51"/>
      <c r="AB310" s="51"/>
      <c r="AC310" s="51"/>
      <c r="AD310" s="51"/>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c r="BR310" s="69"/>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row>
    <row r="311" spans="1:92" ht="18">
      <c r="A311" s="51" t="s">
        <v>228</v>
      </c>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c r="BR311" s="69"/>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row>
    <row r="312" spans="1:92" ht="18">
      <c r="A312" s="245" t="s">
        <v>208</v>
      </c>
      <c r="B312" s="246"/>
      <c r="C312" s="246"/>
      <c r="D312" s="246"/>
      <c r="E312" s="246"/>
      <c r="F312" s="246"/>
      <c r="G312" s="246"/>
      <c r="H312" s="246"/>
      <c r="I312" s="246"/>
      <c r="J312" s="246"/>
      <c r="K312" s="246"/>
      <c r="L312" s="246"/>
      <c r="M312" s="246"/>
      <c r="N312" s="246"/>
      <c r="O312" s="246"/>
      <c r="P312" s="247"/>
      <c r="Q312" s="51"/>
      <c r="R312" s="51"/>
      <c r="S312" s="51"/>
      <c r="T312" s="51"/>
      <c r="U312" s="51"/>
      <c r="V312" s="51"/>
      <c r="W312" s="51"/>
      <c r="X312" s="51"/>
      <c r="Y312" s="51"/>
      <c r="Z312" s="51">
        <v>0</v>
      </c>
      <c r="AA312" s="51"/>
      <c r="AB312" s="51">
        <v>0</v>
      </c>
      <c r="AC312" s="51"/>
      <c r="AD312" s="51">
        <v>165</v>
      </c>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row>
    <row r="313" spans="1:92" ht="18">
      <c r="A313" s="51" t="s">
        <v>228</v>
      </c>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row>
    <row r="314" spans="1:92" ht="72" customHeight="1">
      <c r="A314" s="248" t="s">
        <v>157</v>
      </c>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50"/>
      <c r="Y314" s="51"/>
      <c r="Z314" s="51"/>
      <c r="AA314" s="51"/>
      <c r="AB314" s="51"/>
      <c r="AC314" s="51"/>
      <c r="AD314" s="51"/>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row>
    <row r="315" spans="1:92" ht="18">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row>
    <row r="316" spans="1:92" ht="18">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row>
    <row r="317" spans="1:92" ht="18">
      <c r="A317" s="65"/>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row>
    <row r="318" spans="1:92" ht="1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row>
    <row r="319" spans="1:92" ht="1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row>
    <row r="320" spans="1:92" ht="1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row>
    <row r="321" spans="1:92" ht="18">
      <c r="A321" s="68" t="s">
        <v>127</v>
      </c>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row>
    <row r="322" spans="1:92" ht="18">
      <c r="A322" s="219" t="s">
        <v>128</v>
      </c>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row>
    <row r="323" spans="1:92" ht="18">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70" t="s">
        <v>37</v>
      </c>
      <c r="AA323" s="70"/>
      <c r="AB323" s="70"/>
      <c r="AC323" s="51"/>
      <c r="AD323" s="51"/>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row>
    <row r="324" spans="1:92" ht="18">
      <c r="A324" s="262" t="s">
        <v>225</v>
      </c>
      <c r="B324" s="263"/>
      <c r="C324" s="263"/>
      <c r="D324" s="263"/>
      <c r="E324" s="263"/>
      <c r="F324" s="263"/>
      <c r="G324" s="263"/>
      <c r="H324" s="264"/>
      <c r="I324" s="51"/>
      <c r="J324" s="51"/>
      <c r="K324" s="51"/>
      <c r="L324" s="51"/>
      <c r="M324" s="51"/>
      <c r="N324" s="51"/>
      <c r="O324" s="51"/>
      <c r="P324" s="51"/>
      <c r="Q324" s="51"/>
      <c r="R324" s="51"/>
      <c r="S324" s="51"/>
      <c r="T324" s="51"/>
      <c r="U324" s="51"/>
      <c r="V324" s="51"/>
      <c r="W324" s="51"/>
      <c r="X324" s="51"/>
      <c r="Y324" s="51"/>
      <c r="Z324" s="71" t="s">
        <v>38</v>
      </c>
      <c r="AA324" s="70"/>
      <c r="AB324" s="71" t="s">
        <v>236</v>
      </c>
      <c r="AC324" s="51"/>
      <c r="AD324" s="72" t="s">
        <v>234</v>
      </c>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row>
    <row r="325" spans="1:92" ht="18">
      <c r="A325" s="94"/>
      <c r="B325" s="95"/>
      <c r="C325" s="95"/>
      <c r="D325" s="95"/>
      <c r="E325" s="95"/>
      <c r="F325" s="95"/>
      <c r="G325" s="95"/>
      <c r="H325" s="96"/>
      <c r="I325" s="51"/>
      <c r="J325" s="51"/>
      <c r="K325" s="51"/>
      <c r="L325" s="51"/>
      <c r="M325" s="51"/>
      <c r="N325" s="51"/>
      <c r="O325" s="51"/>
      <c r="P325" s="51"/>
      <c r="Q325" s="51"/>
      <c r="R325" s="51"/>
      <c r="S325" s="51"/>
      <c r="T325" s="51"/>
      <c r="U325" s="51"/>
      <c r="V325" s="51"/>
      <c r="W325" s="51"/>
      <c r="X325" s="51"/>
      <c r="Y325" s="51"/>
      <c r="Z325" s="71"/>
      <c r="AA325" s="70"/>
      <c r="AB325" s="71"/>
      <c r="AC325" s="51"/>
      <c r="AD325" s="72"/>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row>
    <row r="326" spans="1:92" ht="18">
      <c r="A326" s="97" t="s">
        <v>209</v>
      </c>
      <c r="B326" s="49"/>
      <c r="C326" s="49"/>
      <c r="D326" s="49"/>
      <c r="E326" s="49"/>
      <c r="F326" s="49"/>
      <c r="G326" s="49"/>
      <c r="H326" s="49"/>
      <c r="I326" s="49"/>
      <c r="J326" s="49"/>
      <c r="K326" s="49"/>
      <c r="L326" s="49"/>
      <c r="M326" s="49"/>
      <c r="N326" s="49"/>
      <c r="O326" s="49"/>
      <c r="P326" s="49"/>
      <c r="Q326" s="49"/>
      <c r="R326" s="49"/>
      <c r="S326" s="49"/>
      <c r="T326" s="49"/>
      <c r="U326" s="49"/>
      <c r="V326" s="49"/>
      <c r="W326" s="49"/>
      <c r="X326" s="50"/>
      <c r="Y326" s="51"/>
      <c r="Z326" s="51">
        <v>0</v>
      </c>
      <c r="AA326" s="51"/>
      <c r="AB326" s="51">
        <v>0</v>
      </c>
      <c r="AC326" s="51"/>
      <c r="AD326" s="51">
        <v>11067</v>
      </c>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row>
    <row r="327" spans="1:92" ht="18">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row>
    <row r="328" spans="1:92" ht="93" customHeight="1">
      <c r="A328" s="248" t="s">
        <v>158</v>
      </c>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50"/>
      <c r="Y328" s="51"/>
      <c r="Z328" s="51"/>
      <c r="AA328" s="51"/>
      <c r="AB328" s="51"/>
      <c r="AC328" s="51"/>
      <c r="AD328" s="51"/>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row>
    <row r="329" spans="1:92" ht="18">
      <c r="A329" s="54"/>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row>
    <row r="330" spans="1:92" ht="18">
      <c r="A330" s="251" t="s">
        <v>9</v>
      </c>
      <c r="B330" s="252"/>
      <c r="C330" s="252"/>
      <c r="D330" s="252"/>
      <c r="E330" s="252"/>
      <c r="F330" s="252"/>
      <c r="G330" s="252"/>
      <c r="H330" s="252"/>
      <c r="I330" s="253"/>
      <c r="J330" s="253"/>
      <c r="K330" s="253"/>
      <c r="L330" s="253"/>
      <c r="M330" s="253"/>
      <c r="N330" s="253"/>
      <c r="O330" s="253"/>
      <c r="P330" s="253"/>
      <c r="Q330" s="253"/>
      <c r="R330" s="253"/>
      <c r="S330" s="253"/>
      <c r="T330" s="253"/>
      <c r="U330" s="253"/>
      <c r="V330" s="253"/>
      <c r="W330" s="253"/>
      <c r="X330" s="254"/>
      <c r="Y330" s="51"/>
      <c r="Z330" s="51">
        <v>0</v>
      </c>
      <c r="AA330" s="51"/>
      <c r="AB330" s="51">
        <v>0</v>
      </c>
      <c r="AC330" s="51"/>
      <c r="AD330" s="51">
        <v>43060</v>
      </c>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row>
    <row r="331" spans="1:92" ht="18">
      <c r="A331" s="56"/>
      <c r="B331" s="57"/>
      <c r="C331" s="57"/>
      <c r="D331" s="57"/>
      <c r="E331" s="57"/>
      <c r="F331" s="57"/>
      <c r="G331" s="57"/>
      <c r="H331" s="58"/>
      <c r="I331" s="51"/>
      <c r="J331" s="51"/>
      <c r="K331" s="51"/>
      <c r="L331" s="51"/>
      <c r="M331" s="51"/>
      <c r="N331" s="51"/>
      <c r="O331" s="51"/>
      <c r="P331" s="51"/>
      <c r="Q331" s="51"/>
      <c r="R331" s="51"/>
      <c r="S331" s="51"/>
      <c r="T331" s="51"/>
      <c r="U331" s="51"/>
      <c r="V331" s="51"/>
      <c r="W331" s="51"/>
      <c r="X331" s="51"/>
      <c r="Y331" s="51"/>
      <c r="Z331" s="51"/>
      <c r="AA331" s="51"/>
      <c r="AB331" s="51"/>
      <c r="AC331" s="51"/>
      <c r="AD331" s="51"/>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row>
    <row r="332" spans="1:92" ht="54.75" customHeight="1">
      <c r="A332" s="248" t="s">
        <v>7</v>
      </c>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50"/>
      <c r="Y332" s="51"/>
      <c r="Z332" s="51"/>
      <c r="AA332" s="51"/>
      <c r="AB332" s="51"/>
      <c r="AC332" s="51"/>
      <c r="AD332" s="51"/>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row>
    <row r="333" spans="1:92" ht="18">
      <c r="A333" s="62"/>
      <c r="B333" s="63"/>
      <c r="C333" s="63"/>
      <c r="D333" s="63"/>
      <c r="E333" s="63"/>
      <c r="F333" s="63"/>
      <c r="G333" s="63"/>
      <c r="H333" s="63"/>
      <c r="I333" s="63"/>
      <c r="J333" s="63"/>
      <c r="K333" s="63"/>
      <c r="L333" s="63"/>
      <c r="M333" s="63"/>
      <c r="N333" s="63"/>
      <c r="O333" s="63"/>
      <c r="P333" s="63"/>
      <c r="Q333" s="63"/>
      <c r="R333" s="63"/>
      <c r="S333" s="63"/>
      <c r="T333" s="63"/>
      <c r="U333" s="63"/>
      <c r="V333" s="63"/>
      <c r="W333" s="63"/>
      <c r="X333" s="64"/>
      <c r="Y333" s="51"/>
      <c r="Z333" s="51"/>
      <c r="AA333" s="51"/>
      <c r="AB333" s="51"/>
      <c r="AC333" s="51"/>
      <c r="AD333" s="51"/>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row>
    <row r="334" spans="1:92" ht="18">
      <c r="A334" s="251" t="s">
        <v>267</v>
      </c>
      <c r="B334" s="252"/>
      <c r="C334" s="252"/>
      <c r="D334" s="252"/>
      <c r="E334" s="252"/>
      <c r="F334" s="252"/>
      <c r="G334" s="252"/>
      <c r="H334" s="252"/>
      <c r="I334" s="253"/>
      <c r="J334" s="253"/>
      <c r="K334" s="253"/>
      <c r="L334" s="253"/>
      <c r="M334" s="253"/>
      <c r="N334" s="253"/>
      <c r="O334" s="253"/>
      <c r="P334" s="253"/>
      <c r="Q334" s="253"/>
      <c r="R334" s="253"/>
      <c r="S334" s="253"/>
      <c r="T334" s="253"/>
      <c r="U334" s="253"/>
      <c r="V334" s="253"/>
      <c r="W334" s="253"/>
      <c r="X334" s="254"/>
      <c r="Y334" s="51"/>
      <c r="Z334" s="51">
        <v>0</v>
      </c>
      <c r="AA334" s="51"/>
      <c r="AB334" s="51">
        <v>0</v>
      </c>
      <c r="AC334" s="51"/>
      <c r="AD334" s="51">
        <v>-2264</v>
      </c>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69"/>
      <c r="BQ334" s="69"/>
      <c r="BR334" s="69"/>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row>
    <row r="335" spans="1:92" ht="18">
      <c r="A335" s="51"/>
      <c r="B335" s="33"/>
      <c r="C335" s="33"/>
      <c r="D335" s="33"/>
      <c r="E335" s="33"/>
      <c r="F335" s="33"/>
      <c r="G335" s="33"/>
      <c r="H335" s="33"/>
      <c r="I335" s="51"/>
      <c r="J335" s="51"/>
      <c r="K335" s="51"/>
      <c r="L335" s="51"/>
      <c r="M335" s="51"/>
      <c r="N335" s="51"/>
      <c r="O335" s="51"/>
      <c r="P335" s="51"/>
      <c r="Q335" s="51"/>
      <c r="R335" s="51"/>
      <c r="S335" s="51"/>
      <c r="T335" s="51"/>
      <c r="U335" s="51"/>
      <c r="V335" s="51"/>
      <c r="W335" s="51"/>
      <c r="X335" s="51"/>
      <c r="Y335" s="51"/>
      <c r="Z335" s="51"/>
      <c r="AA335" s="51"/>
      <c r="AB335" s="51"/>
      <c r="AC335" s="51"/>
      <c r="AD335" s="51"/>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69"/>
      <c r="BQ335" s="69"/>
      <c r="BR335" s="69"/>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row>
    <row r="336" spans="1:92" ht="55.5" customHeight="1">
      <c r="A336" s="248" t="s">
        <v>159</v>
      </c>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50"/>
      <c r="Y336" s="51"/>
      <c r="Z336" s="51"/>
      <c r="AA336" s="51"/>
      <c r="AB336" s="51"/>
      <c r="AC336" s="51"/>
      <c r="AD336" s="51"/>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row>
    <row r="337" spans="1:92" ht="18">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row>
    <row r="338" spans="1:92" ht="18">
      <c r="A338" s="251" t="s">
        <v>210</v>
      </c>
      <c r="B338" s="252"/>
      <c r="C338" s="252"/>
      <c r="D338" s="252"/>
      <c r="E338" s="252"/>
      <c r="F338" s="252"/>
      <c r="G338" s="252"/>
      <c r="H338" s="252"/>
      <c r="I338" s="253"/>
      <c r="J338" s="253"/>
      <c r="K338" s="253"/>
      <c r="L338" s="253"/>
      <c r="M338" s="253"/>
      <c r="N338" s="253"/>
      <c r="O338" s="253"/>
      <c r="P338" s="253"/>
      <c r="Q338" s="253"/>
      <c r="R338" s="253"/>
      <c r="S338" s="253"/>
      <c r="T338" s="253"/>
      <c r="U338" s="253"/>
      <c r="V338" s="253"/>
      <c r="W338" s="253"/>
      <c r="X338" s="254"/>
      <c r="Y338" s="51"/>
      <c r="Z338" s="51">
        <v>0</v>
      </c>
      <c r="AA338" s="51"/>
      <c r="AB338" s="51">
        <v>0</v>
      </c>
      <c r="AC338" s="51"/>
      <c r="AD338" s="51">
        <v>-98057</v>
      </c>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row>
    <row r="339" spans="1:92" ht="18">
      <c r="A339" s="51"/>
      <c r="B339" s="33"/>
      <c r="C339" s="33"/>
      <c r="D339" s="33"/>
      <c r="E339" s="33"/>
      <c r="F339" s="33"/>
      <c r="G339" s="33"/>
      <c r="H339" s="33"/>
      <c r="I339" s="51"/>
      <c r="J339" s="51"/>
      <c r="K339" s="51"/>
      <c r="L339" s="51"/>
      <c r="M339" s="51"/>
      <c r="N339" s="51"/>
      <c r="O339" s="51"/>
      <c r="P339" s="51"/>
      <c r="Q339" s="51"/>
      <c r="R339" s="51"/>
      <c r="S339" s="51"/>
      <c r="T339" s="51"/>
      <c r="U339" s="51"/>
      <c r="V339" s="51"/>
      <c r="W339" s="51"/>
      <c r="X339" s="51"/>
      <c r="Y339" s="51"/>
      <c r="Z339" s="51"/>
      <c r="AA339" s="51"/>
      <c r="AB339" s="51"/>
      <c r="AC339" s="51"/>
      <c r="AD339" s="51"/>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69"/>
      <c r="BQ339" s="69"/>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row>
    <row r="340" spans="1:92" ht="72.75" customHeight="1">
      <c r="A340" s="248" t="s">
        <v>160</v>
      </c>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50"/>
      <c r="Y340" s="51"/>
      <c r="Z340" s="51"/>
      <c r="AA340" s="51"/>
      <c r="AB340" s="51"/>
      <c r="AC340" s="51"/>
      <c r="AD340" s="51"/>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row>
    <row r="341" spans="1:92" ht="18">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row>
    <row r="342" spans="1:92" ht="18">
      <c r="A342" s="54" t="s">
        <v>211</v>
      </c>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v>0</v>
      </c>
      <c r="AA342" s="51"/>
      <c r="AB342" s="51">
        <v>0</v>
      </c>
      <c r="AC342" s="51"/>
      <c r="AD342" s="51">
        <v>-48426</v>
      </c>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row>
    <row r="343" spans="1:92" ht="18">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row>
    <row r="344" spans="1:92" ht="35.25" customHeight="1">
      <c r="A344" s="248" t="s">
        <v>161</v>
      </c>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50"/>
      <c r="Y344" s="51"/>
      <c r="Z344" s="51"/>
      <c r="AA344" s="51"/>
      <c r="AB344" s="51"/>
      <c r="AC344" s="51"/>
      <c r="AD344" s="51"/>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69"/>
      <c r="BQ344" s="69"/>
      <c r="BR344" s="69"/>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row>
    <row r="345" spans="1:92" ht="18">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69"/>
      <c r="BQ345" s="69"/>
      <c r="BR345" s="69"/>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row>
    <row r="346" spans="1:92" ht="18">
      <c r="A346" s="54" t="s">
        <v>212</v>
      </c>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v>0</v>
      </c>
      <c r="AA346" s="51"/>
      <c r="AB346" s="51">
        <v>0</v>
      </c>
      <c r="AC346" s="51"/>
      <c r="AD346" s="51">
        <v>-52513</v>
      </c>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row>
    <row r="347" spans="1:92" ht="18">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c r="BP347" s="69"/>
      <c r="BQ347" s="69"/>
      <c r="BR347" s="69"/>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row>
    <row r="348" spans="1:92" ht="36" customHeight="1">
      <c r="A348" s="248" t="s">
        <v>8</v>
      </c>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50"/>
      <c r="Y348" s="51"/>
      <c r="Z348" s="51"/>
      <c r="AA348" s="51"/>
      <c r="AB348" s="51"/>
      <c r="AC348" s="51"/>
      <c r="AD348" s="51"/>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row>
    <row r="349" spans="1:92" ht="18">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c r="BP349" s="69"/>
      <c r="BQ349" s="69"/>
      <c r="BR349" s="6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row>
    <row r="350" spans="1:92" ht="18">
      <c r="A350" s="54" t="s">
        <v>213</v>
      </c>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v>0</v>
      </c>
      <c r="AA350" s="51"/>
      <c r="AB350" s="51">
        <v>0</v>
      </c>
      <c r="AC350" s="51"/>
      <c r="AD350" s="51">
        <v>-14504</v>
      </c>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69"/>
      <c r="BQ350" s="69"/>
      <c r="BR350" s="69"/>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row>
    <row r="351" spans="1:92" ht="18">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row>
    <row r="352" spans="1:92" ht="18">
      <c r="A352" s="248" t="s">
        <v>162</v>
      </c>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50"/>
      <c r="Y352" s="51"/>
      <c r="Z352" s="51"/>
      <c r="AA352" s="51"/>
      <c r="AB352" s="51"/>
      <c r="AC352" s="51"/>
      <c r="AD352" s="51"/>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c r="BP352" s="69"/>
      <c r="BQ352" s="69"/>
      <c r="BR352" s="69"/>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row>
    <row r="353" spans="1:92" ht="18">
      <c r="A353" s="62"/>
      <c r="B353" s="63"/>
      <c r="C353" s="63"/>
      <c r="D353" s="63"/>
      <c r="E353" s="63"/>
      <c r="F353" s="63"/>
      <c r="G353" s="63"/>
      <c r="H353" s="63"/>
      <c r="I353" s="63"/>
      <c r="J353" s="63"/>
      <c r="K353" s="63"/>
      <c r="L353" s="63"/>
      <c r="M353" s="63"/>
      <c r="N353" s="63"/>
      <c r="O353" s="63"/>
      <c r="P353" s="63"/>
      <c r="Q353" s="63"/>
      <c r="R353" s="63"/>
      <c r="S353" s="63"/>
      <c r="T353" s="63"/>
      <c r="U353" s="63"/>
      <c r="V353" s="63"/>
      <c r="W353" s="63"/>
      <c r="X353" s="64"/>
      <c r="Y353" s="51"/>
      <c r="Z353" s="51"/>
      <c r="AA353" s="51"/>
      <c r="AB353" s="51"/>
      <c r="AC353" s="51"/>
      <c r="AD353" s="51"/>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row>
    <row r="354" spans="1:92" ht="18">
      <c r="A354" s="54" t="s">
        <v>24</v>
      </c>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v>0</v>
      </c>
      <c r="AA354" s="51"/>
      <c r="AB354" s="51">
        <v>0</v>
      </c>
      <c r="AC354" s="51"/>
      <c r="AD354" s="51">
        <v>-14114</v>
      </c>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69"/>
      <c r="BD354" s="69"/>
      <c r="BE354" s="69"/>
      <c r="BF354" s="69"/>
      <c r="BG354" s="69"/>
      <c r="BH354" s="69"/>
      <c r="BI354" s="69"/>
      <c r="BJ354" s="69"/>
      <c r="BK354" s="69"/>
      <c r="BL354" s="69"/>
      <c r="BM354" s="69"/>
      <c r="BN354" s="69"/>
      <c r="BO354" s="69"/>
      <c r="BP354" s="69"/>
      <c r="BQ354" s="69"/>
      <c r="BR354" s="69"/>
      <c r="BS354" s="69"/>
      <c r="BT354" s="69"/>
      <c r="BU354" s="69"/>
      <c r="BV354" s="69"/>
      <c r="BW354" s="69"/>
      <c r="BX354" s="69"/>
      <c r="BY354" s="69"/>
      <c r="BZ354" s="69"/>
      <c r="CA354" s="69"/>
      <c r="CB354" s="69"/>
      <c r="CC354" s="69"/>
      <c r="CD354" s="69"/>
      <c r="CE354" s="69"/>
      <c r="CF354" s="69"/>
      <c r="CG354" s="69"/>
      <c r="CH354" s="69"/>
      <c r="CI354" s="69"/>
      <c r="CJ354" s="69"/>
      <c r="CK354" s="69"/>
      <c r="CL354" s="69"/>
      <c r="CM354" s="69"/>
      <c r="CN354" s="69"/>
    </row>
    <row r="355" spans="1:92" ht="18">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69"/>
      <c r="AF355" s="69"/>
      <c r="AG355" s="69"/>
      <c r="AH355" s="69"/>
      <c r="AI355" s="69"/>
      <c r="AJ355" s="69"/>
      <c r="AK355" s="69"/>
      <c r="AL355" s="69"/>
      <c r="AM355" s="69"/>
      <c r="AN355" s="69"/>
      <c r="AO355" s="69"/>
      <c r="AP355" s="69"/>
      <c r="AQ355" s="69"/>
      <c r="AR355" s="69"/>
      <c r="AS355" s="69"/>
      <c r="AT355" s="69"/>
      <c r="AU355" s="69"/>
      <c r="AV355" s="69"/>
      <c r="AW355" s="69"/>
      <c r="AX355" s="69"/>
      <c r="AY355" s="69"/>
      <c r="AZ355" s="69"/>
      <c r="BA355" s="69"/>
      <c r="BB355" s="69"/>
      <c r="BC355" s="69"/>
      <c r="BD355" s="69"/>
      <c r="BE355" s="69"/>
      <c r="BF355" s="69"/>
      <c r="BG355" s="69"/>
      <c r="BH355" s="69"/>
      <c r="BI355" s="69"/>
      <c r="BJ355" s="69"/>
      <c r="BK355" s="69"/>
      <c r="BL355" s="69"/>
      <c r="BM355" s="69"/>
      <c r="BN355" s="69"/>
      <c r="BO355" s="69"/>
      <c r="BP355" s="69"/>
      <c r="BQ355" s="69"/>
      <c r="BR355" s="69"/>
      <c r="BS355" s="69"/>
      <c r="BT355" s="69"/>
      <c r="BU355" s="69"/>
      <c r="BV355" s="69"/>
      <c r="BW355" s="69"/>
      <c r="BX355" s="69"/>
      <c r="BY355" s="69"/>
      <c r="BZ355" s="69"/>
      <c r="CA355" s="69"/>
      <c r="CB355" s="69"/>
      <c r="CC355" s="69"/>
      <c r="CD355" s="69"/>
      <c r="CE355" s="69"/>
      <c r="CF355" s="69"/>
      <c r="CG355" s="69"/>
      <c r="CH355" s="69"/>
      <c r="CI355" s="69"/>
      <c r="CJ355" s="69"/>
      <c r="CK355" s="69"/>
      <c r="CL355" s="69"/>
      <c r="CM355" s="69"/>
      <c r="CN355" s="69"/>
    </row>
    <row r="356" spans="1:92" ht="39" customHeight="1">
      <c r="A356" s="248" t="s">
        <v>25</v>
      </c>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50"/>
      <c r="Y356" s="51"/>
      <c r="Z356" s="51"/>
      <c r="AA356" s="51"/>
      <c r="AB356" s="51"/>
      <c r="AC356" s="51"/>
      <c r="AD356" s="51"/>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c r="BN356" s="69"/>
      <c r="BO356" s="69"/>
      <c r="BP356" s="69"/>
      <c r="BQ356" s="69"/>
      <c r="BR356" s="6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row>
    <row r="357" spans="1:92" ht="18">
      <c r="A357" s="62"/>
      <c r="B357" s="63"/>
      <c r="C357" s="63"/>
      <c r="D357" s="63"/>
      <c r="E357" s="63"/>
      <c r="F357" s="63"/>
      <c r="G357" s="63"/>
      <c r="H357" s="63"/>
      <c r="I357" s="63"/>
      <c r="J357" s="63"/>
      <c r="K357" s="63"/>
      <c r="L357" s="63"/>
      <c r="M357" s="63"/>
      <c r="N357" s="63"/>
      <c r="O357" s="63"/>
      <c r="P357" s="63"/>
      <c r="Q357" s="63"/>
      <c r="R357" s="63"/>
      <c r="S357" s="63"/>
      <c r="T357" s="63"/>
      <c r="U357" s="63"/>
      <c r="V357" s="63"/>
      <c r="W357" s="63"/>
      <c r="X357" s="64"/>
      <c r="Y357" s="51"/>
      <c r="Z357" s="51"/>
      <c r="AA357" s="51"/>
      <c r="AB357" s="51"/>
      <c r="AC357" s="51"/>
      <c r="AD357" s="51"/>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row>
    <row r="358" spans="1:92" ht="18">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69"/>
      <c r="AF358" s="69"/>
      <c r="AG358" s="69"/>
      <c r="AH358" s="69"/>
      <c r="AI358" s="69"/>
      <c r="AJ358" s="69"/>
      <c r="AK358" s="69"/>
      <c r="AL358" s="69"/>
      <c r="AM358" s="69"/>
      <c r="AN358" s="69"/>
      <c r="AO358" s="69"/>
      <c r="AP358" s="69"/>
      <c r="AQ358" s="69"/>
      <c r="AR358" s="69"/>
      <c r="AS358" s="69"/>
      <c r="AT358" s="69"/>
      <c r="AU358" s="69"/>
      <c r="AV358" s="69"/>
      <c r="AW358" s="69"/>
      <c r="AX358" s="69"/>
      <c r="AY358" s="69"/>
      <c r="AZ358" s="69"/>
      <c r="BA358" s="69"/>
      <c r="BB358" s="69"/>
      <c r="BC358" s="69"/>
      <c r="BD358" s="69"/>
      <c r="BE358" s="69"/>
      <c r="BF358" s="69"/>
      <c r="BG358" s="69"/>
      <c r="BH358" s="69"/>
      <c r="BI358" s="69"/>
      <c r="BJ358" s="69"/>
      <c r="BK358" s="69"/>
      <c r="BL358" s="69"/>
      <c r="BM358" s="69"/>
      <c r="BN358" s="69"/>
      <c r="BO358" s="69"/>
      <c r="BP358" s="69"/>
      <c r="BQ358" s="69"/>
      <c r="BR358" s="69"/>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row>
    <row r="359" spans="1:92" ht="18">
      <c r="A359" s="258" t="s">
        <v>149</v>
      </c>
      <c r="B359" s="259"/>
      <c r="C359" s="259"/>
      <c r="D359" s="259"/>
      <c r="E359" s="259"/>
      <c r="F359" s="259"/>
      <c r="G359" s="259"/>
      <c r="H359" s="259"/>
      <c r="I359" s="259"/>
      <c r="J359" s="259"/>
      <c r="K359" s="259"/>
      <c r="L359" s="259"/>
      <c r="M359" s="259"/>
      <c r="N359" s="259"/>
      <c r="O359" s="259"/>
      <c r="P359" s="259"/>
      <c r="Q359" s="260"/>
      <c r="R359" s="260"/>
      <c r="S359" s="260"/>
      <c r="T359" s="260"/>
      <c r="U359" s="260"/>
      <c r="V359" s="260"/>
      <c r="W359" s="260"/>
      <c r="X359" s="261"/>
      <c r="Y359" s="54" t="s">
        <v>228</v>
      </c>
      <c r="Z359" s="51">
        <f>SUM(Z312:Z358)</f>
        <v>0</v>
      </c>
      <c r="AA359" s="51"/>
      <c r="AB359" s="51">
        <f>SUM(AB312:AB358)</f>
        <v>0</v>
      </c>
      <c r="AC359" s="51"/>
      <c r="AD359" s="51">
        <f>SUM(AD312:AD358)</f>
        <v>-175586</v>
      </c>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c r="BP359" s="69"/>
      <c r="BQ359" s="69"/>
      <c r="BR359" s="6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row>
    <row r="360" spans="1:92" ht="18">
      <c r="A360" s="51" t="s">
        <v>228</v>
      </c>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c r="BP360" s="69"/>
      <c r="BQ360" s="69"/>
      <c r="BR360" s="69"/>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row>
    <row r="361" spans="1:92" ht="18">
      <c r="A361" s="65"/>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c r="BP361" s="69"/>
      <c r="BQ361" s="69"/>
      <c r="BR361" s="69"/>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row>
    <row r="362" spans="1:92" ht="1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row>
    <row r="363" spans="1:92" ht="1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c r="BP363" s="69"/>
      <c r="BQ363" s="69"/>
      <c r="BR363" s="69"/>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row>
    <row r="364" spans="1:92" ht="18">
      <c r="A364" s="68" t="s">
        <v>127</v>
      </c>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BD364" s="69"/>
      <c r="BE364" s="69"/>
      <c r="BF364" s="69"/>
      <c r="BG364" s="69"/>
      <c r="BH364" s="69"/>
      <c r="BI364" s="69"/>
      <c r="BJ364" s="69"/>
      <c r="BK364" s="69"/>
      <c r="BL364" s="69"/>
      <c r="BM364" s="69"/>
      <c r="BN364" s="69"/>
      <c r="BO364" s="69"/>
      <c r="BP364" s="69"/>
      <c r="BQ364" s="69"/>
      <c r="BR364" s="69"/>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row>
    <row r="365" spans="1:92" ht="18">
      <c r="A365" s="219" t="s">
        <v>128</v>
      </c>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69"/>
      <c r="BD365" s="69"/>
      <c r="BE365" s="69"/>
      <c r="BF365" s="69"/>
      <c r="BG365" s="69"/>
      <c r="BH365" s="69"/>
      <c r="BI365" s="69"/>
      <c r="BJ365" s="69"/>
      <c r="BK365" s="69"/>
      <c r="BL365" s="69"/>
      <c r="BM365" s="69"/>
      <c r="BN365" s="69"/>
      <c r="BO365" s="69"/>
      <c r="BP365" s="69"/>
      <c r="BQ365" s="69"/>
      <c r="BR365" s="69"/>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row>
    <row r="366" spans="1:92" ht="18">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70" t="s">
        <v>37</v>
      </c>
      <c r="AA366" s="70"/>
      <c r="AB366" s="70"/>
      <c r="AC366" s="51"/>
      <c r="AD366" s="51"/>
      <c r="AE366" s="69"/>
      <c r="AF366" s="69"/>
      <c r="AG366" s="69"/>
      <c r="AH366" s="69"/>
      <c r="AI366" s="69"/>
      <c r="AJ366" s="69"/>
      <c r="AK366" s="69"/>
      <c r="AL366" s="69"/>
      <c r="AM366" s="69"/>
      <c r="AN366" s="69"/>
      <c r="AO366" s="69"/>
      <c r="AP366" s="69"/>
      <c r="AQ366" s="69"/>
      <c r="AR366" s="69"/>
      <c r="AS366" s="69"/>
      <c r="AT366" s="69"/>
      <c r="AU366" s="69"/>
      <c r="AV366" s="69"/>
      <c r="AW366" s="69"/>
      <c r="AX366" s="69"/>
      <c r="AY366" s="69"/>
      <c r="AZ366" s="69"/>
      <c r="BA366" s="69"/>
      <c r="BB366" s="69"/>
      <c r="BC366" s="69"/>
      <c r="BD366" s="69"/>
      <c r="BE366" s="69"/>
      <c r="BF366" s="69"/>
      <c r="BG366" s="69"/>
      <c r="BH366" s="69"/>
      <c r="BI366" s="69"/>
      <c r="BJ366" s="69"/>
      <c r="BK366" s="69"/>
      <c r="BL366" s="69"/>
      <c r="BM366" s="69"/>
      <c r="BN366" s="69"/>
      <c r="BO366" s="69"/>
      <c r="BP366" s="69"/>
      <c r="BQ366" s="69"/>
      <c r="BR366" s="69"/>
      <c r="BS366" s="69"/>
      <c r="BT366" s="69"/>
      <c r="BU366" s="69"/>
      <c r="BV366" s="69"/>
      <c r="BW366" s="69"/>
      <c r="BX366" s="69"/>
      <c r="BY366" s="69"/>
      <c r="BZ366" s="69"/>
      <c r="CA366" s="69"/>
      <c r="CB366" s="69"/>
      <c r="CC366" s="69"/>
      <c r="CD366" s="69"/>
      <c r="CE366" s="69"/>
      <c r="CF366" s="69"/>
      <c r="CG366" s="69"/>
      <c r="CH366" s="69"/>
      <c r="CI366" s="69"/>
      <c r="CJ366" s="69"/>
      <c r="CK366" s="69"/>
      <c r="CL366" s="69"/>
      <c r="CM366" s="69"/>
      <c r="CN366" s="69"/>
    </row>
    <row r="367" spans="1:92" ht="18">
      <c r="A367" s="262" t="s">
        <v>225</v>
      </c>
      <c r="B367" s="263"/>
      <c r="C367" s="263"/>
      <c r="D367" s="263"/>
      <c r="E367" s="263"/>
      <c r="F367" s="263"/>
      <c r="G367" s="263"/>
      <c r="H367" s="264"/>
      <c r="I367" s="51"/>
      <c r="J367" s="51"/>
      <c r="K367" s="51"/>
      <c r="L367" s="51"/>
      <c r="M367" s="51"/>
      <c r="N367" s="51"/>
      <c r="O367" s="51"/>
      <c r="P367" s="51"/>
      <c r="Q367" s="51"/>
      <c r="R367" s="51"/>
      <c r="S367" s="51"/>
      <c r="T367" s="51"/>
      <c r="U367" s="51"/>
      <c r="V367" s="51"/>
      <c r="W367" s="51"/>
      <c r="X367" s="51"/>
      <c r="Y367" s="51"/>
      <c r="Z367" s="71" t="s">
        <v>38</v>
      </c>
      <c r="AA367" s="70"/>
      <c r="AB367" s="71" t="s">
        <v>236</v>
      </c>
      <c r="AC367" s="51"/>
      <c r="AD367" s="72" t="s">
        <v>234</v>
      </c>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69"/>
      <c r="BG367" s="69"/>
      <c r="BH367" s="69"/>
      <c r="BI367" s="69"/>
      <c r="BJ367" s="69"/>
      <c r="BK367" s="69"/>
      <c r="BL367" s="69"/>
      <c r="BM367" s="69"/>
      <c r="BN367" s="69"/>
      <c r="BO367" s="69"/>
      <c r="BP367" s="69"/>
      <c r="BQ367" s="69"/>
      <c r="BR367" s="69"/>
      <c r="BS367" s="69"/>
      <c r="BT367" s="69"/>
      <c r="BU367" s="69"/>
      <c r="BV367" s="69"/>
      <c r="BW367" s="69"/>
      <c r="BX367" s="69"/>
      <c r="BY367" s="69"/>
      <c r="BZ367" s="69"/>
      <c r="CA367" s="69"/>
      <c r="CB367" s="69"/>
      <c r="CC367" s="69"/>
      <c r="CD367" s="69"/>
      <c r="CE367" s="69"/>
      <c r="CF367" s="69"/>
      <c r="CG367" s="69"/>
      <c r="CH367" s="69"/>
      <c r="CI367" s="69"/>
      <c r="CJ367" s="69"/>
      <c r="CK367" s="69"/>
      <c r="CL367" s="69"/>
      <c r="CM367" s="69"/>
      <c r="CN367" s="69"/>
    </row>
    <row r="368" spans="1:92" ht="18">
      <c r="A368" s="94"/>
      <c r="B368" s="95"/>
      <c r="C368" s="95"/>
      <c r="D368" s="95"/>
      <c r="E368" s="95"/>
      <c r="F368" s="95"/>
      <c r="G368" s="95"/>
      <c r="H368" s="96"/>
      <c r="I368" s="51"/>
      <c r="J368" s="51"/>
      <c r="K368" s="51"/>
      <c r="L368" s="51"/>
      <c r="M368" s="51"/>
      <c r="N368" s="51"/>
      <c r="O368" s="51"/>
      <c r="P368" s="51"/>
      <c r="Q368" s="51"/>
      <c r="R368" s="51"/>
      <c r="S368" s="51"/>
      <c r="T368" s="51"/>
      <c r="U368" s="51"/>
      <c r="V368" s="51"/>
      <c r="W368" s="51"/>
      <c r="X368" s="51"/>
      <c r="Y368" s="51"/>
      <c r="Z368" s="71"/>
      <c r="AA368" s="70"/>
      <c r="AB368" s="71"/>
      <c r="AC368" s="51"/>
      <c r="AD368" s="72"/>
      <c r="AE368" s="69"/>
      <c r="AF368" s="69"/>
      <c r="AG368" s="69"/>
      <c r="AH368" s="69"/>
      <c r="AI368" s="69"/>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69"/>
      <c r="BG368" s="69"/>
      <c r="BH368" s="69"/>
      <c r="BI368" s="69"/>
      <c r="BJ368" s="69"/>
      <c r="BK368" s="69"/>
      <c r="BL368" s="69"/>
      <c r="BM368" s="69"/>
      <c r="BN368" s="69"/>
      <c r="BO368" s="69"/>
      <c r="BP368" s="69"/>
      <c r="BQ368" s="69"/>
      <c r="BR368" s="69"/>
      <c r="BS368" s="69"/>
      <c r="BT368" s="69"/>
      <c r="BU368" s="69"/>
      <c r="BV368" s="69"/>
      <c r="BW368" s="69"/>
      <c r="BX368" s="69"/>
      <c r="BY368" s="69"/>
      <c r="BZ368" s="69"/>
      <c r="CA368" s="69"/>
      <c r="CB368" s="69"/>
      <c r="CC368" s="69"/>
      <c r="CD368" s="69"/>
      <c r="CE368" s="69"/>
      <c r="CF368" s="69"/>
      <c r="CG368" s="69"/>
      <c r="CH368" s="69"/>
      <c r="CI368" s="69"/>
      <c r="CJ368" s="69"/>
      <c r="CK368" s="69"/>
      <c r="CL368" s="69"/>
      <c r="CM368" s="69"/>
      <c r="CN368" s="69"/>
    </row>
    <row r="369" spans="1:92" ht="18">
      <c r="A369" s="53" t="s">
        <v>43</v>
      </c>
      <c r="B369" s="95"/>
      <c r="C369" s="95"/>
      <c r="D369" s="95"/>
      <c r="E369" s="95"/>
      <c r="F369" s="95"/>
      <c r="G369" s="95"/>
      <c r="H369" s="95"/>
      <c r="I369" s="51"/>
      <c r="J369" s="51"/>
      <c r="K369" s="51"/>
      <c r="L369" s="51"/>
      <c r="M369" s="51"/>
      <c r="N369" s="51"/>
      <c r="O369" s="51"/>
      <c r="P369" s="51"/>
      <c r="Q369" s="51"/>
      <c r="R369" s="51"/>
      <c r="S369" s="51"/>
      <c r="T369" s="51"/>
      <c r="U369" s="51"/>
      <c r="V369" s="51"/>
      <c r="W369" s="51"/>
      <c r="X369" s="51"/>
      <c r="Y369" s="51"/>
      <c r="Z369" s="71"/>
      <c r="AA369" s="70"/>
      <c r="AB369" s="71"/>
      <c r="AC369" s="51"/>
      <c r="AD369" s="72"/>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69"/>
      <c r="BO369" s="69"/>
      <c r="BP369" s="69"/>
      <c r="BQ369" s="69"/>
      <c r="BR369" s="69"/>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row>
    <row r="370" spans="1:92" ht="18">
      <c r="A370" s="94"/>
      <c r="B370" s="95"/>
      <c r="C370" s="95"/>
      <c r="D370" s="95"/>
      <c r="E370" s="95"/>
      <c r="F370" s="95"/>
      <c r="G370" s="95"/>
      <c r="H370" s="95"/>
      <c r="I370" s="51"/>
      <c r="J370" s="51"/>
      <c r="K370" s="51"/>
      <c r="L370" s="51"/>
      <c r="M370" s="51"/>
      <c r="N370" s="51"/>
      <c r="O370" s="51"/>
      <c r="P370" s="51"/>
      <c r="Q370" s="51"/>
      <c r="R370" s="51"/>
      <c r="S370" s="51"/>
      <c r="T370" s="51"/>
      <c r="U370" s="51"/>
      <c r="V370" s="51"/>
      <c r="W370" s="51"/>
      <c r="X370" s="51"/>
      <c r="Y370" s="51"/>
      <c r="Z370" s="71"/>
      <c r="AA370" s="70"/>
      <c r="AB370" s="71"/>
      <c r="AC370" s="51"/>
      <c r="AD370" s="72"/>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69"/>
      <c r="BG370" s="69"/>
      <c r="BH370" s="69"/>
      <c r="BI370" s="69"/>
      <c r="BJ370" s="69"/>
      <c r="BK370" s="69"/>
      <c r="BL370" s="69"/>
      <c r="BM370" s="69"/>
      <c r="BN370" s="69"/>
      <c r="BO370" s="69"/>
      <c r="BP370" s="69"/>
      <c r="BQ370" s="69"/>
      <c r="BR370" s="69"/>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row>
    <row r="371" spans="1:92" ht="18">
      <c r="A371" s="97" t="s">
        <v>218</v>
      </c>
      <c r="B371" s="49"/>
      <c r="C371" s="49"/>
      <c r="D371" s="49"/>
      <c r="E371" s="49"/>
      <c r="F371" s="49"/>
      <c r="G371" s="49"/>
      <c r="H371" s="49"/>
      <c r="I371" s="49"/>
      <c r="J371" s="49"/>
      <c r="K371" s="49"/>
      <c r="L371" s="49"/>
      <c r="M371" s="49"/>
      <c r="N371" s="49"/>
      <c r="O371" s="49"/>
      <c r="P371" s="49"/>
      <c r="Q371" s="49"/>
      <c r="R371" s="49"/>
      <c r="S371" s="49"/>
      <c r="T371" s="49"/>
      <c r="U371" s="49"/>
      <c r="V371" s="49"/>
      <c r="W371" s="49"/>
      <c r="X371" s="50"/>
      <c r="Y371" s="51"/>
      <c r="Z371" s="51">
        <v>0</v>
      </c>
      <c r="AA371" s="51"/>
      <c r="AB371" s="51">
        <v>0</v>
      </c>
      <c r="AC371" s="51"/>
      <c r="AD371" s="51">
        <v>29918</v>
      </c>
      <c r="AE371" s="69"/>
      <c r="AF371" s="69"/>
      <c r="AG371" s="69"/>
      <c r="AH371" s="69"/>
      <c r="AI371" s="69"/>
      <c r="AJ371" s="69"/>
      <c r="AK371" s="69"/>
      <c r="AL371" s="69"/>
      <c r="AM371" s="69"/>
      <c r="AN371" s="69"/>
      <c r="AO371" s="69"/>
      <c r="AP371" s="69"/>
      <c r="AQ371" s="69"/>
      <c r="AR371" s="69"/>
      <c r="AS371" s="69"/>
      <c r="AT371" s="69"/>
      <c r="AU371" s="69"/>
      <c r="AV371" s="69"/>
      <c r="AW371" s="69"/>
      <c r="AX371" s="69"/>
      <c r="AY371" s="69"/>
      <c r="AZ371" s="69"/>
      <c r="BA371" s="69"/>
      <c r="BB371" s="69"/>
      <c r="BC371" s="69"/>
      <c r="BD371" s="69"/>
      <c r="BE371" s="69"/>
      <c r="BF371" s="69"/>
      <c r="BG371" s="69"/>
      <c r="BH371" s="69"/>
      <c r="BI371" s="69"/>
      <c r="BJ371" s="69"/>
      <c r="BK371" s="69"/>
      <c r="BL371" s="69"/>
      <c r="BM371" s="69"/>
      <c r="BN371" s="69"/>
      <c r="BO371" s="69"/>
      <c r="BP371" s="69"/>
      <c r="BQ371" s="69"/>
      <c r="BR371" s="69"/>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row>
    <row r="372" spans="1:92" ht="18">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69"/>
      <c r="AF372" s="69"/>
      <c r="AG372" s="69"/>
      <c r="AH372" s="69"/>
      <c r="AI372" s="69"/>
      <c r="AJ372" s="69"/>
      <c r="AK372" s="69"/>
      <c r="AL372" s="69"/>
      <c r="AM372" s="69"/>
      <c r="AN372" s="69"/>
      <c r="AO372" s="69"/>
      <c r="AP372" s="69"/>
      <c r="AQ372" s="69"/>
      <c r="AR372" s="69"/>
      <c r="AS372" s="69"/>
      <c r="AT372" s="69"/>
      <c r="AU372" s="69"/>
      <c r="AV372" s="69"/>
      <c r="AW372" s="69"/>
      <c r="AX372" s="69"/>
      <c r="AY372" s="69"/>
      <c r="AZ372" s="69"/>
      <c r="BA372" s="69"/>
      <c r="BB372" s="69"/>
      <c r="BC372" s="69"/>
      <c r="BD372" s="69"/>
      <c r="BE372" s="69"/>
      <c r="BF372" s="69"/>
      <c r="BG372" s="69"/>
      <c r="BH372" s="69"/>
      <c r="BI372" s="69"/>
      <c r="BJ372" s="69"/>
      <c r="BK372" s="69"/>
      <c r="BL372" s="69"/>
      <c r="BM372" s="69"/>
      <c r="BN372" s="69"/>
      <c r="BO372" s="69"/>
      <c r="BP372" s="69"/>
      <c r="BQ372" s="69"/>
      <c r="BR372" s="69"/>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row>
    <row r="373" spans="1:92" ht="71.25" customHeight="1">
      <c r="A373" s="248" t="s">
        <v>163</v>
      </c>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50"/>
      <c r="Y373" s="51"/>
      <c r="Z373" s="51"/>
      <c r="AA373" s="51"/>
      <c r="AB373" s="51"/>
      <c r="AC373" s="51"/>
      <c r="AD373" s="51"/>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69"/>
      <c r="BL373" s="69"/>
      <c r="BM373" s="69"/>
      <c r="BN373" s="69"/>
      <c r="BO373" s="69"/>
      <c r="BP373" s="69"/>
      <c r="BQ373" s="69"/>
      <c r="BR373" s="69"/>
      <c r="BS373" s="69"/>
      <c r="BT373" s="69"/>
      <c r="BU373" s="69"/>
      <c r="BV373" s="69"/>
      <c r="BW373" s="69"/>
      <c r="BX373" s="69"/>
      <c r="BY373" s="69"/>
      <c r="BZ373" s="69"/>
      <c r="CA373" s="69"/>
      <c r="CB373" s="69"/>
      <c r="CC373" s="69"/>
      <c r="CD373" s="69"/>
      <c r="CE373" s="69"/>
      <c r="CF373" s="69"/>
      <c r="CG373" s="69"/>
      <c r="CH373" s="69"/>
      <c r="CI373" s="69"/>
      <c r="CJ373" s="69"/>
      <c r="CK373" s="69"/>
      <c r="CL373" s="69"/>
      <c r="CM373" s="69"/>
      <c r="CN373" s="69"/>
    </row>
    <row r="374" spans="1:92" ht="18">
      <c r="A374" s="54"/>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69"/>
      <c r="AF374" s="69"/>
      <c r="AG374" s="69"/>
      <c r="AH374" s="69"/>
      <c r="AI374" s="69"/>
      <c r="AJ374" s="69"/>
      <c r="AK374" s="69"/>
      <c r="AL374" s="69"/>
      <c r="AM374" s="69"/>
      <c r="AN374" s="69"/>
      <c r="AO374" s="69"/>
      <c r="AP374" s="69"/>
      <c r="AQ374" s="69"/>
      <c r="AR374" s="69"/>
      <c r="AS374" s="69"/>
      <c r="AT374" s="69"/>
      <c r="AU374" s="69"/>
      <c r="AV374" s="69"/>
      <c r="AW374" s="69"/>
      <c r="AX374" s="69"/>
      <c r="AY374" s="69"/>
      <c r="AZ374" s="69"/>
      <c r="BA374" s="69"/>
      <c r="BB374" s="69"/>
      <c r="BC374" s="69"/>
      <c r="BD374" s="69"/>
      <c r="BE374" s="69"/>
      <c r="BF374" s="69"/>
      <c r="BG374" s="69"/>
      <c r="BH374" s="69"/>
      <c r="BI374" s="69"/>
      <c r="BJ374" s="69"/>
      <c r="BK374" s="69"/>
      <c r="BL374" s="69"/>
      <c r="BM374" s="69"/>
      <c r="BN374" s="69"/>
      <c r="BO374" s="69"/>
      <c r="BP374" s="69"/>
      <c r="BQ374" s="69"/>
      <c r="BR374" s="69"/>
      <c r="BS374" s="69"/>
      <c r="BT374" s="69"/>
      <c r="BU374" s="69"/>
      <c r="BV374" s="69"/>
      <c r="BW374" s="69"/>
      <c r="BX374" s="69"/>
      <c r="BY374" s="69"/>
      <c r="BZ374" s="69"/>
      <c r="CA374" s="69"/>
      <c r="CB374" s="69"/>
      <c r="CC374" s="69"/>
      <c r="CD374" s="69"/>
      <c r="CE374" s="69"/>
      <c r="CF374" s="69"/>
      <c r="CG374" s="69"/>
      <c r="CH374" s="69"/>
      <c r="CI374" s="69"/>
      <c r="CJ374" s="69"/>
      <c r="CK374" s="69"/>
      <c r="CL374" s="69"/>
      <c r="CM374" s="69"/>
      <c r="CN374" s="69"/>
    </row>
    <row r="375" spans="1:92" ht="18">
      <c r="A375" s="251" t="s">
        <v>219</v>
      </c>
      <c r="B375" s="252"/>
      <c r="C375" s="252"/>
      <c r="D375" s="252"/>
      <c r="E375" s="252"/>
      <c r="F375" s="252"/>
      <c r="G375" s="252"/>
      <c r="H375" s="252"/>
      <c r="I375" s="253"/>
      <c r="J375" s="253"/>
      <c r="K375" s="253"/>
      <c r="L375" s="253"/>
      <c r="M375" s="253"/>
      <c r="N375" s="253"/>
      <c r="O375" s="253"/>
      <c r="P375" s="253"/>
      <c r="Q375" s="253"/>
      <c r="R375" s="253"/>
      <c r="S375" s="253"/>
      <c r="T375" s="253"/>
      <c r="U375" s="253"/>
      <c r="V375" s="253"/>
      <c r="W375" s="253"/>
      <c r="X375" s="254"/>
      <c r="Y375" s="51"/>
      <c r="Z375" s="51">
        <v>0</v>
      </c>
      <c r="AA375" s="51"/>
      <c r="AB375" s="51">
        <v>0</v>
      </c>
      <c r="AC375" s="51"/>
      <c r="AD375" s="51">
        <v>-5388</v>
      </c>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c r="BZ375" s="69"/>
      <c r="CA375" s="69"/>
      <c r="CB375" s="69"/>
      <c r="CC375" s="69"/>
      <c r="CD375" s="69"/>
      <c r="CE375" s="69"/>
      <c r="CF375" s="69"/>
      <c r="CG375" s="69"/>
      <c r="CH375" s="69"/>
      <c r="CI375" s="69"/>
      <c r="CJ375" s="69"/>
      <c r="CK375" s="69"/>
      <c r="CL375" s="69"/>
      <c r="CM375" s="69"/>
      <c r="CN375" s="69"/>
    </row>
    <row r="376" spans="1:92" ht="22.5" customHeight="1">
      <c r="A376" s="56"/>
      <c r="B376" s="57"/>
      <c r="C376" s="57"/>
      <c r="D376" s="57"/>
      <c r="E376" s="57"/>
      <c r="F376" s="57"/>
      <c r="G376" s="57"/>
      <c r="H376" s="58"/>
      <c r="I376" s="51"/>
      <c r="J376" s="51"/>
      <c r="K376" s="51"/>
      <c r="L376" s="51"/>
      <c r="M376" s="51"/>
      <c r="N376" s="51"/>
      <c r="O376" s="51"/>
      <c r="P376" s="51"/>
      <c r="Q376" s="51"/>
      <c r="R376" s="51"/>
      <c r="S376" s="51"/>
      <c r="T376" s="51"/>
      <c r="U376" s="51"/>
      <c r="V376" s="51"/>
      <c r="W376" s="51"/>
      <c r="X376" s="51"/>
      <c r="Y376" s="51"/>
      <c r="Z376" s="51"/>
      <c r="AA376" s="51"/>
      <c r="AB376" s="51"/>
      <c r="AC376" s="51"/>
      <c r="AD376" s="51"/>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69"/>
      <c r="BG376" s="69"/>
      <c r="BH376" s="69"/>
      <c r="BI376" s="69"/>
      <c r="BJ376" s="69"/>
      <c r="BK376" s="69"/>
      <c r="BL376" s="69"/>
      <c r="BM376" s="69"/>
      <c r="BN376" s="69"/>
      <c r="BO376" s="69"/>
      <c r="BP376" s="69"/>
      <c r="BQ376" s="69"/>
      <c r="BR376" s="69"/>
      <c r="BS376" s="69"/>
      <c r="BT376" s="69"/>
      <c r="BU376" s="69"/>
      <c r="BV376" s="69"/>
      <c r="BW376" s="69"/>
      <c r="BX376" s="69"/>
      <c r="BY376" s="69"/>
      <c r="BZ376" s="69"/>
      <c r="CA376" s="69"/>
      <c r="CB376" s="69"/>
      <c r="CC376" s="69"/>
      <c r="CD376" s="69"/>
      <c r="CE376" s="69"/>
      <c r="CF376" s="69"/>
      <c r="CG376" s="69"/>
      <c r="CH376" s="69"/>
      <c r="CI376" s="69"/>
      <c r="CJ376" s="69"/>
      <c r="CK376" s="69"/>
      <c r="CL376" s="69"/>
      <c r="CM376" s="69"/>
      <c r="CN376" s="69"/>
    </row>
    <row r="377" spans="1:92" ht="36" customHeight="1">
      <c r="A377" s="248" t="s">
        <v>254</v>
      </c>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50"/>
      <c r="Y377" s="51"/>
      <c r="Z377" s="51"/>
      <c r="AA377" s="51"/>
      <c r="AB377" s="51"/>
      <c r="AC377" s="51"/>
      <c r="AD377" s="51"/>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69"/>
      <c r="BQ377" s="69"/>
      <c r="BR377" s="69"/>
      <c r="BS377" s="69"/>
      <c r="BT377" s="69"/>
      <c r="BU377" s="69"/>
      <c r="BV377" s="69"/>
      <c r="BW377" s="69"/>
      <c r="BX377" s="69"/>
      <c r="BY377" s="69"/>
      <c r="BZ377" s="69"/>
      <c r="CA377" s="69"/>
      <c r="CB377" s="69"/>
      <c r="CC377" s="69"/>
      <c r="CD377" s="69"/>
      <c r="CE377" s="69"/>
      <c r="CF377" s="69"/>
      <c r="CG377" s="69"/>
      <c r="CH377" s="69"/>
      <c r="CI377" s="69"/>
      <c r="CJ377" s="69"/>
      <c r="CK377" s="69"/>
      <c r="CL377" s="69"/>
      <c r="CM377" s="69"/>
      <c r="CN377" s="69"/>
    </row>
    <row r="378" spans="1:92" ht="18">
      <c r="A378" s="62"/>
      <c r="B378" s="63"/>
      <c r="C378" s="63"/>
      <c r="D378" s="63"/>
      <c r="E378" s="63"/>
      <c r="F378" s="63"/>
      <c r="G378" s="63"/>
      <c r="H378" s="63"/>
      <c r="I378" s="63"/>
      <c r="J378" s="63"/>
      <c r="K378" s="63"/>
      <c r="L378" s="63"/>
      <c r="M378" s="63"/>
      <c r="N378" s="63"/>
      <c r="O378" s="63"/>
      <c r="P378" s="63"/>
      <c r="Q378" s="63"/>
      <c r="R378" s="63"/>
      <c r="S378" s="63"/>
      <c r="T378" s="63"/>
      <c r="U378" s="63"/>
      <c r="V378" s="63"/>
      <c r="W378" s="63"/>
      <c r="X378" s="64"/>
      <c r="Y378" s="51"/>
      <c r="Z378" s="51"/>
      <c r="AA378" s="51"/>
      <c r="AB378" s="51"/>
      <c r="AC378" s="51"/>
      <c r="AD378" s="51"/>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69"/>
      <c r="BQ378" s="69"/>
      <c r="BR378" s="69"/>
      <c r="BS378" s="69"/>
      <c r="BT378" s="69"/>
      <c r="BU378" s="69"/>
      <c r="BV378" s="69"/>
      <c r="BW378" s="69"/>
      <c r="BX378" s="69"/>
      <c r="BY378" s="69"/>
      <c r="BZ378" s="69"/>
      <c r="CA378" s="69"/>
      <c r="CB378" s="69"/>
      <c r="CC378" s="69"/>
      <c r="CD378" s="69"/>
      <c r="CE378" s="69"/>
      <c r="CF378" s="69"/>
      <c r="CG378" s="69"/>
      <c r="CH378" s="69"/>
      <c r="CI378" s="69"/>
      <c r="CJ378" s="69"/>
      <c r="CK378" s="69"/>
      <c r="CL378" s="69"/>
      <c r="CM378" s="69"/>
      <c r="CN378" s="69"/>
    </row>
    <row r="379" spans="1:92" ht="18">
      <c r="A379" s="251" t="s">
        <v>220</v>
      </c>
      <c r="B379" s="252"/>
      <c r="C379" s="252"/>
      <c r="D379" s="252"/>
      <c r="E379" s="252"/>
      <c r="F379" s="252"/>
      <c r="G379" s="252"/>
      <c r="H379" s="252"/>
      <c r="I379" s="253"/>
      <c r="J379" s="253"/>
      <c r="K379" s="253"/>
      <c r="L379" s="253"/>
      <c r="M379" s="253"/>
      <c r="N379" s="253"/>
      <c r="O379" s="253"/>
      <c r="P379" s="253"/>
      <c r="Q379" s="253"/>
      <c r="R379" s="253"/>
      <c r="S379" s="253"/>
      <c r="T379" s="253"/>
      <c r="U379" s="253"/>
      <c r="V379" s="253"/>
      <c r="W379" s="253"/>
      <c r="X379" s="254"/>
      <c r="Y379" s="51"/>
      <c r="Z379" s="51">
        <v>0</v>
      </c>
      <c r="AA379" s="51"/>
      <c r="AB379" s="51">
        <v>0</v>
      </c>
      <c r="AC379" s="51"/>
      <c r="AD379" s="51">
        <v>19271</v>
      </c>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69"/>
      <c r="BQ379" s="69"/>
      <c r="BR379" s="69"/>
      <c r="BS379" s="69"/>
      <c r="BT379" s="69"/>
      <c r="BU379" s="69"/>
      <c r="BV379" s="69"/>
      <c r="BW379" s="69"/>
      <c r="BX379" s="69"/>
      <c r="BY379" s="69"/>
      <c r="BZ379" s="69"/>
      <c r="CA379" s="69"/>
      <c r="CB379" s="69"/>
      <c r="CC379" s="69"/>
      <c r="CD379" s="69"/>
      <c r="CE379" s="69"/>
      <c r="CF379" s="69"/>
      <c r="CG379" s="69"/>
      <c r="CH379" s="69"/>
      <c r="CI379" s="69"/>
      <c r="CJ379" s="69"/>
      <c r="CK379" s="69"/>
      <c r="CL379" s="69"/>
      <c r="CM379" s="69"/>
      <c r="CN379" s="69"/>
    </row>
    <row r="380" spans="1:92" ht="18" customHeight="1">
      <c r="A380" s="51"/>
      <c r="B380" s="33"/>
      <c r="C380" s="33"/>
      <c r="D380" s="33"/>
      <c r="E380" s="33"/>
      <c r="F380" s="33"/>
      <c r="G380" s="33"/>
      <c r="H380" s="33"/>
      <c r="I380" s="51"/>
      <c r="J380" s="51"/>
      <c r="K380" s="51"/>
      <c r="L380" s="51"/>
      <c r="M380" s="51"/>
      <c r="N380" s="51"/>
      <c r="O380" s="51"/>
      <c r="P380" s="51"/>
      <c r="Q380" s="51"/>
      <c r="R380" s="51"/>
      <c r="S380" s="51"/>
      <c r="T380" s="51"/>
      <c r="U380" s="51"/>
      <c r="V380" s="51"/>
      <c r="W380" s="51"/>
      <c r="X380" s="51"/>
      <c r="Y380" s="51"/>
      <c r="Z380" s="51"/>
      <c r="AA380" s="51"/>
      <c r="AB380" s="51"/>
      <c r="AC380" s="51"/>
      <c r="AD380" s="51"/>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row>
    <row r="381" spans="1:92" ht="74.25" customHeight="1">
      <c r="A381" s="248" t="s">
        <v>268</v>
      </c>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50"/>
      <c r="Y381" s="51"/>
      <c r="Z381" s="51"/>
      <c r="AA381" s="51"/>
      <c r="AB381" s="51"/>
      <c r="AC381" s="51"/>
      <c r="AD381" s="51"/>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row>
    <row r="382" spans="1:92" ht="18">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row>
    <row r="383" spans="1:92" ht="18">
      <c r="A383" s="251" t="s">
        <v>26</v>
      </c>
      <c r="B383" s="252"/>
      <c r="C383" s="252"/>
      <c r="D383" s="252"/>
      <c r="E383" s="252"/>
      <c r="F383" s="252"/>
      <c r="G383" s="252"/>
      <c r="H383" s="252"/>
      <c r="I383" s="253"/>
      <c r="J383" s="253"/>
      <c r="K383" s="253"/>
      <c r="L383" s="253"/>
      <c r="M383" s="253"/>
      <c r="N383" s="253"/>
      <c r="O383" s="253"/>
      <c r="P383" s="253"/>
      <c r="Q383" s="253"/>
      <c r="R383" s="253"/>
      <c r="S383" s="253"/>
      <c r="T383" s="253"/>
      <c r="U383" s="253"/>
      <c r="V383" s="253"/>
      <c r="W383" s="253"/>
      <c r="X383" s="254"/>
      <c r="Y383" s="51"/>
      <c r="Z383" s="51">
        <v>0</v>
      </c>
      <c r="AA383" s="51"/>
      <c r="AB383" s="51">
        <v>0</v>
      </c>
      <c r="AC383" s="51"/>
      <c r="AD383" s="51">
        <v>7500</v>
      </c>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row>
    <row r="384" spans="1:92" ht="18">
      <c r="A384" s="51"/>
      <c r="B384" s="33"/>
      <c r="C384" s="33"/>
      <c r="D384" s="33"/>
      <c r="E384" s="33"/>
      <c r="F384" s="33"/>
      <c r="G384" s="33"/>
      <c r="H384" s="33"/>
      <c r="I384" s="51"/>
      <c r="J384" s="51"/>
      <c r="K384" s="51"/>
      <c r="L384" s="51"/>
      <c r="M384" s="51"/>
      <c r="N384" s="51"/>
      <c r="O384" s="51"/>
      <c r="P384" s="51"/>
      <c r="Q384" s="51"/>
      <c r="R384" s="51"/>
      <c r="S384" s="51"/>
      <c r="T384" s="51"/>
      <c r="U384" s="51"/>
      <c r="V384" s="51"/>
      <c r="W384" s="51"/>
      <c r="X384" s="51"/>
      <c r="Y384" s="51"/>
      <c r="Z384" s="51"/>
      <c r="AA384" s="51"/>
      <c r="AB384" s="51"/>
      <c r="AC384" s="51"/>
      <c r="AD384" s="51"/>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row>
    <row r="385" spans="1:92" ht="145.5" customHeight="1">
      <c r="A385" s="248" t="s">
        <v>164</v>
      </c>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50"/>
      <c r="Y385" s="51"/>
      <c r="Z385" s="51"/>
      <c r="AA385" s="51"/>
      <c r="AB385" s="51"/>
      <c r="AC385" s="51"/>
      <c r="AD385" s="51"/>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69"/>
      <c r="BQ385" s="69"/>
      <c r="BR385" s="69"/>
      <c r="BS385" s="69"/>
      <c r="BT385" s="69"/>
      <c r="BU385" s="69"/>
      <c r="BV385" s="69"/>
      <c r="BW385" s="69"/>
      <c r="BX385" s="69"/>
      <c r="BY385" s="69"/>
      <c r="BZ385" s="69"/>
      <c r="CA385" s="69"/>
      <c r="CB385" s="69"/>
      <c r="CC385" s="69"/>
      <c r="CD385" s="69"/>
      <c r="CE385" s="69"/>
      <c r="CF385" s="69"/>
      <c r="CG385" s="69"/>
      <c r="CH385" s="69"/>
      <c r="CI385" s="69"/>
      <c r="CJ385" s="69"/>
      <c r="CK385" s="69"/>
      <c r="CL385" s="69"/>
      <c r="CM385" s="69"/>
      <c r="CN385" s="69"/>
    </row>
    <row r="386" spans="1:92" ht="18">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69"/>
      <c r="BQ386" s="69"/>
      <c r="BR386" s="69"/>
      <c r="BS386" s="69"/>
      <c r="BT386" s="69"/>
      <c r="BU386" s="69"/>
      <c r="BV386" s="69"/>
      <c r="BW386" s="69"/>
      <c r="BX386" s="69"/>
      <c r="BY386" s="69"/>
      <c r="BZ386" s="69"/>
      <c r="CA386" s="69"/>
      <c r="CB386" s="69"/>
      <c r="CC386" s="69"/>
      <c r="CD386" s="69"/>
      <c r="CE386" s="69"/>
      <c r="CF386" s="69"/>
      <c r="CG386" s="69"/>
      <c r="CH386" s="69"/>
      <c r="CI386" s="69"/>
      <c r="CJ386" s="69"/>
      <c r="CK386" s="69"/>
      <c r="CL386" s="69"/>
      <c r="CM386" s="69"/>
      <c r="CN386" s="69"/>
    </row>
    <row r="387" spans="1:92" ht="18">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69"/>
      <c r="BQ387" s="69"/>
      <c r="BR387" s="69"/>
      <c r="BS387" s="69"/>
      <c r="BT387" s="69"/>
      <c r="BU387" s="69"/>
      <c r="BV387" s="69"/>
      <c r="BW387" s="69"/>
      <c r="BX387" s="69"/>
      <c r="BY387" s="69"/>
      <c r="BZ387" s="69"/>
      <c r="CA387" s="69"/>
      <c r="CB387" s="69"/>
      <c r="CC387" s="69"/>
      <c r="CD387" s="69"/>
      <c r="CE387" s="69"/>
      <c r="CF387" s="69"/>
      <c r="CG387" s="69"/>
      <c r="CH387" s="69"/>
      <c r="CI387" s="69"/>
      <c r="CJ387" s="69"/>
      <c r="CK387" s="69"/>
      <c r="CL387" s="69"/>
      <c r="CM387" s="69"/>
      <c r="CN387" s="69"/>
    </row>
    <row r="388" spans="1:92" ht="18">
      <c r="A388" s="258" t="s">
        <v>146</v>
      </c>
      <c r="B388" s="259"/>
      <c r="C388" s="259"/>
      <c r="D388" s="259"/>
      <c r="E388" s="259"/>
      <c r="F388" s="259"/>
      <c r="G388" s="259"/>
      <c r="H388" s="259"/>
      <c r="I388" s="259"/>
      <c r="J388" s="259"/>
      <c r="K388" s="259"/>
      <c r="L388" s="259"/>
      <c r="M388" s="259"/>
      <c r="N388" s="259"/>
      <c r="O388" s="259"/>
      <c r="P388" s="259"/>
      <c r="Q388" s="260"/>
      <c r="R388" s="260"/>
      <c r="S388" s="260"/>
      <c r="T388" s="260"/>
      <c r="U388" s="260"/>
      <c r="V388" s="260"/>
      <c r="W388" s="260"/>
      <c r="X388" s="261"/>
      <c r="Y388" s="54" t="s">
        <v>228</v>
      </c>
      <c r="Z388" s="51">
        <f>SUM(Z371:Z387)</f>
        <v>0</v>
      </c>
      <c r="AA388" s="51"/>
      <c r="AB388" s="51">
        <f>SUM(AB371:AB387)</f>
        <v>0</v>
      </c>
      <c r="AC388" s="51"/>
      <c r="AD388" s="51">
        <f>SUM(AD371:AD387)</f>
        <v>51301</v>
      </c>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69"/>
      <c r="BQ388" s="69"/>
      <c r="BR388" s="69"/>
      <c r="BS388" s="69"/>
      <c r="BT388" s="69"/>
      <c r="BU388" s="69"/>
      <c r="BV388" s="69"/>
      <c r="BW388" s="69"/>
      <c r="BX388" s="69"/>
      <c r="BY388" s="69"/>
      <c r="BZ388" s="69"/>
      <c r="CA388" s="69"/>
      <c r="CB388" s="69"/>
      <c r="CC388" s="69"/>
      <c r="CD388" s="69"/>
      <c r="CE388" s="69"/>
      <c r="CF388" s="69"/>
      <c r="CG388" s="69"/>
      <c r="CH388" s="69"/>
      <c r="CI388" s="69"/>
      <c r="CJ388" s="69"/>
      <c r="CK388" s="69"/>
      <c r="CL388" s="69"/>
      <c r="CM388" s="69"/>
      <c r="CN388" s="69"/>
    </row>
    <row r="389" spans="1:92" ht="18">
      <c r="A389" s="51" t="s">
        <v>228</v>
      </c>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69"/>
      <c r="AF389" s="69"/>
      <c r="AG389" s="69"/>
      <c r="AH389" s="69"/>
      <c r="AI389" s="69"/>
      <c r="AJ389" s="69"/>
      <c r="AK389" s="69"/>
      <c r="AL389" s="69"/>
      <c r="AM389" s="69"/>
      <c r="AN389" s="69"/>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69"/>
      <c r="BQ389" s="69"/>
      <c r="BR389" s="69"/>
      <c r="BS389" s="69"/>
      <c r="BT389" s="69"/>
      <c r="BU389" s="69"/>
      <c r="BV389" s="69"/>
      <c r="BW389" s="69"/>
      <c r="BX389" s="69"/>
      <c r="BY389" s="69"/>
      <c r="BZ389" s="69"/>
      <c r="CA389" s="69"/>
      <c r="CB389" s="69"/>
      <c r="CC389" s="69"/>
      <c r="CD389" s="69"/>
      <c r="CE389" s="69"/>
      <c r="CF389" s="69"/>
      <c r="CG389" s="69"/>
      <c r="CH389" s="69"/>
      <c r="CI389" s="69"/>
      <c r="CJ389" s="69"/>
      <c r="CK389" s="69"/>
      <c r="CL389" s="69"/>
      <c r="CM389" s="69"/>
      <c r="CN389" s="69"/>
    </row>
    <row r="390" spans="1:92" ht="18">
      <c r="A390" s="255"/>
      <c r="B390" s="256"/>
      <c r="C390" s="256"/>
      <c r="D390" s="256"/>
      <c r="E390" s="256"/>
      <c r="F390" s="256"/>
      <c r="G390" s="256"/>
      <c r="H390" s="256"/>
      <c r="I390" s="256"/>
      <c r="J390" s="256"/>
      <c r="K390" s="256"/>
      <c r="L390" s="256"/>
      <c r="M390" s="256"/>
      <c r="N390" s="256"/>
      <c r="O390" s="256"/>
      <c r="P390" s="256"/>
      <c r="Q390" s="256"/>
      <c r="R390" s="256"/>
      <c r="S390" s="256"/>
      <c r="T390" s="256"/>
      <c r="U390" s="256"/>
      <c r="V390" s="256"/>
      <c r="W390" s="256"/>
      <c r="X390" s="256"/>
      <c r="Y390" s="257"/>
      <c r="Z390" s="51"/>
      <c r="AA390" s="51"/>
      <c r="AB390" s="51"/>
      <c r="AC390" s="51"/>
      <c r="AD390" s="51"/>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row>
    <row r="391" spans="1:92" ht="18">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69"/>
      <c r="BQ391" s="69"/>
      <c r="BR391" s="69"/>
      <c r="BS391" s="69"/>
      <c r="BT391" s="69"/>
      <c r="BU391" s="69"/>
      <c r="BV391" s="69"/>
      <c r="BW391" s="69"/>
      <c r="BX391" s="69"/>
      <c r="BY391" s="69"/>
      <c r="BZ391" s="69"/>
      <c r="CA391" s="69"/>
      <c r="CB391" s="69"/>
      <c r="CC391" s="69"/>
      <c r="CD391" s="69"/>
      <c r="CE391" s="69"/>
      <c r="CF391" s="69"/>
      <c r="CG391" s="69"/>
      <c r="CH391" s="69"/>
      <c r="CI391" s="69"/>
      <c r="CJ391" s="69"/>
      <c r="CK391" s="69"/>
      <c r="CL391" s="69"/>
      <c r="CM391" s="69"/>
      <c r="CN391" s="69"/>
    </row>
    <row r="392" spans="1:92" ht="18">
      <c r="A392" s="245"/>
      <c r="B392" s="246"/>
      <c r="C392" s="246"/>
      <c r="D392" s="246"/>
      <c r="E392" s="246"/>
      <c r="F392" s="246"/>
      <c r="G392" s="246"/>
      <c r="H392" s="246"/>
      <c r="I392" s="246"/>
      <c r="J392" s="246"/>
      <c r="K392" s="246"/>
      <c r="L392" s="246"/>
      <c r="M392" s="246"/>
      <c r="N392" s="246"/>
      <c r="O392" s="246"/>
      <c r="P392" s="247"/>
      <c r="Q392" s="51"/>
      <c r="R392" s="51"/>
      <c r="S392" s="51"/>
      <c r="T392" s="51"/>
      <c r="U392" s="51"/>
      <c r="V392" s="51"/>
      <c r="W392" s="51"/>
      <c r="X392" s="51"/>
      <c r="Y392" s="51"/>
      <c r="Z392" s="51"/>
      <c r="AA392" s="51"/>
      <c r="AB392" s="51"/>
      <c r="AC392" s="51"/>
      <c r="AD392" s="51"/>
      <c r="AE392" s="69"/>
      <c r="AF392" s="69"/>
      <c r="AG392" s="69"/>
      <c r="AH392" s="69"/>
      <c r="AI392" s="69"/>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69"/>
      <c r="BQ392" s="69"/>
      <c r="BR392" s="69"/>
      <c r="BS392" s="69"/>
      <c r="BT392" s="69"/>
      <c r="BU392" s="69"/>
      <c r="BV392" s="69"/>
      <c r="BW392" s="69"/>
      <c r="BX392" s="69"/>
      <c r="BY392" s="69"/>
      <c r="BZ392" s="69"/>
      <c r="CA392" s="69"/>
      <c r="CB392" s="69"/>
      <c r="CC392" s="69"/>
      <c r="CD392" s="69"/>
      <c r="CE392" s="69"/>
      <c r="CF392" s="69"/>
      <c r="CG392" s="69"/>
      <c r="CH392" s="69"/>
      <c r="CI392" s="69"/>
      <c r="CJ392" s="69"/>
      <c r="CK392" s="69"/>
      <c r="CL392" s="69"/>
      <c r="CM392" s="69"/>
      <c r="CN392" s="69"/>
    </row>
    <row r="393" spans="1:92" ht="18">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69"/>
      <c r="BQ393" s="69"/>
      <c r="BR393" s="69"/>
      <c r="BS393" s="69"/>
      <c r="BT393" s="69"/>
      <c r="BU393" s="69"/>
      <c r="BV393" s="69"/>
      <c r="BW393" s="69"/>
      <c r="BX393" s="69"/>
      <c r="BY393" s="69"/>
      <c r="BZ393" s="69"/>
      <c r="CA393" s="69"/>
      <c r="CB393" s="69"/>
      <c r="CC393" s="69"/>
      <c r="CD393" s="69"/>
      <c r="CE393" s="69"/>
      <c r="CF393" s="69"/>
      <c r="CG393" s="69"/>
      <c r="CH393" s="69"/>
      <c r="CI393" s="69"/>
      <c r="CJ393" s="69"/>
      <c r="CK393" s="69"/>
      <c r="CL393" s="69"/>
      <c r="CM393" s="69"/>
      <c r="CN393" s="69"/>
    </row>
    <row r="394" spans="1:92" ht="18">
      <c r="A394" s="248"/>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50"/>
      <c r="Y394" s="51"/>
      <c r="Z394" s="51"/>
      <c r="AA394" s="51"/>
      <c r="AB394" s="51"/>
      <c r="AC394" s="51"/>
      <c r="AD394" s="51"/>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69"/>
      <c r="BQ394" s="69"/>
      <c r="BR394" s="69"/>
      <c r="BS394" s="69"/>
      <c r="BT394" s="69"/>
      <c r="BU394" s="69"/>
      <c r="BV394" s="69"/>
      <c r="BW394" s="69"/>
      <c r="BX394" s="69"/>
      <c r="BY394" s="69"/>
      <c r="BZ394" s="69"/>
      <c r="CA394" s="69"/>
      <c r="CB394" s="69"/>
      <c r="CC394" s="69"/>
      <c r="CD394" s="69"/>
      <c r="CE394" s="69"/>
      <c r="CF394" s="69"/>
      <c r="CG394" s="69"/>
      <c r="CH394" s="69"/>
      <c r="CI394" s="69"/>
      <c r="CJ394" s="69"/>
      <c r="CK394" s="69"/>
      <c r="CL394" s="69"/>
      <c r="CM394" s="69"/>
      <c r="CN394" s="69"/>
    </row>
    <row r="395" spans="1:92" ht="18">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69"/>
      <c r="BQ395" s="69"/>
      <c r="BR395" s="69"/>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row>
    <row r="396" spans="1:92" ht="18">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69"/>
      <c r="BQ396" s="69"/>
      <c r="BR396" s="69"/>
      <c r="BS396" s="69"/>
      <c r="BT396" s="69"/>
      <c r="BU396" s="69"/>
      <c r="BV396" s="69"/>
      <c r="BW396" s="69"/>
      <c r="BX396" s="69"/>
      <c r="BY396" s="69"/>
      <c r="BZ396" s="69"/>
      <c r="CA396" s="69"/>
      <c r="CB396" s="69"/>
      <c r="CC396" s="69"/>
      <c r="CD396" s="69"/>
      <c r="CE396" s="69"/>
      <c r="CF396" s="69"/>
      <c r="CG396" s="69"/>
      <c r="CH396" s="69"/>
      <c r="CI396" s="69"/>
      <c r="CJ396" s="69"/>
      <c r="CK396" s="69"/>
      <c r="CL396" s="69"/>
      <c r="CM396" s="69"/>
      <c r="CN396" s="69"/>
    </row>
    <row r="397" spans="1:92" ht="18">
      <c r="A397" s="65"/>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69"/>
      <c r="BQ397" s="69"/>
      <c r="BR397" s="69"/>
      <c r="BS397" s="69"/>
      <c r="BT397" s="69"/>
      <c r="BU397" s="69"/>
      <c r="BV397" s="69"/>
      <c r="BW397" s="69"/>
      <c r="BX397" s="69"/>
      <c r="BY397" s="69"/>
      <c r="BZ397" s="69"/>
      <c r="CA397" s="69"/>
      <c r="CB397" s="69"/>
      <c r="CC397" s="69"/>
      <c r="CD397" s="69"/>
      <c r="CE397" s="69"/>
      <c r="CF397" s="69"/>
      <c r="CG397" s="69"/>
      <c r="CH397" s="69"/>
      <c r="CI397" s="69"/>
      <c r="CJ397" s="69"/>
      <c r="CK397" s="69"/>
      <c r="CL397" s="69"/>
      <c r="CM397" s="69"/>
      <c r="CN397" s="69"/>
    </row>
    <row r="398" spans="1:92" ht="1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69"/>
      <c r="CB398" s="69"/>
      <c r="CC398" s="69"/>
      <c r="CD398" s="69"/>
      <c r="CE398" s="69"/>
      <c r="CF398" s="69"/>
      <c r="CG398" s="69"/>
      <c r="CH398" s="69"/>
      <c r="CI398" s="69"/>
      <c r="CJ398" s="69"/>
      <c r="CK398" s="69"/>
      <c r="CL398" s="69"/>
      <c r="CM398" s="69"/>
      <c r="CN398" s="69"/>
    </row>
    <row r="399" spans="1:92" ht="1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row>
    <row r="400" spans="1:92" ht="1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c r="BP400" s="69"/>
      <c r="BQ400" s="69"/>
      <c r="BR400" s="69"/>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row>
    <row r="401" spans="1:92" ht="1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c r="BI401" s="69"/>
      <c r="BJ401" s="69"/>
      <c r="BK401" s="69"/>
      <c r="BL401" s="69"/>
      <c r="BM401" s="69"/>
      <c r="BN401" s="69"/>
      <c r="BO401" s="69"/>
      <c r="BP401" s="69"/>
      <c r="BQ401" s="69"/>
      <c r="BR401" s="69"/>
      <c r="BS401" s="69"/>
      <c r="BT401" s="69"/>
      <c r="BU401" s="69"/>
      <c r="BV401" s="69"/>
      <c r="BW401" s="69"/>
      <c r="BX401" s="69"/>
      <c r="BY401" s="69"/>
      <c r="BZ401" s="69"/>
      <c r="CA401" s="69"/>
      <c r="CB401" s="69"/>
      <c r="CC401" s="69"/>
      <c r="CD401" s="69"/>
      <c r="CE401" s="69"/>
      <c r="CF401" s="69"/>
      <c r="CG401" s="69"/>
      <c r="CH401" s="69"/>
      <c r="CI401" s="69"/>
      <c r="CJ401" s="69"/>
      <c r="CK401" s="69"/>
      <c r="CL401" s="69"/>
      <c r="CM401" s="69"/>
      <c r="CN401" s="69"/>
    </row>
    <row r="402" spans="1:92" ht="18">
      <c r="A402" s="68" t="s">
        <v>127</v>
      </c>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c r="BI402" s="69"/>
      <c r="BJ402" s="69"/>
      <c r="BK402" s="69"/>
      <c r="BL402" s="69"/>
      <c r="BM402" s="69"/>
      <c r="BN402" s="69"/>
      <c r="BO402" s="69"/>
      <c r="BP402" s="69"/>
      <c r="BQ402" s="69"/>
      <c r="BR402" s="69"/>
      <c r="BS402" s="69"/>
      <c r="BT402" s="69"/>
      <c r="BU402" s="69"/>
      <c r="BV402" s="69"/>
      <c r="BW402" s="69"/>
      <c r="BX402" s="69"/>
      <c r="BY402" s="69"/>
      <c r="BZ402" s="69"/>
      <c r="CA402" s="69"/>
      <c r="CB402" s="69"/>
      <c r="CC402" s="69"/>
      <c r="CD402" s="69"/>
      <c r="CE402" s="69"/>
      <c r="CF402" s="69"/>
      <c r="CG402" s="69"/>
      <c r="CH402" s="69"/>
      <c r="CI402" s="69"/>
      <c r="CJ402" s="69"/>
      <c r="CK402" s="69"/>
      <c r="CL402" s="69"/>
      <c r="CM402" s="69"/>
      <c r="CN402" s="69"/>
    </row>
    <row r="403" spans="1:92" ht="18">
      <c r="A403" s="219" t="s">
        <v>128</v>
      </c>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c r="BI403" s="69"/>
      <c r="BJ403" s="69"/>
      <c r="BK403" s="69"/>
      <c r="BL403" s="69"/>
      <c r="BM403" s="69"/>
      <c r="BN403" s="69"/>
      <c r="BO403" s="69"/>
      <c r="BP403" s="69"/>
      <c r="BQ403" s="69"/>
      <c r="BR403" s="69"/>
      <c r="BS403" s="69"/>
      <c r="BT403" s="69"/>
      <c r="BU403" s="69"/>
      <c r="BV403" s="69"/>
      <c r="BW403" s="69"/>
      <c r="BX403" s="69"/>
      <c r="BY403" s="69"/>
      <c r="BZ403" s="69"/>
      <c r="CA403" s="69"/>
      <c r="CB403" s="69"/>
      <c r="CC403" s="69"/>
      <c r="CD403" s="69"/>
      <c r="CE403" s="69"/>
      <c r="CF403" s="69"/>
      <c r="CG403" s="69"/>
      <c r="CH403" s="69"/>
      <c r="CI403" s="69"/>
      <c r="CJ403" s="69"/>
      <c r="CK403" s="69"/>
      <c r="CL403" s="69"/>
      <c r="CM403" s="69"/>
      <c r="CN403" s="69"/>
    </row>
    <row r="404" spans="1:92" ht="18">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70" t="s">
        <v>37</v>
      </c>
      <c r="AA404" s="70"/>
      <c r="AB404" s="70"/>
      <c r="AC404" s="51"/>
      <c r="AD404" s="51"/>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c r="BI404" s="69"/>
      <c r="BJ404" s="69"/>
      <c r="BK404" s="69"/>
      <c r="BL404" s="69"/>
      <c r="BM404" s="69"/>
      <c r="BN404" s="69"/>
      <c r="BO404" s="69"/>
      <c r="BP404" s="69"/>
      <c r="BQ404" s="69"/>
      <c r="BR404" s="69"/>
      <c r="BS404" s="69"/>
      <c r="BT404" s="69"/>
      <c r="BU404" s="69"/>
      <c r="BV404" s="69"/>
      <c r="BW404" s="69"/>
      <c r="BX404" s="69"/>
      <c r="BY404" s="69"/>
      <c r="BZ404" s="69"/>
      <c r="CA404" s="69"/>
      <c r="CB404" s="69"/>
      <c r="CC404" s="69"/>
      <c r="CD404" s="69"/>
      <c r="CE404" s="69"/>
      <c r="CF404" s="69"/>
      <c r="CG404" s="69"/>
      <c r="CH404" s="69"/>
      <c r="CI404" s="69"/>
      <c r="CJ404" s="69"/>
      <c r="CK404" s="69"/>
      <c r="CL404" s="69"/>
      <c r="CM404" s="69"/>
      <c r="CN404" s="69"/>
    </row>
    <row r="405" spans="1:92" ht="18">
      <c r="A405" s="262" t="s">
        <v>225</v>
      </c>
      <c r="B405" s="263"/>
      <c r="C405" s="263"/>
      <c r="D405" s="263"/>
      <c r="E405" s="263"/>
      <c r="F405" s="263"/>
      <c r="G405" s="263"/>
      <c r="H405" s="264"/>
      <c r="I405" s="51"/>
      <c r="J405" s="51"/>
      <c r="K405" s="51"/>
      <c r="L405" s="51"/>
      <c r="M405" s="51"/>
      <c r="N405" s="51"/>
      <c r="O405" s="51"/>
      <c r="P405" s="51"/>
      <c r="Q405" s="51"/>
      <c r="R405" s="51"/>
      <c r="S405" s="51"/>
      <c r="T405" s="51"/>
      <c r="U405" s="51"/>
      <c r="V405" s="51"/>
      <c r="W405" s="51"/>
      <c r="X405" s="51"/>
      <c r="Y405" s="51"/>
      <c r="Z405" s="71" t="s">
        <v>38</v>
      </c>
      <c r="AA405" s="70"/>
      <c r="AB405" s="71" t="s">
        <v>236</v>
      </c>
      <c r="AC405" s="51"/>
      <c r="AD405" s="72" t="s">
        <v>234</v>
      </c>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69"/>
      <c r="BQ405" s="69"/>
      <c r="BR405" s="69"/>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row>
    <row r="406" spans="1:92" ht="18">
      <c r="A406" s="94"/>
      <c r="B406" s="95"/>
      <c r="C406" s="95"/>
      <c r="D406" s="95"/>
      <c r="E406" s="95"/>
      <c r="F406" s="95"/>
      <c r="G406" s="95"/>
      <c r="H406" s="96"/>
      <c r="I406" s="51"/>
      <c r="J406" s="51"/>
      <c r="K406" s="51"/>
      <c r="L406" s="51"/>
      <c r="M406" s="51"/>
      <c r="N406" s="51"/>
      <c r="O406" s="51"/>
      <c r="P406" s="51"/>
      <c r="Q406" s="51"/>
      <c r="R406" s="51"/>
      <c r="S406" s="51"/>
      <c r="T406" s="51"/>
      <c r="U406" s="51"/>
      <c r="V406" s="51"/>
      <c r="W406" s="51"/>
      <c r="X406" s="51"/>
      <c r="Y406" s="51"/>
      <c r="Z406" s="71"/>
      <c r="AA406" s="70"/>
      <c r="AB406" s="71"/>
      <c r="AC406" s="51"/>
      <c r="AD406" s="72"/>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c r="BI406" s="69"/>
      <c r="BJ406" s="69"/>
      <c r="BK406" s="69"/>
      <c r="BL406" s="69"/>
      <c r="BM406" s="69"/>
      <c r="BN406" s="69"/>
      <c r="BO406" s="69"/>
      <c r="BP406" s="69"/>
      <c r="BQ406" s="69"/>
      <c r="BR406" s="69"/>
      <c r="BS406" s="69"/>
      <c r="BT406" s="69"/>
      <c r="BU406" s="69"/>
      <c r="BV406" s="69"/>
      <c r="BW406" s="69"/>
      <c r="BX406" s="69"/>
      <c r="BY406" s="69"/>
      <c r="BZ406" s="69"/>
      <c r="CA406" s="69"/>
      <c r="CB406" s="69"/>
      <c r="CC406" s="69"/>
      <c r="CD406" s="69"/>
      <c r="CE406" s="69"/>
      <c r="CF406" s="69"/>
      <c r="CG406" s="69"/>
      <c r="CH406" s="69"/>
      <c r="CI406" s="69"/>
      <c r="CJ406" s="69"/>
      <c r="CK406" s="69"/>
      <c r="CL406" s="69"/>
      <c r="CM406" s="69"/>
      <c r="CN406" s="69"/>
    </row>
    <row r="407" spans="1:92" ht="18">
      <c r="A407" s="53" t="s">
        <v>156</v>
      </c>
      <c r="B407" s="95"/>
      <c r="C407" s="95"/>
      <c r="D407" s="95"/>
      <c r="E407" s="95"/>
      <c r="F407" s="95"/>
      <c r="G407" s="95"/>
      <c r="H407" s="95"/>
      <c r="I407" s="51"/>
      <c r="J407" s="51"/>
      <c r="K407" s="51"/>
      <c r="L407" s="51"/>
      <c r="M407" s="51"/>
      <c r="N407" s="51"/>
      <c r="O407" s="51"/>
      <c r="P407" s="51"/>
      <c r="Q407" s="51"/>
      <c r="R407" s="51"/>
      <c r="S407" s="51"/>
      <c r="T407" s="51"/>
      <c r="U407" s="51"/>
      <c r="V407" s="51"/>
      <c r="W407" s="51"/>
      <c r="X407" s="51"/>
      <c r="Y407" s="51"/>
      <c r="Z407" s="71"/>
      <c r="AA407" s="70"/>
      <c r="AB407" s="71"/>
      <c r="AC407" s="51"/>
      <c r="AD407" s="72"/>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c r="BI407" s="69"/>
      <c r="BJ407" s="69"/>
      <c r="BK407" s="69"/>
      <c r="BL407" s="69"/>
      <c r="BM407" s="69"/>
      <c r="BN407" s="69"/>
      <c r="BO407" s="69"/>
      <c r="BP407" s="69"/>
      <c r="BQ407" s="69"/>
      <c r="BR407" s="69"/>
      <c r="BS407" s="69"/>
      <c r="BT407" s="69"/>
      <c r="BU407" s="69"/>
      <c r="BV407" s="69"/>
      <c r="BW407" s="69"/>
      <c r="BX407" s="69"/>
      <c r="BY407" s="69"/>
      <c r="BZ407" s="69"/>
      <c r="CA407" s="69"/>
      <c r="CB407" s="69"/>
      <c r="CC407" s="69"/>
      <c r="CD407" s="69"/>
      <c r="CE407" s="69"/>
      <c r="CF407" s="69"/>
      <c r="CG407" s="69"/>
      <c r="CH407" s="69"/>
      <c r="CI407" s="69"/>
      <c r="CJ407" s="69"/>
      <c r="CK407" s="69"/>
      <c r="CL407" s="69"/>
      <c r="CM407" s="69"/>
      <c r="CN407" s="69"/>
    </row>
    <row r="408" spans="1:92" ht="18">
      <c r="A408" s="94"/>
      <c r="B408" s="95"/>
      <c r="C408" s="95"/>
      <c r="D408" s="95"/>
      <c r="E408" s="95"/>
      <c r="F408" s="95"/>
      <c r="G408" s="95"/>
      <c r="H408" s="95"/>
      <c r="I408" s="51"/>
      <c r="J408" s="51"/>
      <c r="K408" s="51"/>
      <c r="L408" s="51"/>
      <c r="M408" s="51"/>
      <c r="N408" s="51"/>
      <c r="O408" s="51"/>
      <c r="P408" s="51"/>
      <c r="Q408" s="51"/>
      <c r="R408" s="51"/>
      <c r="S408" s="51"/>
      <c r="T408" s="51"/>
      <c r="U408" s="51"/>
      <c r="V408" s="51"/>
      <c r="W408" s="51"/>
      <c r="X408" s="51"/>
      <c r="Y408" s="51"/>
      <c r="Z408" s="71"/>
      <c r="AA408" s="70"/>
      <c r="AB408" s="71"/>
      <c r="AC408" s="51"/>
      <c r="AD408" s="72"/>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69"/>
      <c r="BD408" s="69"/>
      <c r="BE408" s="69"/>
      <c r="BF408" s="69"/>
      <c r="BG408" s="69"/>
      <c r="BH408" s="69"/>
      <c r="BI408" s="69"/>
      <c r="BJ408" s="69"/>
      <c r="BK408" s="69"/>
      <c r="BL408" s="69"/>
      <c r="BM408" s="69"/>
      <c r="BN408" s="69"/>
      <c r="BO408" s="69"/>
      <c r="BP408" s="69"/>
      <c r="BQ408" s="69"/>
      <c r="BR408" s="69"/>
      <c r="BS408" s="69"/>
      <c r="BT408" s="69"/>
      <c r="BU408" s="69"/>
      <c r="BV408" s="69"/>
      <c r="BW408" s="69"/>
      <c r="BX408" s="69"/>
      <c r="BY408" s="69"/>
      <c r="BZ408" s="69"/>
      <c r="CA408" s="69"/>
      <c r="CB408" s="69"/>
      <c r="CC408" s="69"/>
      <c r="CD408" s="69"/>
      <c r="CE408" s="69"/>
      <c r="CF408" s="69"/>
      <c r="CG408" s="69"/>
      <c r="CH408" s="69"/>
      <c r="CI408" s="69"/>
      <c r="CJ408" s="69"/>
      <c r="CK408" s="69"/>
      <c r="CL408" s="69"/>
      <c r="CM408" s="69"/>
      <c r="CN408" s="69"/>
    </row>
    <row r="409" spans="1:92" ht="18">
      <c r="A409" s="265" t="s">
        <v>27</v>
      </c>
      <c r="B409" s="266"/>
      <c r="C409" s="266"/>
      <c r="D409" s="266"/>
      <c r="E409" s="266"/>
      <c r="F409" s="266"/>
      <c r="G409" s="266"/>
      <c r="H409" s="267"/>
      <c r="I409" s="51"/>
      <c r="J409" s="51"/>
      <c r="K409" s="51"/>
      <c r="L409" s="51"/>
      <c r="M409" s="51"/>
      <c r="N409" s="51"/>
      <c r="O409" s="51"/>
      <c r="P409" s="51"/>
      <c r="Q409" s="51"/>
      <c r="R409" s="51"/>
      <c r="S409" s="51"/>
      <c r="T409" s="51"/>
      <c r="U409" s="51"/>
      <c r="V409" s="51"/>
      <c r="W409" s="51"/>
      <c r="X409" s="51"/>
      <c r="Y409" s="51"/>
      <c r="Z409" s="51">
        <v>0</v>
      </c>
      <c r="AA409" s="51"/>
      <c r="AB409" s="51">
        <v>0</v>
      </c>
      <c r="AC409" s="51"/>
      <c r="AD409" s="51">
        <v>-9768</v>
      </c>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c r="BI409" s="69"/>
      <c r="BJ409" s="69"/>
      <c r="BK409" s="69"/>
      <c r="BL409" s="69"/>
      <c r="BM409" s="69"/>
      <c r="BN409" s="69"/>
      <c r="BO409" s="69"/>
      <c r="BP409" s="69"/>
      <c r="BQ409" s="69"/>
      <c r="BR409" s="69"/>
      <c r="BS409" s="69"/>
      <c r="BT409" s="69"/>
      <c r="BU409" s="69"/>
      <c r="BV409" s="69"/>
      <c r="BW409" s="69"/>
      <c r="BX409" s="69"/>
      <c r="BY409" s="69"/>
      <c r="BZ409" s="69"/>
      <c r="CA409" s="69"/>
      <c r="CB409" s="69"/>
      <c r="CC409" s="69"/>
      <c r="CD409" s="69"/>
      <c r="CE409" s="69"/>
      <c r="CF409" s="69"/>
      <c r="CG409" s="69"/>
      <c r="CH409" s="69"/>
      <c r="CI409" s="69"/>
      <c r="CJ409" s="69"/>
      <c r="CK409" s="69"/>
      <c r="CL409" s="69"/>
      <c r="CM409" s="69"/>
      <c r="CN409" s="69"/>
    </row>
    <row r="410" spans="1:92" ht="18">
      <c r="A410" s="56"/>
      <c r="B410" s="57"/>
      <c r="C410" s="57"/>
      <c r="D410" s="57"/>
      <c r="E410" s="57"/>
      <c r="F410" s="57"/>
      <c r="G410" s="57"/>
      <c r="H410" s="58"/>
      <c r="I410" s="51"/>
      <c r="J410" s="51"/>
      <c r="K410" s="51"/>
      <c r="L410" s="51"/>
      <c r="M410" s="51"/>
      <c r="N410" s="51"/>
      <c r="O410" s="51"/>
      <c r="P410" s="51"/>
      <c r="Q410" s="51"/>
      <c r="R410" s="51"/>
      <c r="S410" s="51"/>
      <c r="T410" s="51"/>
      <c r="U410" s="51"/>
      <c r="V410" s="51"/>
      <c r="W410" s="51"/>
      <c r="X410" s="51"/>
      <c r="Y410" s="51"/>
      <c r="Z410" s="51"/>
      <c r="AA410" s="51"/>
      <c r="AB410" s="51"/>
      <c r="AC410" s="51"/>
      <c r="AD410" s="51"/>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BD410" s="69"/>
      <c r="BE410" s="69"/>
      <c r="BF410" s="69"/>
      <c r="BG410" s="69"/>
      <c r="BH410" s="69"/>
      <c r="BI410" s="69"/>
      <c r="BJ410" s="69"/>
      <c r="BK410" s="69"/>
      <c r="BL410" s="69"/>
      <c r="BM410" s="69"/>
      <c r="BN410" s="69"/>
      <c r="BO410" s="69"/>
      <c r="BP410" s="69"/>
      <c r="BQ410" s="69"/>
      <c r="BR410" s="69"/>
      <c r="BS410" s="69"/>
      <c r="BT410" s="69"/>
      <c r="BU410" s="69"/>
      <c r="BV410" s="69"/>
      <c r="BW410" s="69"/>
      <c r="BX410" s="69"/>
      <c r="BY410" s="69"/>
      <c r="BZ410" s="69"/>
      <c r="CA410" s="69"/>
      <c r="CB410" s="69"/>
      <c r="CC410" s="69"/>
      <c r="CD410" s="69"/>
      <c r="CE410" s="69"/>
      <c r="CF410" s="69"/>
      <c r="CG410" s="69"/>
      <c r="CH410" s="69"/>
      <c r="CI410" s="69"/>
      <c r="CJ410" s="69"/>
      <c r="CK410" s="69"/>
      <c r="CL410" s="69"/>
      <c r="CM410" s="69"/>
      <c r="CN410" s="69"/>
    </row>
    <row r="411" spans="1:92" ht="18">
      <c r="A411" s="248" t="s">
        <v>30</v>
      </c>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50"/>
      <c r="Y411" s="51"/>
      <c r="Z411" s="51"/>
      <c r="AA411" s="51"/>
      <c r="AB411" s="51"/>
      <c r="AC411" s="51"/>
      <c r="AD411" s="51"/>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c r="BI411" s="69"/>
      <c r="BJ411" s="69"/>
      <c r="BK411" s="69"/>
      <c r="BL411" s="69"/>
      <c r="BM411" s="69"/>
      <c r="BN411" s="69"/>
      <c r="BO411" s="69"/>
      <c r="BP411" s="69"/>
      <c r="BQ411" s="69"/>
      <c r="BR411" s="69"/>
      <c r="BS411" s="69"/>
      <c r="BT411" s="69"/>
      <c r="BU411" s="69"/>
      <c r="BV411" s="69"/>
      <c r="BW411" s="69"/>
      <c r="BX411" s="69"/>
      <c r="BY411" s="69"/>
      <c r="BZ411" s="69"/>
      <c r="CA411" s="69"/>
      <c r="CB411" s="69"/>
      <c r="CC411" s="69"/>
      <c r="CD411" s="69"/>
      <c r="CE411" s="69"/>
      <c r="CF411" s="69"/>
      <c r="CG411" s="69"/>
      <c r="CH411" s="69"/>
      <c r="CI411" s="69"/>
      <c r="CJ411" s="69"/>
      <c r="CK411" s="69"/>
      <c r="CL411" s="69"/>
      <c r="CM411" s="69"/>
      <c r="CN411" s="69"/>
    </row>
    <row r="412" spans="1:92" ht="18">
      <c r="A412" s="62"/>
      <c r="B412" s="63"/>
      <c r="C412" s="63"/>
      <c r="D412" s="63"/>
      <c r="E412" s="63"/>
      <c r="F412" s="63"/>
      <c r="G412" s="63"/>
      <c r="H412" s="63"/>
      <c r="I412" s="63"/>
      <c r="J412" s="63"/>
      <c r="K412" s="63"/>
      <c r="L412" s="63"/>
      <c r="M412" s="63"/>
      <c r="N412" s="63"/>
      <c r="O412" s="63"/>
      <c r="P412" s="63"/>
      <c r="Q412" s="63"/>
      <c r="R412" s="63"/>
      <c r="S412" s="63"/>
      <c r="T412" s="63"/>
      <c r="U412" s="63"/>
      <c r="V412" s="63"/>
      <c r="W412" s="63"/>
      <c r="X412" s="64"/>
      <c r="Y412" s="51"/>
      <c r="Z412" s="51"/>
      <c r="AA412" s="51"/>
      <c r="AB412" s="51"/>
      <c r="AC412" s="51"/>
      <c r="AD412" s="51"/>
      <c r="AE412" s="69"/>
      <c r="AF412" s="69"/>
      <c r="AG412" s="69"/>
      <c r="AH412" s="69"/>
      <c r="AI412" s="69"/>
      <c r="AJ412" s="69"/>
      <c r="AK412" s="69"/>
      <c r="AL412" s="69"/>
      <c r="AM412" s="69"/>
      <c r="AN412" s="69"/>
      <c r="AO412" s="69"/>
      <c r="AP412" s="69"/>
      <c r="AQ412" s="69"/>
      <c r="AR412" s="69"/>
      <c r="AS412" s="69"/>
      <c r="AT412" s="69"/>
      <c r="AU412" s="69"/>
      <c r="AV412" s="69"/>
      <c r="AW412" s="69"/>
      <c r="AX412" s="69"/>
      <c r="AY412" s="69"/>
      <c r="AZ412" s="69"/>
      <c r="BA412" s="69"/>
      <c r="BB412" s="69"/>
      <c r="BC412" s="69"/>
      <c r="BD412" s="69"/>
      <c r="BE412" s="69"/>
      <c r="BF412" s="69"/>
      <c r="BG412" s="69"/>
      <c r="BH412" s="69"/>
      <c r="BI412" s="69"/>
      <c r="BJ412" s="69"/>
      <c r="BK412" s="69"/>
      <c r="BL412" s="69"/>
      <c r="BM412" s="69"/>
      <c r="BN412" s="69"/>
      <c r="BO412" s="69"/>
      <c r="BP412" s="69"/>
      <c r="BQ412" s="69"/>
      <c r="BR412" s="69"/>
      <c r="BS412" s="69"/>
      <c r="BT412" s="69"/>
      <c r="BU412" s="69"/>
      <c r="BV412" s="69"/>
      <c r="BW412" s="69"/>
      <c r="BX412" s="69"/>
      <c r="BY412" s="69"/>
      <c r="BZ412" s="69"/>
      <c r="CA412" s="69"/>
      <c r="CB412" s="69"/>
      <c r="CC412" s="69"/>
      <c r="CD412" s="69"/>
      <c r="CE412" s="69"/>
      <c r="CF412" s="69"/>
      <c r="CG412" s="69"/>
      <c r="CH412" s="69"/>
      <c r="CI412" s="69"/>
      <c r="CJ412" s="69"/>
      <c r="CK412" s="69"/>
      <c r="CL412" s="69"/>
      <c r="CM412" s="69"/>
      <c r="CN412" s="69"/>
    </row>
    <row r="413" spans="1:92" ht="18">
      <c r="A413" s="265" t="s">
        <v>28</v>
      </c>
      <c r="B413" s="266"/>
      <c r="C413" s="266"/>
      <c r="D413" s="266"/>
      <c r="E413" s="266"/>
      <c r="F413" s="266"/>
      <c r="G413" s="266"/>
      <c r="H413" s="267"/>
      <c r="I413" s="51"/>
      <c r="J413" s="51"/>
      <c r="K413" s="51"/>
      <c r="L413" s="51"/>
      <c r="M413" s="51"/>
      <c r="N413" s="51"/>
      <c r="O413" s="51"/>
      <c r="P413" s="51"/>
      <c r="Q413" s="51"/>
      <c r="R413" s="51"/>
      <c r="S413" s="51"/>
      <c r="T413" s="51"/>
      <c r="U413" s="51"/>
      <c r="V413" s="51"/>
      <c r="W413" s="51"/>
      <c r="X413" s="51"/>
      <c r="Y413" s="51"/>
      <c r="Z413" s="51">
        <v>0</v>
      </c>
      <c r="AA413" s="51"/>
      <c r="AB413" s="51">
        <v>0</v>
      </c>
      <c r="AC413" s="51"/>
      <c r="AD413" s="51">
        <v>-7893</v>
      </c>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c r="BI413" s="69"/>
      <c r="BJ413" s="69"/>
      <c r="BK413" s="69"/>
      <c r="BL413" s="69"/>
      <c r="BM413" s="69"/>
      <c r="BN413" s="69"/>
      <c r="BO413" s="69"/>
      <c r="BP413" s="69"/>
      <c r="BQ413" s="69"/>
      <c r="BR413" s="69"/>
      <c r="BS413" s="69"/>
      <c r="BT413" s="69"/>
      <c r="BU413" s="69"/>
      <c r="BV413" s="69"/>
      <c r="BW413" s="69"/>
      <c r="BX413" s="69"/>
      <c r="BY413" s="69"/>
      <c r="BZ413" s="69"/>
      <c r="CA413" s="69"/>
      <c r="CB413" s="69"/>
      <c r="CC413" s="69"/>
      <c r="CD413" s="69"/>
      <c r="CE413" s="69"/>
      <c r="CF413" s="69"/>
      <c r="CG413" s="69"/>
      <c r="CH413" s="69"/>
      <c r="CI413" s="69"/>
      <c r="CJ413" s="69"/>
      <c r="CK413" s="69"/>
      <c r="CL413" s="69"/>
      <c r="CM413" s="69"/>
      <c r="CN413" s="69"/>
    </row>
    <row r="414" spans="1:92" ht="18">
      <c r="A414" s="56"/>
      <c r="B414" s="57"/>
      <c r="C414" s="57"/>
      <c r="D414" s="57"/>
      <c r="E414" s="57"/>
      <c r="F414" s="57"/>
      <c r="G414" s="57"/>
      <c r="H414" s="58"/>
      <c r="I414" s="51"/>
      <c r="J414" s="51"/>
      <c r="K414" s="51"/>
      <c r="L414" s="51"/>
      <c r="M414" s="51"/>
      <c r="N414" s="51"/>
      <c r="O414" s="51"/>
      <c r="P414" s="51"/>
      <c r="Q414" s="51"/>
      <c r="R414" s="51"/>
      <c r="S414" s="51"/>
      <c r="T414" s="51"/>
      <c r="U414" s="51"/>
      <c r="V414" s="51"/>
      <c r="W414" s="51"/>
      <c r="X414" s="51"/>
      <c r="Y414" s="51"/>
      <c r="Z414" s="51"/>
      <c r="AA414" s="51"/>
      <c r="AB414" s="51"/>
      <c r="AC414" s="51"/>
      <c r="AD414" s="51"/>
      <c r="AE414" s="69"/>
      <c r="AF414" s="69"/>
      <c r="AG414" s="69"/>
      <c r="AH414" s="69"/>
      <c r="AI414" s="69"/>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69"/>
      <c r="BL414" s="69"/>
      <c r="BM414" s="69"/>
      <c r="BN414" s="69"/>
      <c r="BO414" s="69"/>
      <c r="BP414" s="69"/>
      <c r="BQ414" s="69"/>
      <c r="BR414" s="69"/>
      <c r="BS414" s="69"/>
      <c r="BT414" s="69"/>
      <c r="BU414" s="69"/>
      <c r="BV414" s="69"/>
      <c r="BW414" s="69"/>
      <c r="BX414" s="69"/>
      <c r="BY414" s="69"/>
      <c r="BZ414" s="69"/>
      <c r="CA414" s="69"/>
      <c r="CB414" s="69"/>
      <c r="CC414" s="69"/>
      <c r="CD414" s="69"/>
      <c r="CE414" s="69"/>
      <c r="CF414" s="69"/>
      <c r="CG414" s="69"/>
      <c r="CH414" s="69"/>
      <c r="CI414" s="69"/>
      <c r="CJ414" s="69"/>
      <c r="CK414" s="69"/>
      <c r="CL414" s="69"/>
      <c r="CM414" s="69"/>
      <c r="CN414" s="69"/>
    </row>
    <row r="415" spans="1:92" ht="17.25" customHeight="1">
      <c r="A415" s="248" t="s">
        <v>255</v>
      </c>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50"/>
      <c r="Y415" s="51"/>
      <c r="Z415" s="51"/>
      <c r="AA415" s="51"/>
      <c r="AB415" s="51"/>
      <c r="AC415" s="51"/>
      <c r="AD415" s="51"/>
      <c r="AE415" s="69"/>
      <c r="AF415" s="69"/>
      <c r="AG415" s="69"/>
      <c r="AH415" s="69"/>
      <c r="AI415" s="69"/>
      <c r="AJ415" s="69"/>
      <c r="AK415" s="69"/>
      <c r="AL415" s="69"/>
      <c r="AM415" s="69"/>
      <c r="AN415" s="69"/>
      <c r="AO415" s="69"/>
      <c r="AP415" s="69"/>
      <c r="AQ415" s="69"/>
      <c r="AR415" s="69"/>
      <c r="AS415" s="69"/>
      <c r="AT415" s="69"/>
      <c r="AU415" s="69"/>
      <c r="AV415" s="69"/>
      <c r="AW415" s="69"/>
      <c r="AX415" s="69"/>
      <c r="AY415" s="69"/>
      <c r="AZ415" s="69"/>
      <c r="BA415" s="69"/>
      <c r="BB415" s="69"/>
      <c r="BC415" s="69"/>
      <c r="BD415" s="69"/>
      <c r="BE415" s="69"/>
      <c r="BF415" s="69"/>
      <c r="BG415" s="69"/>
      <c r="BH415" s="69"/>
      <c r="BI415" s="69"/>
      <c r="BJ415" s="69"/>
      <c r="BK415" s="69"/>
      <c r="BL415" s="69"/>
      <c r="BM415" s="69"/>
      <c r="BN415" s="69"/>
      <c r="BO415" s="69"/>
      <c r="BP415" s="69"/>
      <c r="BQ415" s="69"/>
      <c r="BR415" s="69"/>
      <c r="BS415" s="69"/>
      <c r="BT415" s="69"/>
      <c r="BU415" s="69"/>
      <c r="BV415" s="69"/>
      <c r="BW415" s="69"/>
      <c r="BX415" s="69"/>
      <c r="BY415" s="69"/>
      <c r="BZ415" s="69"/>
      <c r="CA415" s="69"/>
      <c r="CB415" s="69"/>
      <c r="CC415" s="69"/>
      <c r="CD415" s="69"/>
      <c r="CE415" s="69"/>
      <c r="CF415" s="69"/>
      <c r="CG415" s="69"/>
      <c r="CH415" s="69"/>
      <c r="CI415" s="69"/>
      <c r="CJ415" s="69"/>
      <c r="CK415" s="69"/>
      <c r="CL415" s="69"/>
      <c r="CM415" s="69"/>
      <c r="CN415" s="69"/>
    </row>
    <row r="416" spans="1:92" ht="18">
      <c r="A416" s="62"/>
      <c r="B416" s="63"/>
      <c r="C416" s="63"/>
      <c r="D416" s="63"/>
      <c r="E416" s="63"/>
      <c r="F416" s="63"/>
      <c r="G416" s="63"/>
      <c r="H416" s="63"/>
      <c r="I416" s="63"/>
      <c r="J416" s="63"/>
      <c r="K416" s="63"/>
      <c r="L416" s="63"/>
      <c r="M416" s="63"/>
      <c r="N416" s="63"/>
      <c r="O416" s="63"/>
      <c r="P416" s="63"/>
      <c r="Q416" s="63"/>
      <c r="R416" s="63"/>
      <c r="S416" s="63"/>
      <c r="T416" s="63"/>
      <c r="U416" s="63"/>
      <c r="V416" s="63"/>
      <c r="W416" s="63"/>
      <c r="X416" s="64"/>
      <c r="Y416" s="51"/>
      <c r="Z416" s="51"/>
      <c r="AA416" s="51"/>
      <c r="AB416" s="51"/>
      <c r="AC416" s="51"/>
      <c r="AD416" s="51"/>
      <c r="AE416" s="69"/>
      <c r="AF416" s="69"/>
      <c r="AG416" s="69"/>
      <c r="AH416" s="69"/>
      <c r="AI416" s="69"/>
      <c r="AJ416" s="69"/>
      <c r="AK416" s="69"/>
      <c r="AL416" s="69"/>
      <c r="AM416" s="69"/>
      <c r="AN416" s="69"/>
      <c r="AO416" s="69"/>
      <c r="AP416" s="69"/>
      <c r="AQ416" s="69"/>
      <c r="AR416" s="69"/>
      <c r="AS416" s="69"/>
      <c r="AT416" s="69"/>
      <c r="AU416" s="69"/>
      <c r="AV416" s="69"/>
      <c r="AW416" s="69"/>
      <c r="AX416" s="69"/>
      <c r="AY416" s="69"/>
      <c r="AZ416" s="69"/>
      <c r="BA416" s="69"/>
      <c r="BB416" s="69"/>
      <c r="BC416" s="69"/>
      <c r="BD416" s="69"/>
      <c r="BE416" s="69"/>
      <c r="BF416" s="69"/>
      <c r="BG416" s="69"/>
      <c r="BH416" s="69"/>
      <c r="BI416" s="69"/>
      <c r="BJ416" s="69"/>
      <c r="BK416" s="69"/>
      <c r="BL416" s="69"/>
      <c r="BM416" s="69"/>
      <c r="BN416" s="69"/>
      <c r="BO416" s="69"/>
      <c r="BP416" s="69"/>
      <c r="BQ416" s="69"/>
      <c r="BR416" s="69"/>
      <c r="BS416" s="69"/>
      <c r="BT416" s="69"/>
      <c r="BU416" s="69"/>
      <c r="BV416" s="69"/>
      <c r="BW416" s="69"/>
      <c r="BX416" s="69"/>
      <c r="BY416" s="69"/>
      <c r="BZ416" s="69"/>
      <c r="CA416" s="69"/>
      <c r="CB416" s="69"/>
      <c r="CC416" s="69"/>
      <c r="CD416" s="69"/>
      <c r="CE416" s="69"/>
      <c r="CF416" s="69"/>
      <c r="CG416" s="69"/>
      <c r="CH416" s="69"/>
      <c r="CI416" s="69"/>
      <c r="CJ416" s="69"/>
      <c r="CK416" s="69"/>
      <c r="CL416" s="69"/>
      <c r="CM416" s="69"/>
      <c r="CN416" s="69"/>
    </row>
    <row r="417" spans="1:92" ht="18">
      <c r="A417" s="251" t="s">
        <v>29</v>
      </c>
      <c r="B417" s="252"/>
      <c r="C417" s="252"/>
      <c r="D417" s="252"/>
      <c r="E417" s="252"/>
      <c r="F417" s="252"/>
      <c r="G417" s="252"/>
      <c r="H417" s="252"/>
      <c r="I417" s="253"/>
      <c r="J417" s="253"/>
      <c r="K417" s="253"/>
      <c r="L417" s="253"/>
      <c r="M417" s="253"/>
      <c r="N417" s="253"/>
      <c r="O417" s="253"/>
      <c r="P417" s="253"/>
      <c r="Q417" s="253"/>
      <c r="R417" s="253"/>
      <c r="S417" s="253"/>
      <c r="T417" s="253"/>
      <c r="U417" s="253"/>
      <c r="V417" s="253"/>
      <c r="W417" s="253"/>
      <c r="X417" s="254"/>
      <c r="Y417" s="51"/>
      <c r="Z417" s="51">
        <v>0</v>
      </c>
      <c r="AA417" s="51"/>
      <c r="AB417" s="51">
        <v>0</v>
      </c>
      <c r="AC417" s="51"/>
      <c r="AD417" s="51">
        <v>94</v>
      </c>
      <c r="AE417" s="69"/>
      <c r="AF417" s="69"/>
      <c r="AG417" s="69"/>
      <c r="AH417" s="69"/>
      <c r="AI417" s="69"/>
      <c r="AJ417" s="69"/>
      <c r="AK417" s="69"/>
      <c r="AL417" s="69"/>
      <c r="AM417" s="69"/>
      <c r="AN417" s="69"/>
      <c r="AO417" s="69"/>
      <c r="AP417" s="69"/>
      <c r="AQ417" s="69"/>
      <c r="AR417" s="69"/>
      <c r="AS417" s="69"/>
      <c r="AT417" s="69"/>
      <c r="AU417" s="69"/>
      <c r="AV417" s="69"/>
      <c r="AW417" s="69"/>
      <c r="AX417" s="69"/>
      <c r="AY417" s="69"/>
      <c r="AZ417" s="69"/>
      <c r="BA417" s="69"/>
      <c r="BB417" s="69"/>
      <c r="BC417" s="69"/>
      <c r="BD417" s="69"/>
      <c r="BE417" s="69"/>
      <c r="BF417" s="69"/>
      <c r="BG417" s="69"/>
      <c r="BH417" s="69"/>
      <c r="BI417" s="69"/>
      <c r="BJ417" s="69"/>
      <c r="BK417" s="69"/>
      <c r="BL417" s="69"/>
      <c r="BM417" s="69"/>
      <c r="BN417" s="69"/>
      <c r="BO417" s="69"/>
      <c r="BP417" s="69"/>
      <c r="BQ417" s="69"/>
      <c r="BR417" s="69"/>
      <c r="BS417" s="69"/>
      <c r="BT417" s="69"/>
      <c r="BU417" s="69"/>
      <c r="BV417" s="69"/>
      <c r="BW417" s="69"/>
      <c r="BX417" s="69"/>
      <c r="BY417" s="69"/>
      <c r="BZ417" s="69"/>
      <c r="CA417" s="69"/>
      <c r="CB417" s="69"/>
      <c r="CC417" s="69"/>
      <c r="CD417" s="69"/>
      <c r="CE417" s="69"/>
      <c r="CF417" s="69"/>
      <c r="CG417" s="69"/>
      <c r="CH417" s="69"/>
      <c r="CI417" s="69"/>
      <c r="CJ417" s="69"/>
      <c r="CK417" s="69"/>
      <c r="CL417" s="69"/>
      <c r="CM417" s="69"/>
      <c r="CN417" s="69"/>
    </row>
    <row r="418" spans="1:92" ht="18">
      <c r="A418" s="51"/>
      <c r="B418" s="33"/>
      <c r="C418" s="33"/>
      <c r="D418" s="33"/>
      <c r="E418" s="33"/>
      <c r="F418" s="33"/>
      <c r="G418" s="33"/>
      <c r="H418" s="33"/>
      <c r="I418" s="51"/>
      <c r="J418" s="51"/>
      <c r="K418" s="51"/>
      <c r="L418" s="51"/>
      <c r="M418" s="51"/>
      <c r="N418" s="51"/>
      <c r="O418" s="51"/>
      <c r="P418" s="51"/>
      <c r="Q418" s="51"/>
      <c r="R418" s="51"/>
      <c r="S418" s="51"/>
      <c r="T418" s="51"/>
      <c r="U418" s="51"/>
      <c r="V418" s="51"/>
      <c r="W418" s="51"/>
      <c r="X418" s="51"/>
      <c r="Y418" s="51"/>
      <c r="Z418" s="51"/>
      <c r="AA418" s="51"/>
      <c r="AB418" s="51"/>
      <c r="AC418" s="51"/>
      <c r="AD418" s="51"/>
      <c r="AE418" s="69"/>
      <c r="AF418" s="69"/>
      <c r="AG418" s="69"/>
      <c r="AH418" s="69"/>
      <c r="AI418" s="69"/>
      <c r="AJ418" s="69"/>
      <c r="AK418" s="69"/>
      <c r="AL418" s="69"/>
      <c r="AM418" s="69"/>
      <c r="AN418" s="69"/>
      <c r="AO418" s="69"/>
      <c r="AP418" s="69"/>
      <c r="AQ418" s="69"/>
      <c r="AR418" s="69"/>
      <c r="AS418" s="69"/>
      <c r="AT418" s="69"/>
      <c r="AU418" s="69"/>
      <c r="AV418" s="69"/>
      <c r="AW418" s="69"/>
      <c r="AX418" s="69"/>
      <c r="AY418" s="69"/>
      <c r="AZ418" s="69"/>
      <c r="BA418" s="69"/>
      <c r="BB418" s="69"/>
      <c r="BC418" s="69"/>
      <c r="BD418" s="69"/>
      <c r="BE418" s="69"/>
      <c r="BF418" s="69"/>
      <c r="BG418" s="69"/>
      <c r="BH418" s="69"/>
      <c r="BI418" s="69"/>
      <c r="BJ418" s="69"/>
      <c r="BK418" s="69"/>
      <c r="BL418" s="69"/>
      <c r="BM418" s="69"/>
      <c r="BN418" s="69"/>
      <c r="BO418" s="69"/>
      <c r="BP418" s="69"/>
      <c r="BQ418" s="69"/>
      <c r="BR418" s="69"/>
      <c r="BS418" s="69"/>
      <c r="BT418" s="69"/>
      <c r="BU418" s="69"/>
      <c r="BV418" s="69"/>
      <c r="BW418" s="69"/>
      <c r="BX418" s="69"/>
      <c r="BY418" s="69"/>
      <c r="BZ418" s="69"/>
      <c r="CA418" s="69"/>
      <c r="CB418" s="69"/>
      <c r="CC418" s="69"/>
      <c r="CD418" s="69"/>
      <c r="CE418" s="69"/>
      <c r="CF418" s="69"/>
      <c r="CG418" s="69"/>
      <c r="CH418" s="69"/>
      <c r="CI418" s="69"/>
      <c r="CJ418" s="69"/>
      <c r="CK418" s="69"/>
      <c r="CL418" s="69"/>
      <c r="CM418" s="69"/>
      <c r="CN418" s="69"/>
    </row>
    <row r="419" spans="1:92" ht="36" customHeight="1">
      <c r="A419" s="248" t="s">
        <v>166</v>
      </c>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50"/>
      <c r="Y419" s="51"/>
      <c r="Z419" s="51"/>
      <c r="AA419" s="51"/>
      <c r="AB419" s="51"/>
      <c r="AC419" s="51"/>
      <c r="AD419" s="51"/>
      <c r="AE419" s="69"/>
      <c r="AF419" s="69"/>
      <c r="AG419" s="69"/>
      <c r="AH419" s="69"/>
      <c r="AI419" s="69"/>
      <c r="AJ419" s="69"/>
      <c r="AK419" s="69"/>
      <c r="AL419" s="69"/>
      <c r="AM419" s="69"/>
      <c r="AN419" s="69"/>
      <c r="AO419" s="69"/>
      <c r="AP419" s="69"/>
      <c r="AQ419" s="69"/>
      <c r="AR419" s="69"/>
      <c r="AS419" s="69"/>
      <c r="AT419" s="69"/>
      <c r="AU419" s="69"/>
      <c r="AV419" s="69"/>
      <c r="AW419" s="69"/>
      <c r="AX419" s="69"/>
      <c r="AY419" s="69"/>
      <c r="AZ419" s="69"/>
      <c r="BA419" s="69"/>
      <c r="BB419" s="69"/>
      <c r="BC419" s="69"/>
      <c r="BD419" s="69"/>
      <c r="BE419" s="69"/>
      <c r="BF419" s="69"/>
      <c r="BG419" s="69"/>
      <c r="BH419" s="69"/>
      <c r="BI419" s="69"/>
      <c r="BJ419" s="69"/>
      <c r="BK419" s="69"/>
      <c r="BL419" s="69"/>
      <c r="BM419" s="69"/>
      <c r="BN419" s="69"/>
      <c r="BO419" s="69"/>
      <c r="BP419" s="69"/>
      <c r="BQ419" s="69"/>
      <c r="BR419" s="69"/>
      <c r="BS419" s="69"/>
      <c r="BT419" s="69"/>
      <c r="BU419" s="69"/>
      <c r="BV419" s="69"/>
      <c r="BW419" s="69"/>
      <c r="BX419" s="69"/>
      <c r="BY419" s="69"/>
      <c r="BZ419" s="69"/>
      <c r="CA419" s="69"/>
      <c r="CB419" s="69"/>
      <c r="CC419" s="69"/>
      <c r="CD419" s="69"/>
      <c r="CE419" s="69"/>
      <c r="CF419" s="69"/>
      <c r="CG419" s="69"/>
      <c r="CH419" s="69"/>
      <c r="CI419" s="69"/>
      <c r="CJ419" s="69"/>
      <c r="CK419" s="69"/>
      <c r="CL419" s="69"/>
      <c r="CM419" s="69"/>
      <c r="CN419" s="69"/>
    </row>
    <row r="420" spans="1:92" ht="18">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69"/>
      <c r="AF420" s="69"/>
      <c r="AG420" s="69"/>
      <c r="AH420" s="69"/>
      <c r="AI420" s="69"/>
      <c r="AJ420" s="69"/>
      <c r="AK420" s="69"/>
      <c r="AL420" s="69"/>
      <c r="AM420" s="69"/>
      <c r="AN420" s="69"/>
      <c r="AO420" s="69"/>
      <c r="AP420" s="69"/>
      <c r="AQ420" s="69"/>
      <c r="AR420" s="69"/>
      <c r="AS420" s="69"/>
      <c r="AT420" s="69"/>
      <c r="AU420" s="69"/>
      <c r="AV420" s="69"/>
      <c r="AW420" s="69"/>
      <c r="AX420" s="69"/>
      <c r="AY420" s="69"/>
      <c r="AZ420" s="69"/>
      <c r="BA420" s="69"/>
      <c r="BB420" s="69"/>
      <c r="BC420" s="69"/>
      <c r="BD420" s="69"/>
      <c r="BE420" s="69"/>
      <c r="BF420" s="69"/>
      <c r="BG420" s="69"/>
      <c r="BH420" s="69"/>
      <c r="BI420" s="69"/>
      <c r="BJ420" s="69"/>
      <c r="BK420" s="69"/>
      <c r="BL420" s="69"/>
      <c r="BM420" s="69"/>
      <c r="BN420" s="69"/>
      <c r="BO420" s="69"/>
      <c r="BP420" s="69"/>
      <c r="BQ420" s="69"/>
      <c r="BR420" s="69"/>
      <c r="BS420" s="69"/>
      <c r="BT420" s="69"/>
      <c r="BU420" s="69"/>
      <c r="BV420" s="69"/>
      <c r="BW420" s="69"/>
      <c r="BX420" s="69"/>
      <c r="BY420" s="69"/>
      <c r="BZ420" s="69"/>
      <c r="CA420" s="69"/>
      <c r="CB420" s="69"/>
      <c r="CC420" s="69"/>
      <c r="CD420" s="69"/>
      <c r="CE420" s="69"/>
      <c r="CF420" s="69"/>
      <c r="CG420" s="69"/>
      <c r="CH420" s="69"/>
      <c r="CI420" s="69"/>
      <c r="CJ420" s="69"/>
      <c r="CK420" s="69"/>
      <c r="CL420" s="69"/>
      <c r="CM420" s="69"/>
      <c r="CN420" s="69"/>
    </row>
    <row r="421" spans="1:92" ht="18">
      <c r="A421" s="251" t="s">
        <v>202</v>
      </c>
      <c r="B421" s="252"/>
      <c r="C421" s="252"/>
      <c r="D421" s="252"/>
      <c r="E421" s="252"/>
      <c r="F421" s="252"/>
      <c r="G421" s="252"/>
      <c r="H421" s="252"/>
      <c r="I421" s="253"/>
      <c r="J421" s="253"/>
      <c r="K421" s="253"/>
      <c r="L421" s="253"/>
      <c r="M421" s="253"/>
      <c r="N421" s="253"/>
      <c r="O421" s="253"/>
      <c r="P421" s="253"/>
      <c r="Q421" s="253"/>
      <c r="R421" s="253"/>
      <c r="S421" s="253"/>
      <c r="T421" s="253"/>
      <c r="U421" s="253"/>
      <c r="V421" s="253"/>
      <c r="W421" s="253"/>
      <c r="X421" s="254"/>
      <c r="Y421" s="51"/>
      <c r="Z421" s="51">
        <v>0</v>
      </c>
      <c r="AA421" s="51"/>
      <c r="AB421" s="51">
        <v>0</v>
      </c>
      <c r="AC421" s="51"/>
      <c r="AD421" s="51">
        <v>83</v>
      </c>
      <c r="AE421" s="69"/>
      <c r="AF421" s="69"/>
      <c r="AG421" s="69"/>
      <c r="AH421" s="69"/>
      <c r="AI421" s="69"/>
      <c r="AJ421" s="69"/>
      <c r="AK421" s="69"/>
      <c r="AL421" s="69"/>
      <c r="AM421" s="69"/>
      <c r="AN421" s="69"/>
      <c r="AO421" s="69"/>
      <c r="AP421" s="69"/>
      <c r="AQ421" s="69"/>
      <c r="AR421" s="69"/>
      <c r="AS421" s="69"/>
      <c r="AT421" s="69"/>
      <c r="AU421" s="69"/>
      <c r="AV421" s="69"/>
      <c r="AW421" s="69"/>
      <c r="AX421" s="69"/>
      <c r="AY421" s="69"/>
      <c r="AZ421" s="69"/>
      <c r="BA421" s="69"/>
      <c r="BB421" s="69"/>
      <c r="BC421" s="69"/>
      <c r="BD421" s="69"/>
      <c r="BE421" s="69"/>
      <c r="BF421" s="69"/>
      <c r="BG421" s="69"/>
      <c r="BH421" s="69"/>
      <c r="BI421" s="69"/>
      <c r="BJ421" s="69"/>
      <c r="BK421" s="69"/>
      <c r="BL421" s="69"/>
      <c r="BM421" s="69"/>
      <c r="BN421" s="69"/>
      <c r="BO421" s="69"/>
      <c r="BP421" s="69"/>
      <c r="BQ421" s="69"/>
      <c r="BR421" s="69"/>
      <c r="BS421" s="69"/>
      <c r="BT421" s="69"/>
      <c r="BU421" s="69"/>
      <c r="BV421" s="69"/>
      <c r="BW421" s="69"/>
      <c r="BX421" s="69"/>
      <c r="BY421" s="69"/>
      <c r="BZ421" s="69"/>
      <c r="CA421" s="69"/>
      <c r="CB421" s="69"/>
      <c r="CC421" s="69"/>
      <c r="CD421" s="69"/>
      <c r="CE421" s="69"/>
      <c r="CF421" s="69"/>
      <c r="CG421" s="69"/>
      <c r="CH421" s="69"/>
      <c r="CI421" s="69"/>
      <c r="CJ421" s="69"/>
      <c r="CK421" s="69"/>
      <c r="CL421" s="69"/>
      <c r="CM421" s="69"/>
      <c r="CN421" s="69"/>
    </row>
    <row r="422" spans="1:92" ht="18">
      <c r="A422" s="51"/>
      <c r="B422" s="33"/>
      <c r="C422" s="33"/>
      <c r="D422" s="33"/>
      <c r="E422" s="33"/>
      <c r="F422" s="33"/>
      <c r="G422" s="33"/>
      <c r="H422" s="33"/>
      <c r="I422" s="51"/>
      <c r="J422" s="51"/>
      <c r="K422" s="51"/>
      <c r="L422" s="51"/>
      <c r="M422" s="51"/>
      <c r="N422" s="51"/>
      <c r="O422" s="51"/>
      <c r="P422" s="51"/>
      <c r="Q422" s="51"/>
      <c r="R422" s="51"/>
      <c r="S422" s="51"/>
      <c r="T422" s="51"/>
      <c r="U422" s="51"/>
      <c r="V422" s="51"/>
      <c r="W422" s="51"/>
      <c r="X422" s="51"/>
      <c r="Y422" s="51"/>
      <c r="Z422" s="69"/>
      <c r="AA422" s="69"/>
      <c r="AB422" s="69"/>
      <c r="AC422" s="69"/>
      <c r="AD422" s="69"/>
      <c r="AE422" s="69"/>
      <c r="AF422" s="69"/>
      <c r="AG422" s="69"/>
      <c r="AH422" s="69"/>
      <c r="AI422" s="69"/>
      <c r="AJ422" s="69"/>
      <c r="AK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c r="BI422" s="69"/>
      <c r="BJ422" s="69"/>
      <c r="BK422" s="69"/>
      <c r="BL422" s="69"/>
      <c r="BM422" s="69"/>
      <c r="BN422" s="69"/>
      <c r="BO422" s="69"/>
      <c r="BP422" s="69"/>
      <c r="BQ422" s="69"/>
      <c r="BR422" s="69"/>
      <c r="BS422" s="69"/>
      <c r="BT422" s="69"/>
      <c r="BU422" s="69"/>
      <c r="BV422" s="69"/>
      <c r="BW422" s="69"/>
      <c r="BX422" s="69"/>
      <c r="BY422" s="69"/>
      <c r="BZ422" s="69"/>
      <c r="CA422" s="69"/>
      <c r="CB422" s="69"/>
      <c r="CC422" s="69"/>
      <c r="CD422" s="69"/>
      <c r="CE422" s="69"/>
      <c r="CF422" s="69"/>
      <c r="CG422" s="69"/>
      <c r="CH422" s="69"/>
      <c r="CI422" s="69"/>
      <c r="CJ422" s="69"/>
      <c r="CK422" s="69"/>
      <c r="CL422" s="69"/>
      <c r="CM422" s="69"/>
      <c r="CN422" s="69"/>
    </row>
    <row r="423" spans="1:92" ht="69.75" customHeight="1">
      <c r="A423" s="248" t="s">
        <v>165</v>
      </c>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50"/>
      <c r="Y423" s="51"/>
      <c r="Z423" s="51"/>
      <c r="AA423" s="51"/>
      <c r="AB423" s="51"/>
      <c r="AC423" s="51"/>
      <c r="AD423" s="51"/>
      <c r="AE423" s="69"/>
      <c r="AF423" s="69"/>
      <c r="AG423" s="69"/>
      <c r="AH423" s="69"/>
      <c r="AI423" s="69"/>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c r="BO423" s="69"/>
      <c r="BP423" s="69"/>
      <c r="BQ423" s="69"/>
      <c r="BR423" s="69"/>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row>
    <row r="424" spans="1:92" ht="18">
      <c r="A424" s="255"/>
      <c r="B424" s="256"/>
      <c r="C424" s="256"/>
      <c r="D424" s="256"/>
      <c r="E424" s="256"/>
      <c r="F424" s="256"/>
      <c r="G424" s="256"/>
      <c r="H424" s="256"/>
      <c r="I424" s="256"/>
      <c r="J424" s="256"/>
      <c r="K424" s="256"/>
      <c r="L424" s="256"/>
      <c r="M424" s="256"/>
      <c r="N424" s="256"/>
      <c r="O424" s="256"/>
      <c r="P424" s="256"/>
      <c r="Q424" s="256"/>
      <c r="R424" s="256"/>
      <c r="S424" s="256"/>
      <c r="T424" s="256"/>
      <c r="U424" s="256"/>
      <c r="V424" s="256"/>
      <c r="W424" s="256"/>
      <c r="X424" s="256"/>
      <c r="Y424" s="257"/>
      <c r="Z424" s="51"/>
      <c r="AA424" s="51"/>
      <c r="AB424" s="51"/>
      <c r="AC424" s="51"/>
      <c r="AD424" s="51"/>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c r="BO424" s="69"/>
      <c r="BP424" s="69"/>
      <c r="BQ424" s="69"/>
      <c r="BR424" s="69"/>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row>
    <row r="425" spans="1:92" ht="18">
      <c r="A425" s="245" t="s">
        <v>203</v>
      </c>
      <c r="B425" s="298"/>
      <c r="C425" s="298"/>
      <c r="D425" s="298"/>
      <c r="E425" s="298"/>
      <c r="F425" s="298"/>
      <c r="G425" s="298"/>
      <c r="H425" s="299"/>
      <c r="I425" s="75"/>
      <c r="J425" s="75"/>
      <c r="K425" s="75"/>
      <c r="L425" s="75"/>
      <c r="M425" s="75"/>
      <c r="N425" s="75"/>
      <c r="O425" s="75"/>
      <c r="P425" s="75"/>
      <c r="Q425" s="75"/>
      <c r="R425" s="75"/>
      <c r="S425" s="75"/>
      <c r="T425" s="75"/>
      <c r="U425" s="75"/>
      <c r="V425" s="75"/>
      <c r="W425" s="75"/>
      <c r="X425" s="75"/>
      <c r="Y425" s="51"/>
      <c r="Z425" s="54">
        <v>0</v>
      </c>
      <c r="AA425" s="51"/>
      <c r="AB425" s="51">
        <v>0</v>
      </c>
      <c r="AC425" s="51"/>
      <c r="AD425" s="51">
        <v>119</v>
      </c>
      <c r="AE425" s="69"/>
      <c r="AF425" s="69"/>
      <c r="AG425" s="69"/>
      <c r="AH425" s="69"/>
      <c r="AI425" s="69"/>
      <c r="AJ425" s="69"/>
      <c r="AK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c r="BI425" s="69"/>
      <c r="BJ425" s="69"/>
      <c r="BK425" s="69"/>
      <c r="BL425" s="69"/>
      <c r="BM425" s="69"/>
      <c r="BN425" s="69"/>
      <c r="BO425" s="69"/>
      <c r="BP425" s="69"/>
      <c r="BQ425" s="69"/>
      <c r="BR425" s="69"/>
      <c r="BS425" s="69"/>
      <c r="BT425" s="69"/>
      <c r="BU425" s="69"/>
      <c r="BV425" s="69"/>
      <c r="BW425" s="69"/>
      <c r="BX425" s="69"/>
      <c r="BY425" s="69"/>
      <c r="BZ425" s="69"/>
      <c r="CA425" s="69"/>
      <c r="CB425" s="69"/>
      <c r="CC425" s="69"/>
      <c r="CD425" s="69"/>
      <c r="CE425" s="69"/>
      <c r="CF425" s="69"/>
      <c r="CG425" s="69"/>
      <c r="CH425" s="69"/>
      <c r="CI425" s="69"/>
      <c r="CJ425" s="69"/>
      <c r="CK425" s="69"/>
      <c r="CL425" s="69"/>
      <c r="CM425" s="69"/>
      <c r="CN425" s="69"/>
    </row>
    <row r="426" spans="1:92" ht="18">
      <c r="A426" s="51"/>
      <c r="B426" s="33"/>
      <c r="C426" s="33"/>
      <c r="D426" s="33"/>
      <c r="E426" s="33"/>
      <c r="F426" s="33"/>
      <c r="G426" s="33"/>
      <c r="H426" s="33"/>
      <c r="I426" s="51"/>
      <c r="J426" s="51"/>
      <c r="K426" s="51"/>
      <c r="L426" s="51"/>
      <c r="M426" s="51"/>
      <c r="N426" s="51"/>
      <c r="O426" s="51"/>
      <c r="P426" s="51"/>
      <c r="Q426" s="51"/>
      <c r="R426" s="51"/>
      <c r="S426" s="51"/>
      <c r="T426" s="51"/>
      <c r="U426" s="51"/>
      <c r="V426" s="51"/>
      <c r="W426" s="51"/>
      <c r="X426" s="51"/>
      <c r="Y426" s="51"/>
      <c r="Z426" s="69"/>
      <c r="AA426" s="69"/>
      <c r="AB426" s="69"/>
      <c r="AC426" s="69"/>
      <c r="AD426" s="69"/>
      <c r="AE426" s="69"/>
      <c r="AF426" s="69"/>
      <c r="AG426" s="69"/>
      <c r="AH426" s="69"/>
      <c r="AI426" s="69"/>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row>
    <row r="427" spans="1:92" ht="88.5" customHeight="1">
      <c r="A427" s="248" t="s">
        <v>269</v>
      </c>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50"/>
      <c r="Y427" s="51"/>
      <c r="Z427" s="51"/>
      <c r="AA427" s="51"/>
      <c r="AB427" s="51"/>
      <c r="AC427" s="51"/>
      <c r="AD427" s="51"/>
      <c r="AE427" s="69"/>
      <c r="AF427" s="69"/>
      <c r="AG427" s="69"/>
      <c r="AH427" s="69"/>
      <c r="AI427" s="69"/>
      <c r="AJ427" s="69"/>
      <c r="AK427" s="69"/>
      <c r="AL427" s="69"/>
      <c r="AM427" s="69"/>
      <c r="AN427" s="69"/>
      <c r="AO427" s="69"/>
      <c r="AP427" s="69"/>
      <c r="AQ427" s="69"/>
      <c r="AR427" s="69"/>
      <c r="AS427" s="69"/>
      <c r="AT427" s="69"/>
      <c r="AU427" s="69"/>
      <c r="AV427" s="69"/>
      <c r="AW427" s="69"/>
      <c r="AX427" s="69"/>
      <c r="AY427" s="69"/>
      <c r="AZ427" s="69"/>
      <c r="BA427" s="69"/>
      <c r="BB427" s="69"/>
      <c r="BC427" s="69"/>
      <c r="BD427" s="69"/>
      <c r="BE427" s="69"/>
      <c r="BF427" s="69"/>
      <c r="BG427" s="69"/>
      <c r="BH427" s="69"/>
      <c r="BI427" s="69"/>
      <c r="BJ427" s="69"/>
      <c r="BK427" s="69"/>
      <c r="BL427" s="69"/>
      <c r="BM427" s="69"/>
      <c r="BN427" s="69"/>
      <c r="BO427" s="69"/>
      <c r="BP427" s="69"/>
      <c r="BQ427" s="69"/>
      <c r="BR427" s="69"/>
      <c r="BS427" s="69"/>
      <c r="BT427" s="69"/>
      <c r="BU427" s="69"/>
      <c r="BV427" s="69"/>
      <c r="BW427" s="69"/>
      <c r="BX427" s="69"/>
      <c r="BY427" s="69"/>
      <c r="BZ427" s="69"/>
      <c r="CA427" s="69"/>
      <c r="CB427" s="69"/>
      <c r="CC427" s="69"/>
      <c r="CD427" s="69"/>
      <c r="CE427" s="69"/>
      <c r="CF427" s="69"/>
      <c r="CG427" s="69"/>
      <c r="CH427" s="69"/>
      <c r="CI427" s="69"/>
      <c r="CJ427" s="69"/>
      <c r="CK427" s="69"/>
      <c r="CL427" s="69"/>
      <c r="CM427" s="69"/>
      <c r="CN427" s="69"/>
    </row>
    <row r="428" spans="1:92" ht="18">
      <c r="A428" s="248"/>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50"/>
      <c r="Y428" s="51"/>
      <c r="Z428" s="51"/>
      <c r="AA428" s="51"/>
      <c r="AB428" s="51"/>
      <c r="AC428" s="51"/>
      <c r="AD428" s="51"/>
      <c r="AE428" s="69"/>
      <c r="AF428" s="69"/>
      <c r="AG428" s="69"/>
      <c r="AH428" s="69"/>
      <c r="AI428" s="69"/>
      <c r="AJ428" s="69"/>
      <c r="AK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c r="BI428" s="69"/>
      <c r="BJ428" s="69"/>
      <c r="BK428" s="69"/>
      <c r="BL428" s="69"/>
      <c r="BM428" s="69"/>
      <c r="BN428" s="69"/>
      <c r="BO428" s="69"/>
      <c r="BP428" s="69"/>
      <c r="BQ428" s="69"/>
      <c r="BR428" s="69"/>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row>
    <row r="429" spans="1:92" ht="18">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69"/>
      <c r="AF429" s="69"/>
      <c r="AG429" s="69"/>
      <c r="AH429" s="69"/>
      <c r="AI429" s="69"/>
      <c r="AJ429" s="69"/>
      <c r="AK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c r="BI429" s="69"/>
      <c r="BJ429" s="69"/>
      <c r="BK429" s="69"/>
      <c r="BL429" s="69"/>
      <c r="BM429" s="69"/>
      <c r="BN429" s="69"/>
      <c r="BO429" s="69"/>
      <c r="BP429" s="69"/>
      <c r="BQ429" s="69"/>
      <c r="BR429" s="69"/>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row>
    <row r="430" spans="1:92" ht="18">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69"/>
      <c r="AF430" s="69"/>
      <c r="AG430" s="69"/>
      <c r="AH430" s="69"/>
      <c r="AI430" s="69"/>
      <c r="AJ430" s="69"/>
      <c r="AK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c r="BI430" s="69"/>
      <c r="BJ430" s="69"/>
      <c r="BK430" s="69"/>
      <c r="BL430" s="69"/>
      <c r="BM430" s="69"/>
      <c r="BN430" s="69"/>
      <c r="BO430" s="69"/>
      <c r="BP430" s="69"/>
      <c r="BQ430" s="69"/>
      <c r="BR430" s="69"/>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row>
    <row r="431" spans="1:92" ht="18">
      <c r="A431" s="65"/>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9"/>
      <c r="AF431" s="69"/>
      <c r="AG431" s="69"/>
      <c r="AH431" s="69"/>
      <c r="AI431" s="69"/>
      <c r="AJ431" s="69"/>
      <c r="AK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c r="BI431" s="69"/>
      <c r="BJ431" s="69"/>
      <c r="BK431" s="69"/>
      <c r="BL431" s="69"/>
      <c r="BM431" s="69"/>
      <c r="BN431" s="69"/>
      <c r="BO431" s="69"/>
      <c r="BP431" s="69"/>
      <c r="BQ431" s="69"/>
      <c r="BR431" s="69"/>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row>
    <row r="432" spans="1:92" ht="15">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c r="BO432" s="69"/>
      <c r="BP432" s="69"/>
      <c r="BQ432" s="69"/>
      <c r="BR432" s="69"/>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row>
    <row r="433" spans="1:92" ht="15">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c r="AR433" s="69"/>
      <c r="AS433" s="69"/>
      <c r="AT433" s="69"/>
      <c r="AU433" s="69"/>
      <c r="AV433" s="69"/>
      <c r="AW433" s="69"/>
      <c r="AX433" s="69"/>
      <c r="AY433" s="69"/>
      <c r="AZ433" s="69"/>
      <c r="BA433" s="69"/>
      <c r="BB433" s="69"/>
      <c r="BC433" s="69"/>
      <c r="BD433" s="69"/>
      <c r="BE433" s="69"/>
      <c r="BF433" s="69"/>
      <c r="BG433" s="69"/>
      <c r="BH433" s="69"/>
      <c r="BI433" s="69"/>
      <c r="BJ433" s="69"/>
      <c r="BK433" s="69"/>
      <c r="BL433" s="69"/>
      <c r="BM433" s="69"/>
      <c r="BN433" s="69"/>
      <c r="BO433" s="69"/>
      <c r="BP433" s="69"/>
      <c r="BQ433" s="69"/>
      <c r="BR433" s="69"/>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row>
    <row r="434" spans="1:92" ht="18">
      <c r="A434" s="68" t="s">
        <v>127</v>
      </c>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9"/>
      <c r="AF434" s="69"/>
      <c r="AG434" s="69"/>
      <c r="AH434" s="69"/>
      <c r="AI434" s="69"/>
      <c r="AJ434" s="69"/>
      <c r="AK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c r="BO434" s="69"/>
      <c r="BP434" s="69"/>
      <c r="BQ434" s="69"/>
      <c r="BR434" s="6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row>
    <row r="435" spans="1:92" ht="18">
      <c r="A435" s="219" t="s">
        <v>128</v>
      </c>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9"/>
      <c r="AF435" s="69"/>
      <c r="AG435" s="69"/>
      <c r="AH435" s="69"/>
      <c r="AI435" s="69"/>
      <c r="AJ435" s="69"/>
      <c r="AK435" s="69"/>
      <c r="AL435" s="69"/>
      <c r="AM435" s="69"/>
      <c r="AN435" s="69"/>
      <c r="AO435" s="69"/>
      <c r="AP435" s="69"/>
      <c r="AQ435" s="69"/>
      <c r="AR435" s="69"/>
      <c r="AS435" s="69"/>
      <c r="AT435" s="69"/>
      <c r="AU435" s="69"/>
      <c r="AV435" s="69"/>
      <c r="AW435" s="69"/>
      <c r="AX435" s="69"/>
      <c r="AY435" s="69"/>
      <c r="AZ435" s="69"/>
      <c r="BA435" s="69"/>
      <c r="BB435" s="69"/>
      <c r="BC435" s="69"/>
      <c r="BD435" s="69"/>
      <c r="BE435" s="69"/>
      <c r="BF435" s="69"/>
      <c r="BG435" s="69"/>
      <c r="BH435" s="69"/>
      <c r="BI435" s="69"/>
      <c r="BJ435" s="69"/>
      <c r="BK435" s="69"/>
      <c r="BL435" s="69"/>
      <c r="BM435" s="69"/>
      <c r="BN435" s="69"/>
      <c r="BO435" s="69"/>
      <c r="BP435" s="69"/>
      <c r="BQ435" s="69"/>
      <c r="BR435" s="69"/>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row>
    <row r="436" spans="1:92" ht="18">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70" t="s">
        <v>37</v>
      </c>
      <c r="AA436" s="70"/>
      <c r="AB436" s="70"/>
      <c r="AC436" s="51"/>
      <c r="AD436" s="51"/>
      <c r="AE436" s="69"/>
      <c r="AF436" s="69"/>
      <c r="AG436" s="69"/>
      <c r="AH436" s="69"/>
      <c r="AI436" s="69"/>
      <c r="AJ436" s="69"/>
      <c r="AK436" s="69"/>
      <c r="AL436" s="69"/>
      <c r="AM436" s="69"/>
      <c r="AN436" s="69"/>
      <c r="AO436" s="69"/>
      <c r="AP436" s="69"/>
      <c r="AQ436" s="69"/>
      <c r="AR436" s="69"/>
      <c r="AS436" s="69"/>
      <c r="AT436" s="69"/>
      <c r="AU436" s="69"/>
      <c r="AV436" s="69"/>
      <c r="AW436" s="69"/>
      <c r="AX436" s="69"/>
      <c r="AY436" s="69"/>
      <c r="AZ436" s="69"/>
      <c r="BA436" s="69"/>
      <c r="BB436" s="69"/>
      <c r="BC436" s="69"/>
      <c r="BD436" s="69"/>
      <c r="BE436" s="69"/>
      <c r="BF436" s="69"/>
      <c r="BG436" s="69"/>
      <c r="BH436" s="69"/>
      <c r="BI436" s="69"/>
      <c r="BJ436" s="69"/>
      <c r="BK436" s="69"/>
      <c r="BL436" s="69"/>
      <c r="BM436" s="69"/>
      <c r="BN436" s="69"/>
      <c r="BO436" s="69"/>
      <c r="BP436" s="69"/>
      <c r="BQ436" s="69"/>
      <c r="BR436" s="69"/>
      <c r="BS436" s="69"/>
      <c r="BT436" s="69"/>
      <c r="BU436" s="69"/>
      <c r="BV436" s="69"/>
      <c r="BW436" s="69"/>
      <c r="BX436" s="69"/>
      <c r="BY436" s="69"/>
      <c r="BZ436" s="69"/>
      <c r="CA436" s="69"/>
      <c r="CB436" s="69"/>
      <c r="CC436" s="69"/>
      <c r="CD436" s="69"/>
      <c r="CE436" s="69"/>
      <c r="CF436" s="69"/>
      <c r="CG436" s="69"/>
      <c r="CH436" s="69"/>
      <c r="CI436" s="69"/>
      <c r="CJ436" s="69"/>
      <c r="CK436" s="69"/>
      <c r="CL436" s="69"/>
      <c r="CM436" s="69"/>
      <c r="CN436" s="69"/>
    </row>
    <row r="437" spans="1:92" ht="18">
      <c r="A437" s="262" t="s">
        <v>225</v>
      </c>
      <c r="B437" s="263"/>
      <c r="C437" s="263"/>
      <c r="D437" s="263"/>
      <c r="E437" s="263"/>
      <c r="F437" s="263"/>
      <c r="G437" s="263"/>
      <c r="H437" s="264"/>
      <c r="I437" s="51"/>
      <c r="J437" s="51"/>
      <c r="K437" s="51"/>
      <c r="L437" s="51"/>
      <c r="M437" s="51"/>
      <c r="N437" s="51"/>
      <c r="O437" s="51"/>
      <c r="P437" s="51"/>
      <c r="Q437" s="51"/>
      <c r="R437" s="51"/>
      <c r="S437" s="51"/>
      <c r="T437" s="51"/>
      <c r="U437" s="51"/>
      <c r="V437" s="51"/>
      <c r="W437" s="51"/>
      <c r="X437" s="51"/>
      <c r="Y437" s="51"/>
      <c r="Z437" s="71" t="s">
        <v>38</v>
      </c>
      <c r="AA437" s="70"/>
      <c r="AB437" s="71" t="s">
        <v>236</v>
      </c>
      <c r="AC437" s="51"/>
      <c r="AD437" s="72" t="s">
        <v>234</v>
      </c>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c r="BO437" s="69"/>
      <c r="BP437" s="69"/>
      <c r="BQ437" s="69"/>
      <c r="BR437" s="6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row>
    <row r="438" spans="1:92" ht="18">
      <c r="A438" s="94"/>
      <c r="B438" s="95"/>
      <c r="C438" s="95"/>
      <c r="D438" s="95"/>
      <c r="E438" s="95"/>
      <c r="F438" s="95"/>
      <c r="G438" s="95"/>
      <c r="H438" s="96"/>
      <c r="I438" s="51"/>
      <c r="J438" s="51"/>
      <c r="K438" s="51"/>
      <c r="L438" s="51"/>
      <c r="M438" s="51"/>
      <c r="N438" s="51"/>
      <c r="O438" s="51"/>
      <c r="P438" s="51"/>
      <c r="Q438" s="51"/>
      <c r="R438" s="51"/>
      <c r="S438" s="51"/>
      <c r="T438" s="51"/>
      <c r="U438" s="51"/>
      <c r="V438" s="51"/>
      <c r="W438" s="51"/>
      <c r="X438" s="51"/>
      <c r="Y438" s="51"/>
      <c r="Z438" s="71"/>
      <c r="AA438" s="70"/>
      <c r="AB438" s="71"/>
      <c r="AC438" s="51"/>
      <c r="AD438" s="72"/>
      <c r="AE438" s="69"/>
      <c r="AF438" s="69"/>
      <c r="AG438" s="69"/>
      <c r="AH438" s="69"/>
      <c r="AI438" s="69"/>
      <c r="AJ438" s="69"/>
      <c r="AK438" s="69"/>
      <c r="AL438" s="69"/>
      <c r="AM438" s="69"/>
      <c r="AN438" s="69"/>
      <c r="AO438" s="69"/>
      <c r="AP438" s="69"/>
      <c r="AQ438" s="69"/>
      <c r="AR438" s="69"/>
      <c r="AS438" s="69"/>
      <c r="AT438" s="69"/>
      <c r="AU438" s="69"/>
      <c r="AV438" s="69"/>
      <c r="AW438" s="69"/>
      <c r="AX438" s="69"/>
      <c r="AY438" s="69"/>
      <c r="AZ438" s="69"/>
      <c r="BA438" s="69"/>
      <c r="BB438" s="69"/>
      <c r="BC438" s="69"/>
      <c r="BD438" s="69"/>
      <c r="BE438" s="69"/>
      <c r="BF438" s="69"/>
      <c r="BG438" s="69"/>
      <c r="BH438" s="69"/>
      <c r="BI438" s="69"/>
      <c r="BJ438" s="69"/>
      <c r="BK438" s="69"/>
      <c r="BL438" s="69"/>
      <c r="BM438" s="69"/>
      <c r="BN438" s="69"/>
      <c r="BO438" s="69"/>
      <c r="BP438" s="69"/>
      <c r="BQ438" s="69"/>
      <c r="BR438" s="69"/>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row>
    <row r="439" spans="1:92" ht="18">
      <c r="A439" s="94"/>
      <c r="B439" s="95"/>
      <c r="C439" s="95"/>
      <c r="D439" s="95"/>
      <c r="E439" s="95"/>
      <c r="F439" s="95"/>
      <c r="G439" s="95"/>
      <c r="H439" s="96"/>
      <c r="I439" s="51"/>
      <c r="J439" s="51"/>
      <c r="K439" s="51"/>
      <c r="L439" s="51"/>
      <c r="M439" s="51"/>
      <c r="N439" s="51"/>
      <c r="O439" s="51"/>
      <c r="P439" s="51"/>
      <c r="Q439" s="51"/>
      <c r="R439" s="51"/>
      <c r="S439" s="51"/>
      <c r="T439" s="51"/>
      <c r="U439" s="51"/>
      <c r="V439" s="51"/>
      <c r="W439" s="51"/>
      <c r="X439" s="51"/>
      <c r="Y439" s="51"/>
      <c r="Z439" s="71"/>
      <c r="AA439" s="70"/>
      <c r="AB439" s="71"/>
      <c r="AC439" s="51"/>
      <c r="AD439" s="72"/>
      <c r="AE439" s="69"/>
      <c r="AF439" s="69"/>
      <c r="AG439" s="69"/>
      <c r="AH439" s="69"/>
      <c r="AI439" s="69"/>
      <c r="AJ439" s="69"/>
      <c r="AK439" s="69"/>
      <c r="AL439" s="69"/>
      <c r="AM439" s="69"/>
      <c r="AN439" s="69"/>
      <c r="AO439" s="69"/>
      <c r="AP439" s="69"/>
      <c r="AQ439" s="69"/>
      <c r="AR439" s="69"/>
      <c r="AS439" s="69"/>
      <c r="AT439" s="69"/>
      <c r="AU439" s="69"/>
      <c r="AV439" s="69"/>
      <c r="AW439" s="69"/>
      <c r="AX439" s="69"/>
      <c r="AY439" s="69"/>
      <c r="AZ439" s="69"/>
      <c r="BA439" s="69"/>
      <c r="BB439" s="69"/>
      <c r="BC439" s="69"/>
      <c r="BD439" s="69"/>
      <c r="BE439" s="69"/>
      <c r="BF439" s="69"/>
      <c r="BG439" s="69"/>
      <c r="BH439" s="69"/>
      <c r="BI439" s="69"/>
      <c r="BJ439" s="69"/>
      <c r="BK439" s="69"/>
      <c r="BL439" s="69"/>
      <c r="BM439" s="69"/>
      <c r="BN439" s="69"/>
      <c r="BO439" s="69"/>
      <c r="BP439" s="69"/>
      <c r="BQ439" s="69"/>
      <c r="BR439" s="69"/>
      <c r="BS439" s="69"/>
      <c r="BT439" s="69"/>
      <c r="BU439" s="69"/>
      <c r="BV439" s="69"/>
      <c r="BW439" s="69"/>
      <c r="BX439" s="69"/>
      <c r="BY439" s="69"/>
      <c r="BZ439" s="69"/>
      <c r="CA439" s="69"/>
      <c r="CB439" s="69"/>
      <c r="CC439" s="69"/>
      <c r="CD439" s="69"/>
      <c r="CE439" s="69"/>
      <c r="CF439" s="69"/>
      <c r="CG439" s="69"/>
      <c r="CH439" s="69"/>
      <c r="CI439" s="69"/>
      <c r="CJ439" s="69"/>
      <c r="CK439" s="69"/>
      <c r="CL439" s="69"/>
      <c r="CM439" s="69"/>
      <c r="CN439" s="69"/>
    </row>
    <row r="440" spans="1:92" ht="18">
      <c r="A440" s="97" t="s">
        <v>204</v>
      </c>
      <c r="B440" s="49"/>
      <c r="C440" s="49"/>
      <c r="D440" s="49"/>
      <c r="E440" s="49"/>
      <c r="F440" s="49"/>
      <c r="G440" s="49"/>
      <c r="H440" s="49"/>
      <c r="I440" s="49"/>
      <c r="J440" s="49"/>
      <c r="K440" s="49"/>
      <c r="L440" s="49"/>
      <c r="M440" s="49"/>
      <c r="N440" s="49"/>
      <c r="O440" s="49"/>
      <c r="P440" s="49"/>
      <c r="Q440" s="49"/>
      <c r="R440" s="49"/>
      <c r="S440" s="49"/>
      <c r="T440" s="49"/>
      <c r="U440" s="49"/>
      <c r="V440" s="49"/>
      <c r="W440" s="49"/>
      <c r="X440" s="50"/>
      <c r="Y440" s="51"/>
      <c r="Z440" s="51">
        <v>0</v>
      </c>
      <c r="AA440" s="51"/>
      <c r="AB440" s="51">
        <v>0</v>
      </c>
      <c r="AC440" s="51"/>
      <c r="AD440" s="51">
        <v>-828</v>
      </c>
      <c r="AE440" s="69"/>
      <c r="AF440" s="69"/>
      <c r="AG440" s="69"/>
      <c r="AH440" s="69"/>
      <c r="AI440" s="69"/>
      <c r="AJ440" s="69"/>
      <c r="AK440" s="69"/>
      <c r="AL440" s="69"/>
      <c r="AM440" s="69"/>
      <c r="AN440" s="69"/>
      <c r="AO440" s="69"/>
      <c r="AP440" s="69"/>
      <c r="AQ440" s="69"/>
      <c r="AR440" s="69"/>
      <c r="AS440" s="69"/>
      <c r="AT440" s="69"/>
      <c r="AU440" s="69"/>
      <c r="AV440" s="69"/>
      <c r="AW440" s="69"/>
      <c r="AX440" s="69"/>
      <c r="AY440" s="69"/>
      <c r="AZ440" s="69"/>
      <c r="BA440" s="69"/>
      <c r="BB440" s="69"/>
      <c r="BC440" s="69"/>
      <c r="BD440" s="69"/>
      <c r="BE440" s="69"/>
      <c r="BF440" s="69"/>
      <c r="BG440" s="69"/>
      <c r="BH440" s="69"/>
      <c r="BI440" s="69"/>
      <c r="BJ440" s="69"/>
      <c r="BK440" s="69"/>
      <c r="BL440" s="69"/>
      <c r="BM440" s="69"/>
      <c r="BN440" s="69"/>
      <c r="BO440" s="69"/>
      <c r="BP440" s="69"/>
      <c r="BQ440" s="69"/>
      <c r="BR440" s="69"/>
      <c r="BS440" s="69"/>
      <c r="BT440" s="69"/>
      <c r="BU440" s="69"/>
      <c r="BV440" s="69"/>
      <c r="BW440" s="69"/>
      <c r="BX440" s="69"/>
      <c r="BY440" s="69"/>
      <c r="BZ440" s="69"/>
      <c r="CA440" s="69"/>
      <c r="CB440" s="69"/>
      <c r="CC440" s="69"/>
      <c r="CD440" s="69"/>
      <c r="CE440" s="69"/>
      <c r="CF440" s="69"/>
      <c r="CG440" s="69"/>
      <c r="CH440" s="69"/>
      <c r="CI440" s="69"/>
      <c r="CJ440" s="69"/>
      <c r="CK440" s="69"/>
      <c r="CL440" s="69"/>
      <c r="CM440" s="69"/>
      <c r="CN440" s="69"/>
    </row>
    <row r="441" spans="1:92" ht="18">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69"/>
      <c r="BD441" s="69"/>
      <c r="BE441" s="69"/>
      <c r="BF441" s="69"/>
      <c r="BG441" s="69"/>
      <c r="BH441" s="69"/>
      <c r="BI441" s="69"/>
      <c r="BJ441" s="69"/>
      <c r="BK441" s="69"/>
      <c r="BL441" s="69"/>
      <c r="BM441" s="69"/>
      <c r="BN441" s="69"/>
      <c r="BO441" s="69"/>
      <c r="BP441" s="69"/>
      <c r="BQ441" s="69"/>
      <c r="BR441" s="69"/>
      <c r="BS441" s="69"/>
      <c r="BT441" s="69"/>
      <c r="BU441" s="69"/>
      <c r="BV441" s="69"/>
      <c r="BW441" s="69"/>
      <c r="BX441" s="69"/>
      <c r="BY441" s="69"/>
      <c r="BZ441" s="69"/>
      <c r="CA441" s="69"/>
      <c r="CB441" s="69"/>
      <c r="CC441" s="69"/>
      <c r="CD441" s="69"/>
      <c r="CE441" s="69"/>
      <c r="CF441" s="69"/>
      <c r="CG441" s="69"/>
      <c r="CH441" s="69"/>
      <c r="CI441" s="69"/>
      <c r="CJ441" s="69"/>
      <c r="CK441" s="69"/>
      <c r="CL441" s="69"/>
      <c r="CM441" s="69"/>
      <c r="CN441" s="69"/>
    </row>
    <row r="442" spans="1:92" ht="18">
      <c r="A442" s="248" t="s">
        <v>31</v>
      </c>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50"/>
      <c r="Y442" s="51"/>
      <c r="Z442" s="51"/>
      <c r="AA442" s="51"/>
      <c r="AB442" s="51"/>
      <c r="AC442" s="51"/>
      <c r="AD442" s="51"/>
      <c r="AE442" s="69"/>
      <c r="AF442" s="69"/>
      <c r="AG442" s="69"/>
      <c r="AH442" s="69"/>
      <c r="AI442" s="69"/>
      <c r="AJ442" s="69"/>
      <c r="AK442" s="69"/>
      <c r="AL442" s="69"/>
      <c r="AM442" s="69"/>
      <c r="AN442" s="69"/>
      <c r="AO442" s="69"/>
      <c r="AP442" s="69"/>
      <c r="AQ442" s="69"/>
      <c r="AR442" s="69"/>
      <c r="AS442" s="69"/>
      <c r="AT442" s="69"/>
      <c r="AU442" s="69"/>
      <c r="AV442" s="69"/>
      <c r="AW442" s="69"/>
      <c r="AX442" s="69"/>
      <c r="AY442" s="69"/>
      <c r="AZ442" s="69"/>
      <c r="BA442" s="69"/>
      <c r="BB442" s="69"/>
      <c r="BC442" s="69"/>
      <c r="BD442" s="69"/>
      <c r="BE442" s="69"/>
      <c r="BF442" s="69"/>
      <c r="BG442" s="69"/>
      <c r="BH442" s="69"/>
      <c r="BI442" s="69"/>
      <c r="BJ442" s="69"/>
      <c r="BK442" s="69"/>
      <c r="BL442" s="69"/>
      <c r="BM442" s="69"/>
      <c r="BN442" s="69"/>
      <c r="BO442" s="69"/>
      <c r="BP442" s="69"/>
      <c r="BQ442" s="69"/>
      <c r="BR442" s="69"/>
      <c r="BS442" s="69"/>
      <c r="BT442" s="69"/>
      <c r="BU442" s="69"/>
      <c r="BV442" s="69"/>
      <c r="BW442" s="69"/>
      <c r="BX442" s="69"/>
      <c r="BY442" s="69"/>
      <c r="BZ442" s="69"/>
      <c r="CA442" s="69"/>
      <c r="CB442" s="69"/>
      <c r="CC442" s="69"/>
      <c r="CD442" s="69"/>
      <c r="CE442" s="69"/>
      <c r="CF442" s="69"/>
      <c r="CG442" s="69"/>
      <c r="CH442" s="69"/>
      <c r="CI442" s="69"/>
      <c r="CJ442" s="69"/>
      <c r="CK442" s="69"/>
      <c r="CL442" s="69"/>
      <c r="CM442" s="69"/>
      <c r="CN442" s="69"/>
    </row>
    <row r="443" spans="1:92" ht="18">
      <c r="A443" s="54"/>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69"/>
      <c r="AF443" s="69"/>
      <c r="AG443" s="69"/>
      <c r="AH443" s="69"/>
      <c r="AI443" s="69"/>
      <c r="AJ443" s="69"/>
      <c r="AK443" s="69"/>
      <c r="AL443" s="69"/>
      <c r="AM443" s="69"/>
      <c r="AN443" s="69"/>
      <c r="AO443" s="69"/>
      <c r="AP443" s="69"/>
      <c r="AQ443" s="69"/>
      <c r="AR443" s="69"/>
      <c r="AS443" s="69"/>
      <c r="AT443" s="69"/>
      <c r="AU443" s="69"/>
      <c r="AV443" s="69"/>
      <c r="AW443" s="69"/>
      <c r="AX443" s="69"/>
      <c r="AY443" s="69"/>
      <c r="AZ443" s="69"/>
      <c r="BA443" s="69"/>
      <c r="BB443" s="69"/>
      <c r="BC443" s="69"/>
      <c r="BD443" s="69"/>
      <c r="BE443" s="69"/>
      <c r="BF443" s="69"/>
      <c r="BG443" s="69"/>
      <c r="BH443" s="69"/>
      <c r="BI443" s="69"/>
      <c r="BJ443" s="69"/>
      <c r="BK443" s="69"/>
      <c r="BL443" s="69"/>
      <c r="BM443" s="69"/>
      <c r="BN443" s="69"/>
      <c r="BO443" s="69"/>
      <c r="BP443" s="69"/>
      <c r="BQ443" s="69"/>
      <c r="BR443" s="6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row>
    <row r="444" spans="1:92" ht="18">
      <c r="A444" s="265" t="s">
        <v>221</v>
      </c>
      <c r="B444" s="266"/>
      <c r="C444" s="266"/>
      <c r="D444" s="266"/>
      <c r="E444" s="266"/>
      <c r="F444" s="266"/>
      <c r="G444" s="266"/>
      <c r="H444" s="267"/>
      <c r="I444" s="51"/>
      <c r="J444" s="51"/>
      <c r="K444" s="51"/>
      <c r="L444" s="51"/>
      <c r="M444" s="51"/>
      <c r="N444" s="51"/>
      <c r="O444" s="51"/>
      <c r="P444" s="51"/>
      <c r="Q444" s="51"/>
      <c r="R444" s="51"/>
      <c r="S444" s="51"/>
      <c r="T444" s="51"/>
      <c r="U444" s="51"/>
      <c r="V444" s="51"/>
      <c r="W444" s="51"/>
      <c r="X444" s="51"/>
      <c r="Y444" s="51"/>
      <c r="Z444" s="51">
        <v>0</v>
      </c>
      <c r="AA444" s="51"/>
      <c r="AB444" s="51">
        <v>0</v>
      </c>
      <c r="AC444" s="51"/>
      <c r="AD444" s="51">
        <v>257</v>
      </c>
      <c r="AE444" s="69"/>
      <c r="AF444" s="69"/>
      <c r="AG444" s="69"/>
      <c r="AH444" s="69"/>
      <c r="AI444" s="69"/>
      <c r="AJ444" s="69"/>
      <c r="AK444" s="69"/>
      <c r="AL444" s="69"/>
      <c r="AM444" s="69"/>
      <c r="AN444" s="69"/>
      <c r="AO444" s="69"/>
      <c r="AP444" s="69"/>
      <c r="AQ444" s="69"/>
      <c r="AR444" s="69"/>
      <c r="AS444" s="69"/>
      <c r="AT444" s="69"/>
      <c r="AU444" s="69"/>
      <c r="AV444" s="69"/>
      <c r="AW444" s="69"/>
      <c r="AX444" s="69"/>
      <c r="AY444" s="69"/>
      <c r="AZ444" s="69"/>
      <c r="BA444" s="69"/>
      <c r="BB444" s="69"/>
      <c r="BC444" s="69"/>
      <c r="BD444" s="69"/>
      <c r="BE444" s="69"/>
      <c r="BF444" s="69"/>
      <c r="BG444" s="69"/>
      <c r="BH444" s="69"/>
      <c r="BI444" s="69"/>
      <c r="BJ444" s="69"/>
      <c r="BK444" s="69"/>
      <c r="BL444" s="69"/>
      <c r="BM444" s="69"/>
      <c r="BN444" s="69"/>
      <c r="BO444" s="69"/>
      <c r="BP444" s="69"/>
      <c r="BQ444" s="69"/>
      <c r="BR444" s="6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row>
    <row r="445" spans="1:92" ht="18">
      <c r="A445" s="56"/>
      <c r="B445" s="57"/>
      <c r="C445" s="57"/>
      <c r="D445" s="57"/>
      <c r="E445" s="57"/>
      <c r="F445" s="57"/>
      <c r="G445" s="57"/>
      <c r="H445" s="58"/>
      <c r="I445" s="51"/>
      <c r="J445" s="51"/>
      <c r="K445" s="51"/>
      <c r="L445" s="51"/>
      <c r="M445" s="51"/>
      <c r="N445" s="51"/>
      <c r="O445" s="51"/>
      <c r="P445" s="51"/>
      <c r="Q445" s="51"/>
      <c r="R445" s="51"/>
      <c r="S445" s="51"/>
      <c r="T445" s="51"/>
      <c r="U445" s="51"/>
      <c r="V445" s="51"/>
      <c r="W445" s="51"/>
      <c r="X445" s="51"/>
      <c r="Y445" s="51"/>
      <c r="Z445" s="51"/>
      <c r="AA445" s="51"/>
      <c r="AB445" s="51"/>
      <c r="AC445" s="51"/>
      <c r="AD445" s="51"/>
      <c r="AE445" s="69"/>
      <c r="AF445" s="69"/>
      <c r="AG445" s="69"/>
      <c r="AH445" s="69"/>
      <c r="AI445" s="69"/>
      <c r="AJ445" s="69"/>
      <c r="AK445" s="69"/>
      <c r="AL445" s="69"/>
      <c r="AM445" s="69"/>
      <c r="AN445" s="69"/>
      <c r="AO445" s="69"/>
      <c r="AP445" s="69"/>
      <c r="AQ445" s="69"/>
      <c r="AR445" s="69"/>
      <c r="AS445" s="69"/>
      <c r="AT445" s="69"/>
      <c r="AU445" s="69"/>
      <c r="AV445" s="69"/>
      <c r="AW445" s="69"/>
      <c r="AX445" s="69"/>
      <c r="AY445" s="69"/>
      <c r="AZ445" s="69"/>
      <c r="BA445" s="69"/>
      <c r="BB445" s="69"/>
      <c r="BC445" s="69"/>
      <c r="BD445" s="69"/>
      <c r="BE445" s="69"/>
      <c r="BF445" s="69"/>
      <c r="BG445" s="69"/>
      <c r="BH445" s="69"/>
      <c r="BI445" s="69"/>
      <c r="BJ445" s="69"/>
      <c r="BK445" s="69"/>
      <c r="BL445" s="69"/>
      <c r="BM445" s="69"/>
      <c r="BN445" s="69"/>
      <c r="BO445" s="69"/>
      <c r="BP445" s="69"/>
      <c r="BQ445" s="69"/>
      <c r="BR445" s="69"/>
      <c r="BS445" s="69"/>
      <c r="BT445" s="69"/>
      <c r="BU445" s="69"/>
      <c r="BV445" s="69"/>
      <c r="BW445" s="69"/>
      <c r="BX445" s="69"/>
      <c r="BY445" s="69"/>
      <c r="BZ445" s="69"/>
      <c r="CA445" s="69"/>
      <c r="CB445" s="69"/>
      <c r="CC445" s="69"/>
      <c r="CD445" s="69"/>
      <c r="CE445" s="69"/>
      <c r="CF445" s="69"/>
      <c r="CG445" s="69"/>
      <c r="CH445" s="69"/>
      <c r="CI445" s="69"/>
      <c r="CJ445" s="69"/>
      <c r="CK445" s="69"/>
      <c r="CL445" s="69"/>
      <c r="CM445" s="69"/>
      <c r="CN445" s="69"/>
    </row>
    <row r="446" spans="1:92" ht="53.25" customHeight="1">
      <c r="A446" s="248" t="s">
        <v>270</v>
      </c>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50"/>
      <c r="Y446" s="51"/>
      <c r="Z446" s="51"/>
      <c r="AA446" s="51"/>
      <c r="AB446" s="51"/>
      <c r="AC446" s="51"/>
      <c r="AD446" s="51"/>
      <c r="AE446" s="69"/>
      <c r="AF446" s="69"/>
      <c r="AG446" s="69"/>
      <c r="AH446" s="69"/>
      <c r="AI446" s="69"/>
      <c r="AJ446" s="69"/>
      <c r="AK446" s="69"/>
      <c r="AL446" s="69"/>
      <c r="AM446" s="69"/>
      <c r="AN446" s="69"/>
      <c r="AO446" s="69"/>
      <c r="AP446" s="69"/>
      <c r="AQ446" s="69"/>
      <c r="AR446" s="69"/>
      <c r="AS446" s="69"/>
      <c r="AT446" s="69"/>
      <c r="AU446" s="69"/>
      <c r="AV446" s="69"/>
      <c r="AW446" s="69"/>
      <c r="AX446" s="69"/>
      <c r="AY446" s="69"/>
      <c r="AZ446" s="69"/>
      <c r="BA446" s="69"/>
      <c r="BB446" s="69"/>
      <c r="BC446" s="69"/>
      <c r="BD446" s="69"/>
      <c r="BE446" s="69"/>
      <c r="BF446" s="69"/>
      <c r="BG446" s="69"/>
      <c r="BH446" s="69"/>
      <c r="BI446" s="69"/>
      <c r="BJ446" s="69"/>
      <c r="BK446" s="69"/>
      <c r="BL446" s="69"/>
      <c r="BM446" s="69"/>
      <c r="BN446" s="69"/>
      <c r="BO446" s="69"/>
      <c r="BP446" s="69"/>
      <c r="BQ446" s="69"/>
      <c r="BR446" s="6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row>
    <row r="447" spans="1:92" ht="18">
      <c r="A447" s="62"/>
      <c r="B447" s="63"/>
      <c r="C447" s="63"/>
      <c r="D447" s="63"/>
      <c r="E447" s="63"/>
      <c r="F447" s="63"/>
      <c r="G447" s="63"/>
      <c r="H447" s="63"/>
      <c r="I447" s="63"/>
      <c r="J447" s="63"/>
      <c r="K447" s="63"/>
      <c r="L447" s="63"/>
      <c r="M447" s="63"/>
      <c r="N447" s="63"/>
      <c r="O447" s="63"/>
      <c r="P447" s="63"/>
      <c r="Q447" s="63"/>
      <c r="R447" s="63"/>
      <c r="S447" s="63"/>
      <c r="T447" s="63"/>
      <c r="U447" s="63"/>
      <c r="V447" s="63"/>
      <c r="W447" s="63"/>
      <c r="X447" s="64"/>
      <c r="Y447" s="51"/>
      <c r="Z447" s="51"/>
      <c r="AA447" s="51"/>
      <c r="AB447" s="51"/>
      <c r="AC447" s="51"/>
      <c r="AD447" s="51"/>
      <c r="AE447" s="69"/>
      <c r="AF447" s="69"/>
      <c r="AG447" s="69"/>
      <c r="AH447" s="69"/>
      <c r="AI447" s="69"/>
      <c r="AJ447" s="69"/>
      <c r="AK447" s="69"/>
      <c r="AL447" s="69"/>
      <c r="AM447" s="69"/>
      <c r="AN447" s="69"/>
      <c r="AO447" s="69"/>
      <c r="AP447" s="69"/>
      <c r="AQ447" s="69"/>
      <c r="AR447" s="69"/>
      <c r="AS447" s="69"/>
      <c r="AT447" s="69"/>
      <c r="AU447" s="69"/>
      <c r="AV447" s="69"/>
      <c r="AW447" s="69"/>
      <c r="AX447" s="69"/>
      <c r="AY447" s="69"/>
      <c r="AZ447" s="69"/>
      <c r="BA447" s="69"/>
      <c r="BB447" s="69"/>
      <c r="BC447" s="69"/>
      <c r="BD447" s="69"/>
      <c r="BE447" s="69"/>
      <c r="BF447" s="69"/>
      <c r="BG447" s="69"/>
      <c r="BH447" s="69"/>
      <c r="BI447" s="69"/>
      <c r="BJ447" s="69"/>
      <c r="BK447" s="69"/>
      <c r="BL447" s="69"/>
      <c r="BM447" s="69"/>
      <c r="BN447" s="69"/>
      <c r="BO447" s="69"/>
      <c r="BP447" s="69"/>
      <c r="BQ447" s="69"/>
      <c r="BR447" s="69"/>
      <c r="BS447" s="69"/>
      <c r="BT447" s="69"/>
      <c r="BU447" s="69"/>
      <c r="BV447" s="69"/>
      <c r="BW447" s="69"/>
      <c r="BX447" s="69"/>
      <c r="BY447" s="69"/>
      <c r="BZ447" s="69"/>
      <c r="CA447" s="69"/>
      <c r="CB447" s="69"/>
      <c r="CC447" s="69"/>
      <c r="CD447" s="69"/>
      <c r="CE447" s="69"/>
      <c r="CF447" s="69"/>
      <c r="CG447" s="69"/>
      <c r="CH447" s="69"/>
      <c r="CI447" s="69"/>
      <c r="CJ447" s="69"/>
      <c r="CK447" s="69"/>
      <c r="CL447" s="69"/>
      <c r="CM447" s="69"/>
      <c r="CN447" s="69"/>
    </row>
    <row r="448" spans="1:92" ht="18">
      <c r="A448" s="251" t="s">
        <v>222</v>
      </c>
      <c r="B448" s="252"/>
      <c r="C448" s="252"/>
      <c r="D448" s="252"/>
      <c r="E448" s="252"/>
      <c r="F448" s="252"/>
      <c r="G448" s="252"/>
      <c r="H448" s="252"/>
      <c r="I448" s="253"/>
      <c r="J448" s="253"/>
      <c r="K448" s="253"/>
      <c r="L448" s="253"/>
      <c r="M448" s="253"/>
      <c r="N448" s="253"/>
      <c r="O448" s="253"/>
      <c r="P448" s="253"/>
      <c r="Q448" s="253"/>
      <c r="R448" s="253"/>
      <c r="S448" s="253"/>
      <c r="T448" s="253"/>
      <c r="U448" s="253"/>
      <c r="V448" s="253"/>
      <c r="W448" s="253"/>
      <c r="X448" s="254"/>
      <c r="Y448" s="51"/>
      <c r="Z448" s="51">
        <v>0</v>
      </c>
      <c r="AA448" s="51"/>
      <c r="AB448" s="51">
        <v>0</v>
      </c>
      <c r="AC448" s="51"/>
      <c r="AD448" s="51">
        <v>-2864</v>
      </c>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c r="BO448" s="69"/>
      <c r="BP448" s="69"/>
      <c r="BQ448" s="69"/>
      <c r="BR448" s="69"/>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row>
    <row r="449" spans="1:92" ht="13.5" customHeight="1">
      <c r="A449" s="51"/>
      <c r="B449" s="33"/>
      <c r="C449" s="33"/>
      <c r="D449" s="33"/>
      <c r="E449" s="33"/>
      <c r="F449" s="33"/>
      <c r="G449" s="33"/>
      <c r="H449" s="33"/>
      <c r="I449" s="51"/>
      <c r="J449" s="51"/>
      <c r="K449" s="51"/>
      <c r="L449" s="51"/>
      <c r="M449" s="51"/>
      <c r="N449" s="51"/>
      <c r="O449" s="51"/>
      <c r="P449" s="51"/>
      <c r="Q449" s="51"/>
      <c r="R449" s="51"/>
      <c r="S449" s="51"/>
      <c r="T449" s="51"/>
      <c r="U449" s="51"/>
      <c r="V449" s="51"/>
      <c r="W449" s="51"/>
      <c r="X449" s="51"/>
      <c r="Y449" s="51"/>
      <c r="Z449" s="51"/>
      <c r="AA449" s="51"/>
      <c r="AB449" s="51"/>
      <c r="AC449" s="51"/>
      <c r="AD449" s="51"/>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row>
    <row r="450" spans="1:92" ht="90" customHeight="1">
      <c r="A450" s="248" t="s">
        <v>256</v>
      </c>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50"/>
      <c r="Y450" s="51"/>
      <c r="Z450" s="51"/>
      <c r="AA450" s="51"/>
      <c r="AB450" s="51"/>
      <c r="AC450" s="51"/>
      <c r="AD450" s="51"/>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c r="BO450" s="69"/>
      <c r="BP450" s="69"/>
      <c r="BQ450" s="69"/>
      <c r="BR450" s="69"/>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row>
    <row r="451" spans="1:92" ht="18">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c r="BO451" s="69"/>
      <c r="BP451" s="69"/>
      <c r="BQ451" s="69"/>
      <c r="BR451" s="69"/>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row>
    <row r="452" spans="1:92" ht="18">
      <c r="A452" s="245" t="s">
        <v>223</v>
      </c>
      <c r="B452" s="298"/>
      <c r="C452" s="298"/>
      <c r="D452" s="298"/>
      <c r="E452" s="298"/>
      <c r="F452" s="298"/>
      <c r="G452" s="298"/>
      <c r="H452" s="299"/>
      <c r="I452" s="75"/>
      <c r="J452" s="75"/>
      <c r="K452" s="75"/>
      <c r="L452" s="75"/>
      <c r="M452" s="75"/>
      <c r="N452" s="75"/>
      <c r="O452" s="75"/>
      <c r="P452" s="75"/>
      <c r="Q452" s="75"/>
      <c r="R452" s="75"/>
      <c r="S452" s="75"/>
      <c r="T452" s="75"/>
      <c r="U452" s="75"/>
      <c r="V452" s="75"/>
      <c r="W452" s="75"/>
      <c r="X452" s="75"/>
      <c r="Y452" s="51"/>
      <c r="Z452" s="51">
        <v>0</v>
      </c>
      <c r="AA452" s="51"/>
      <c r="AB452" s="51">
        <v>0</v>
      </c>
      <c r="AC452" s="51"/>
      <c r="AD452" s="51">
        <v>-10782</v>
      </c>
      <c r="AE452" s="69"/>
      <c r="AF452" s="69"/>
      <c r="AG452" s="69"/>
      <c r="AH452" s="69"/>
      <c r="AI452" s="69"/>
      <c r="AJ452" s="69"/>
      <c r="AK452" s="69"/>
      <c r="AL452" s="69"/>
      <c r="AM452" s="69"/>
      <c r="AN452" s="69"/>
      <c r="AO452" s="69"/>
      <c r="AP452" s="69"/>
      <c r="AQ452" s="69"/>
      <c r="AR452" s="69"/>
      <c r="AS452" s="69"/>
      <c r="AT452" s="69"/>
      <c r="AU452" s="69"/>
      <c r="AV452" s="69"/>
      <c r="AW452" s="69"/>
      <c r="AX452" s="69"/>
      <c r="AY452" s="69"/>
      <c r="AZ452" s="69"/>
      <c r="BA452" s="69"/>
      <c r="BB452" s="69"/>
      <c r="BC452" s="69"/>
      <c r="BD452" s="69"/>
      <c r="BE452" s="69"/>
      <c r="BF452" s="69"/>
      <c r="BG452" s="69"/>
      <c r="BH452" s="69"/>
      <c r="BI452" s="69"/>
      <c r="BJ452" s="69"/>
      <c r="BK452" s="69"/>
      <c r="BL452" s="69"/>
      <c r="BM452" s="69"/>
      <c r="BN452" s="69"/>
      <c r="BO452" s="69"/>
      <c r="BP452" s="69"/>
      <c r="BQ452" s="69"/>
      <c r="BR452" s="69"/>
      <c r="BS452" s="69"/>
      <c r="BT452" s="69"/>
      <c r="BU452" s="69"/>
      <c r="BV452" s="69"/>
      <c r="BW452" s="69"/>
      <c r="BX452" s="69"/>
      <c r="BY452" s="69"/>
      <c r="BZ452" s="69"/>
      <c r="CA452" s="69"/>
      <c r="CB452" s="69"/>
      <c r="CC452" s="69"/>
      <c r="CD452" s="69"/>
      <c r="CE452" s="69"/>
      <c r="CF452" s="69"/>
      <c r="CG452" s="69"/>
      <c r="CH452" s="69"/>
      <c r="CI452" s="69"/>
      <c r="CJ452" s="69"/>
      <c r="CK452" s="69"/>
      <c r="CL452" s="69"/>
      <c r="CM452" s="69"/>
      <c r="CN452" s="69"/>
    </row>
    <row r="453" spans="1:92" ht="18">
      <c r="A453" s="51"/>
      <c r="B453" s="33"/>
      <c r="C453" s="33"/>
      <c r="D453" s="33"/>
      <c r="E453" s="33"/>
      <c r="F453" s="33"/>
      <c r="G453" s="33"/>
      <c r="H453" s="33"/>
      <c r="I453" s="51"/>
      <c r="J453" s="51"/>
      <c r="K453" s="51"/>
      <c r="L453" s="51"/>
      <c r="M453" s="51"/>
      <c r="N453" s="51"/>
      <c r="O453" s="51"/>
      <c r="P453" s="51"/>
      <c r="Q453" s="51"/>
      <c r="R453" s="51"/>
      <c r="S453" s="51"/>
      <c r="T453" s="51"/>
      <c r="U453" s="51"/>
      <c r="V453" s="51"/>
      <c r="W453" s="51"/>
      <c r="X453" s="51"/>
      <c r="Y453" s="51"/>
      <c r="Z453" s="69"/>
      <c r="AA453" s="69"/>
      <c r="AB453" s="69"/>
      <c r="AC453" s="69"/>
      <c r="AD453" s="69"/>
      <c r="AE453" s="69"/>
      <c r="AF453" s="69"/>
      <c r="AG453" s="69"/>
      <c r="AH453" s="69"/>
      <c r="AI453" s="69"/>
      <c r="AJ453" s="69"/>
      <c r="AK453" s="69"/>
      <c r="AL453" s="69"/>
      <c r="AM453" s="69"/>
      <c r="AN453" s="69"/>
      <c r="AO453" s="69"/>
      <c r="AP453" s="69"/>
      <c r="AQ453" s="69"/>
      <c r="AR453" s="69"/>
      <c r="AS453" s="69"/>
      <c r="AT453" s="69"/>
      <c r="AU453" s="69"/>
      <c r="AV453" s="69"/>
      <c r="AW453" s="69"/>
      <c r="AX453" s="69"/>
      <c r="AY453" s="69"/>
      <c r="AZ453" s="69"/>
      <c r="BA453" s="69"/>
      <c r="BB453" s="69"/>
      <c r="BC453" s="69"/>
      <c r="BD453" s="69"/>
      <c r="BE453" s="69"/>
      <c r="BF453" s="69"/>
      <c r="BG453" s="69"/>
      <c r="BH453" s="69"/>
      <c r="BI453" s="69"/>
      <c r="BJ453" s="69"/>
      <c r="BK453" s="69"/>
      <c r="BL453" s="69"/>
      <c r="BM453" s="69"/>
      <c r="BN453" s="69"/>
      <c r="BO453" s="69"/>
      <c r="BP453" s="69"/>
      <c r="BQ453" s="69"/>
      <c r="BR453" s="69"/>
      <c r="BS453" s="69"/>
      <c r="BT453" s="69"/>
      <c r="BU453" s="69"/>
      <c r="BV453" s="69"/>
      <c r="BW453" s="69"/>
      <c r="BX453" s="69"/>
      <c r="BY453" s="69"/>
      <c r="BZ453" s="69"/>
      <c r="CA453" s="69"/>
      <c r="CB453" s="69"/>
      <c r="CC453" s="69"/>
      <c r="CD453" s="69"/>
      <c r="CE453" s="69"/>
      <c r="CF453" s="69"/>
      <c r="CG453" s="69"/>
      <c r="CH453" s="69"/>
      <c r="CI453" s="69"/>
      <c r="CJ453" s="69"/>
      <c r="CK453" s="69"/>
      <c r="CL453" s="69"/>
      <c r="CM453" s="69"/>
      <c r="CN453" s="69"/>
    </row>
    <row r="454" spans="1:92" ht="109.5" customHeight="1">
      <c r="A454" s="248" t="s">
        <v>10</v>
      </c>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50"/>
      <c r="Y454" s="51"/>
      <c r="Z454" s="51"/>
      <c r="AA454" s="51"/>
      <c r="AB454" s="51"/>
      <c r="AC454" s="51"/>
      <c r="AD454" s="51"/>
      <c r="AE454" s="69"/>
      <c r="AF454" s="69"/>
      <c r="AG454" s="69"/>
      <c r="AH454" s="69"/>
      <c r="AI454" s="69"/>
      <c r="AJ454" s="69"/>
      <c r="AK454" s="69"/>
      <c r="AL454" s="69"/>
      <c r="AM454" s="69"/>
      <c r="AN454" s="69"/>
      <c r="AO454" s="69"/>
      <c r="AP454" s="69"/>
      <c r="AQ454" s="69"/>
      <c r="AR454" s="69"/>
      <c r="AS454" s="69"/>
      <c r="AT454" s="69"/>
      <c r="AU454" s="69"/>
      <c r="AV454" s="69"/>
      <c r="AW454" s="69"/>
      <c r="AX454" s="69"/>
      <c r="AY454" s="69"/>
      <c r="AZ454" s="69"/>
      <c r="BA454" s="69"/>
      <c r="BB454" s="69"/>
      <c r="BC454" s="69"/>
      <c r="BD454" s="69"/>
      <c r="BE454" s="69"/>
      <c r="BF454" s="69"/>
      <c r="BG454" s="69"/>
      <c r="BH454" s="69"/>
      <c r="BI454" s="69"/>
      <c r="BJ454" s="69"/>
      <c r="BK454" s="69"/>
      <c r="BL454" s="69"/>
      <c r="BM454" s="69"/>
      <c r="BN454" s="69"/>
      <c r="BO454" s="69"/>
      <c r="BP454" s="69"/>
      <c r="BQ454" s="69"/>
      <c r="BR454" s="69"/>
      <c r="BS454" s="69"/>
      <c r="BT454" s="69"/>
      <c r="BU454" s="69"/>
      <c r="BV454" s="69"/>
      <c r="BW454" s="69"/>
      <c r="BX454" s="69"/>
      <c r="BY454" s="69"/>
      <c r="BZ454" s="69"/>
      <c r="CA454" s="69"/>
      <c r="CB454" s="69"/>
      <c r="CC454" s="69"/>
      <c r="CD454" s="69"/>
      <c r="CE454" s="69"/>
      <c r="CF454" s="69"/>
      <c r="CG454" s="69"/>
      <c r="CH454" s="69"/>
      <c r="CI454" s="69"/>
      <c r="CJ454" s="69"/>
      <c r="CK454" s="69"/>
      <c r="CL454" s="69"/>
      <c r="CM454" s="69"/>
      <c r="CN454" s="69"/>
    </row>
    <row r="455" spans="1:92" ht="18">
      <c r="A455" s="255"/>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7"/>
      <c r="Z455" s="51"/>
      <c r="AA455" s="51"/>
      <c r="AB455" s="51"/>
      <c r="AC455" s="51"/>
      <c r="AD455" s="51"/>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69"/>
      <c r="BL455" s="69"/>
      <c r="BM455" s="69"/>
      <c r="BN455" s="69"/>
      <c r="BO455" s="69"/>
      <c r="BP455" s="69"/>
      <c r="BQ455" s="69"/>
      <c r="BR455" s="69"/>
      <c r="BS455" s="69"/>
      <c r="BT455" s="69"/>
      <c r="BU455" s="69"/>
      <c r="BV455" s="69"/>
      <c r="BW455" s="69"/>
      <c r="BX455" s="69"/>
      <c r="BY455" s="69"/>
      <c r="BZ455" s="69"/>
      <c r="CA455" s="69"/>
      <c r="CB455" s="69"/>
      <c r="CC455" s="69"/>
      <c r="CD455" s="69"/>
      <c r="CE455" s="69"/>
      <c r="CF455" s="69"/>
      <c r="CG455" s="69"/>
      <c r="CH455" s="69"/>
      <c r="CI455" s="69"/>
      <c r="CJ455" s="69"/>
      <c r="CK455" s="69"/>
      <c r="CL455" s="69"/>
      <c r="CM455" s="69"/>
      <c r="CN455" s="69"/>
    </row>
    <row r="456" spans="1:92" ht="18">
      <c r="A456" s="245" t="s">
        <v>224</v>
      </c>
      <c r="B456" s="298"/>
      <c r="C456" s="298"/>
      <c r="D456" s="298"/>
      <c r="E456" s="298"/>
      <c r="F456" s="298"/>
      <c r="G456" s="298"/>
      <c r="H456" s="299"/>
      <c r="I456" s="75"/>
      <c r="J456" s="75"/>
      <c r="K456" s="75"/>
      <c r="L456" s="75"/>
      <c r="M456" s="75"/>
      <c r="N456" s="75"/>
      <c r="O456" s="75"/>
      <c r="P456" s="75"/>
      <c r="Q456" s="75"/>
      <c r="R456" s="75"/>
      <c r="S456" s="75"/>
      <c r="T456" s="75"/>
      <c r="U456" s="75"/>
      <c r="V456" s="75"/>
      <c r="W456" s="75"/>
      <c r="X456" s="75"/>
      <c r="Y456" s="51"/>
      <c r="Z456" s="51">
        <v>0</v>
      </c>
      <c r="AA456" s="51"/>
      <c r="AB456" s="51">
        <v>0</v>
      </c>
      <c r="AC456" s="51"/>
      <c r="AD456" s="51">
        <v>-1876</v>
      </c>
      <c r="AE456" s="69"/>
      <c r="AF456" s="69"/>
      <c r="AG456" s="69"/>
      <c r="AH456" s="69"/>
      <c r="AI456" s="69"/>
      <c r="AJ456" s="69"/>
      <c r="AK456" s="69"/>
      <c r="AL456" s="69"/>
      <c r="AM456" s="69"/>
      <c r="AN456" s="69"/>
      <c r="AO456" s="69"/>
      <c r="AP456" s="69"/>
      <c r="AQ456" s="69"/>
      <c r="AR456" s="69"/>
      <c r="AS456" s="69"/>
      <c r="AT456" s="69"/>
      <c r="AU456" s="69"/>
      <c r="AV456" s="69"/>
      <c r="AW456" s="69"/>
      <c r="AX456" s="69"/>
      <c r="AY456" s="69"/>
      <c r="AZ456" s="69"/>
      <c r="BA456" s="69"/>
      <c r="BB456" s="69"/>
      <c r="BC456" s="69"/>
      <c r="BD456" s="69"/>
      <c r="BE456" s="69"/>
      <c r="BF456" s="69"/>
      <c r="BG456" s="69"/>
      <c r="BH456" s="69"/>
      <c r="BI456" s="69"/>
      <c r="BJ456" s="69"/>
      <c r="BK456" s="69"/>
      <c r="BL456" s="69"/>
      <c r="BM456" s="69"/>
      <c r="BN456" s="69"/>
      <c r="BO456" s="69"/>
      <c r="BP456" s="69"/>
      <c r="BQ456" s="69"/>
      <c r="BR456" s="69"/>
      <c r="BS456" s="69"/>
      <c r="BT456" s="69"/>
      <c r="BU456" s="69"/>
      <c r="BV456" s="69"/>
      <c r="BW456" s="69"/>
      <c r="BX456" s="69"/>
      <c r="BY456" s="69"/>
      <c r="BZ456" s="69"/>
      <c r="CA456" s="69"/>
      <c r="CB456" s="69"/>
      <c r="CC456" s="69"/>
      <c r="CD456" s="69"/>
      <c r="CE456" s="69"/>
      <c r="CF456" s="69"/>
      <c r="CG456" s="69"/>
      <c r="CH456" s="69"/>
      <c r="CI456" s="69"/>
      <c r="CJ456" s="69"/>
      <c r="CK456" s="69"/>
      <c r="CL456" s="69"/>
      <c r="CM456" s="69"/>
      <c r="CN456" s="69"/>
    </row>
    <row r="457" spans="1:92" ht="18">
      <c r="A457" s="51"/>
      <c r="B457" s="33"/>
      <c r="C457" s="33"/>
      <c r="D457" s="33"/>
      <c r="E457" s="33"/>
      <c r="F457" s="33"/>
      <c r="G457" s="33"/>
      <c r="H457" s="33"/>
      <c r="I457" s="51"/>
      <c r="J457" s="51"/>
      <c r="K457" s="51"/>
      <c r="L457" s="51"/>
      <c r="M457" s="51"/>
      <c r="N457" s="51"/>
      <c r="O457" s="51"/>
      <c r="P457" s="51"/>
      <c r="Q457" s="51"/>
      <c r="R457" s="51"/>
      <c r="S457" s="51"/>
      <c r="T457" s="51"/>
      <c r="U457" s="51"/>
      <c r="V457" s="51"/>
      <c r="W457" s="51"/>
      <c r="X457" s="51"/>
      <c r="Y457" s="51"/>
      <c r="Z457" s="54"/>
      <c r="AA457" s="51"/>
      <c r="AB457" s="51"/>
      <c r="AC457" s="51"/>
      <c r="AD457" s="51"/>
      <c r="AE457" s="69"/>
      <c r="AF457" s="69"/>
      <c r="AG457" s="69"/>
      <c r="AH457" s="69"/>
      <c r="AI457" s="69"/>
      <c r="AJ457" s="69"/>
      <c r="AK457" s="69"/>
      <c r="AL457" s="69"/>
      <c r="AM457" s="69"/>
      <c r="AN457" s="69"/>
      <c r="AO457" s="69"/>
      <c r="AP457" s="69"/>
      <c r="AQ457" s="69"/>
      <c r="AR457" s="69"/>
      <c r="AS457" s="69"/>
      <c r="AT457" s="69"/>
      <c r="AU457" s="69"/>
      <c r="AV457" s="69"/>
      <c r="AW457" s="69"/>
      <c r="AX457" s="69"/>
      <c r="AY457" s="69"/>
      <c r="AZ457" s="69"/>
      <c r="BA457" s="69"/>
      <c r="BB457" s="69"/>
      <c r="BC457" s="69"/>
      <c r="BD457" s="69"/>
      <c r="BE457" s="69"/>
      <c r="BF457" s="69"/>
      <c r="BG457" s="69"/>
      <c r="BH457" s="69"/>
      <c r="BI457" s="69"/>
      <c r="BJ457" s="69"/>
      <c r="BK457" s="69"/>
      <c r="BL457" s="69"/>
      <c r="BM457" s="69"/>
      <c r="BN457" s="69"/>
      <c r="BO457" s="69"/>
      <c r="BP457" s="69"/>
      <c r="BQ457" s="69"/>
      <c r="BR457" s="69"/>
      <c r="BS457" s="69"/>
      <c r="BT457" s="69"/>
      <c r="BU457" s="69"/>
      <c r="BV457" s="69"/>
      <c r="BW457" s="69"/>
      <c r="BX457" s="69"/>
      <c r="BY457" s="69"/>
      <c r="BZ457" s="69"/>
      <c r="CA457" s="69"/>
      <c r="CB457" s="69"/>
      <c r="CC457" s="69"/>
      <c r="CD457" s="69"/>
      <c r="CE457" s="69"/>
      <c r="CF457" s="69"/>
      <c r="CG457" s="69"/>
      <c r="CH457" s="69"/>
      <c r="CI457" s="69"/>
      <c r="CJ457" s="69"/>
      <c r="CK457" s="69"/>
      <c r="CL457" s="69"/>
      <c r="CM457" s="69"/>
      <c r="CN457" s="69"/>
    </row>
    <row r="458" spans="1:92" ht="18">
      <c r="A458" s="248" t="s">
        <v>32</v>
      </c>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50"/>
      <c r="Y458" s="51"/>
      <c r="Z458" s="51"/>
      <c r="AA458" s="51"/>
      <c r="AB458" s="51"/>
      <c r="AC458" s="51"/>
      <c r="AD458" s="51"/>
      <c r="AE458" s="69"/>
      <c r="AF458" s="69"/>
      <c r="AG458" s="69"/>
      <c r="AH458" s="69"/>
      <c r="AI458" s="69"/>
      <c r="AJ458" s="69"/>
      <c r="AK458" s="69"/>
      <c r="AL458" s="69"/>
      <c r="AM458" s="69"/>
      <c r="AN458" s="69"/>
      <c r="AO458" s="69"/>
      <c r="AP458" s="69"/>
      <c r="AQ458" s="69"/>
      <c r="AR458" s="69"/>
      <c r="AS458" s="69"/>
      <c r="AT458" s="69"/>
      <c r="AU458" s="69"/>
      <c r="AV458" s="69"/>
      <c r="AW458" s="69"/>
      <c r="AX458" s="69"/>
      <c r="AY458" s="69"/>
      <c r="AZ458" s="69"/>
      <c r="BA458" s="69"/>
      <c r="BB458" s="69"/>
      <c r="BC458" s="69"/>
      <c r="BD458" s="69"/>
      <c r="BE458" s="69"/>
      <c r="BF458" s="69"/>
      <c r="BG458" s="69"/>
      <c r="BH458" s="69"/>
      <c r="BI458" s="69"/>
      <c r="BJ458" s="69"/>
      <c r="BK458" s="69"/>
      <c r="BL458" s="69"/>
      <c r="BM458" s="69"/>
      <c r="BN458" s="69"/>
      <c r="BO458" s="69"/>
      <c r="BP458" s="69"/>
      <c r="BQ458" s="69"/>
      <c r="BR458" s="69"/>
      <c r="BS458" s="69"/>
      <c r="BT458" s="69"/>
      <c r="BU458" s="69"/>
      <c r="BV458" s="69"/>
      <c r="BW458" s="69"/>
      <c r="BX458" s="69"/>
      <c r="BY458" s="69"/>
      <c r="BZ458" s="69"/>
      <c r="CA458" s="69"/>
      <c r="CB458" s="69"/>
      <c r="CC458" s="69"/>
      <c r="CD458" s="69"/>
      <c r="CE458" s="69"/>
      <c r="CF458" s="69"/>
      <c r="CG458" s="69"/>
      <c r="CH458" s="69"/>
      <c r="CI458" s="69"/>
      <c r="CJ458" s="69"/>
      <c r="CK458" s="69"/>
      <c r="CL458" s="69"/>
      <c r="CM458" s="69"/>
      <c r="CN458" s="69"/>
    </row>
    <row r="459" spans="1:92" ht="18">
      <c r="A459" s="248"/>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50"/>
      <c r="Y459" s="51"/>
      <c r="Z459" s="51"/>
      <c r="AA459" s="51"/>
      <c r="AB459" s="51"/>
      <c r="AC459" s="51"/>
      <c r="AD459" s="51"/>
      <c r="AE459" s="69"/>
      <c r="AF459" s="69"/>
      <c r="AG459" s="69"/>
      <c r="AH459" s="69"/>
      <c r="AI459" s="69"/>
      <c r="AJ459" s="69"/>
      <c r="AK459" s="69"/>
      <c r="AL459" s="69"/>
      <c r="AM459" s="69"/>
      <c r="AN459" s="69"/>
      <c r="AO459" s="69"/>
      <c r="AP459" s="69"/>
      <c r="AQ459" s="69"/>
      <c r="AR459" s="69"/>
      <c r="AS459" s="69"/>
      <c r="AT459" s="69"/>
      <c r="AU459" s="69"/>
      <c r="AV459" s="69"/>
      <c r="AW459" s="69"/>
      <c r="AX459" s="69"/>
      <c r="AY459" s="69"/>
      <c r="AZ459" s="69"/>
      <c r="BA459" s="69"/>
      <c r="BB459" s="69"/>
      <c r="BC459" s="69"/>
      <c r="BD459" s="69"/>
      <c r="BE459" s="69"/>
      <c r="BF459" s="69"/>
      <c r="BG459" s="69"/>
      <c r="BH459" s="69"/>
      <c r="BI459" s="69"/>
      <c r="BJ459" s="69"/>
      <c r="BK459" s="69"/>
      <c r="BL459" s="69"/>
      <c r="BM459" s="69"/>
      <c r="BN459" s="69"/>
      <c r="BO459" s="69"/>
      <c r="BP459" s="69"/>
      <c r="BQ459" s="69"/>
      <c r="BR459" s="69"/>
      <c r="BS459" s="69"/>
      <c r="BT459" s="69"/>
      <c r="BU459" s="69"/>
      <c r="BV459" s="69"/>
      <c r="BW459" s="69"/>
      <c r="BX459" s="69"/>
      <c r="BY459" s="69"/>
      <c r="BZ459" s="69"/>
      <c r="CA459" s="69"/>
      <c r="CB459" s="69"/>
      <c r="CC459" s="69"/>
      <c r="CD459" s="69"/>
      <c r="CE459" s="69"/>
      <c r="CF459" s="69"/>
      <c r="CG459" s="69"/>
      <c r="CH459" s="69"/>
      <c r="CI459" s="69"/>
      <c r="CJ459" s="69"/>
      <c r="CK459" s="69"/>
      <c r="CL459" s="69"/>
      <c r="CM459" s="69"/>
      <c r="CN459" s="69"/>
    </row>
    <row r="460" spans="1:92" ht="18">
      <c r="A460" s="258" t="s">
        <v>150</v>
      </c>
      <c r="B460" s="259"/>
      <c r="C460" s="259"/>
      <c r="D460" s="259"/>
      <c r="E460" s="259"/>
      <c r="F460" s="259"/>
      <c r="G460" s="259"/>
      <c r="H460" s="259"/>
      <c r="I460" s="259"/>
      <c r="J460" s="259"/>
      <c r="K460" s="259"/>
      <c r="L460" s="259"/>
      <c r="M460" s="259"/>
      <c r="N460" s="259"/>
      <c r="O460" s="259"/>
      <c r="P460" s="259"/>
      <c r="Q460" s="260"/>
      <c r="R460" s="260"/>
      <c r="S460" s="260"/>
      <c r="T460" s="260"/>
      <c r="U460" s="260"/>
      <c r="V460" s="260"/>
      <c r="W460" s="260"/>
      <c r="X460" s="260"/>
      <c r="Y460" s="261"/>
      <c r="Z460" s="59">
        <f>SUM(Z409:Z456)</f>
        <v>0</v>
      </c>
      <c r="AA460" s="59"/>
      <c r="AB460" s="59">
        <f>SUM(AB409:AB456)</f>
        <v>0</v>
      </c>
      <c r="AC460" s="59"/>
      <c r="AD460" s="59">
        <f>SUM(AD409:AD456)</f>
        <v>-33458</v>
      </c>
      <c r="AE460" s="59"/>
      <c r="AF460" s="69"/>
      <c r="AG460" s="69"/>
      <c r="AH460" s="69"/>
      <c r="AI460" s="69"/>
      <c r="AJ460" s="69"/>
      <c r="AK460" s="69"/>
      <c r="AL460" s="69"/>
      <c r="AM460" s="69"/>
      <c r="AN460" s="69"/>
      <c r="AO460" s="69"/>
      <c r="AP460" s="69"/>
      <c r="AQ460" s="69"/>
      <c r="AR460" s="69"/>
      <c r="AS460" s="69"/>
      <c r="AT460" s="69"/>
      <c r="AU460" s="69"/>
      <c r="AV460" s="69"/>
      <c r="AW460" s="69"/>
      <c r="AX460" s="69"/>
      <c r="AY460" s="69"/>
      <c r="AZ460" s="69"/>
      <c r="BA460" s="69"/>
      <c r="BB460" s="69"/>
      <c r="BC460" s="69"/>
      <c r="BD460" s="69"/>
      <c r="BE460" s="69"/>
      <c r="BF460" s="69"/>
      <c r="BG460" s="69"/>
      <c r="BH460" s="69"/>
      <c r="BI460" s="69"/>
      <c r="BJ460" s="69"/>
      <c r="BK460" s="69"/>
      <c r="BL460" s="69"/>
      <c r="BM460" s="69"/>
      <c r="BN460" s="69"/>
      <c r="BO460" s="69"/>
      <c r="BP460" s="69"/>
      <c r="BQ460" s="69"/>
      <c r="BR460" s="69"/>
      <c r="BS460" s="69"/>
      <c r="BT460" s="69"/>
      <c r="BU460" s="69"/>
      <c r="BV460" s="69"/>
      <c r="BW460" s="69"/>
      <c r="BX460" s="69"/>
      <c r="BY460" s="69"/>
      <c r="BZ460" s="69"/>
      <c r="CA460" s="69"/>
      <c r="CB460" s="69"/>
      <c r="CC460" s="69"/>
      <c r="CD460" s="69"/>
      <c r="CE460" s="69"/>
      <c r="CF460" s="69"/>
      <c r="CG460" s="69"/>
      <c r="CH460" s="69"/>
      <c r="CI460" s="69"/>
      <c r="CJ460" s="69"/>
      <c r="CK460" s="69"/>
      <c r="CL460" s="69"/>
      <c r="CM460" s="69"/>
      <c r="CN460" s="69"/>
    </row>
    <row r="461" spans="1:92" ht="18">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9"/>
      <c r="AA461" s="59"/>
      <c r="AB461" s="59"/>
      <c r="AC461" s="59"/>
      <c r="AD461" s="59"/>
      <c r="AE461" s="59"/>
      <c r="AF461" s="69"/>
      <c r="AG461" s="69"/>
      <c r="AH461" s="69"/>
      <c r="AI461" s="69"/>
      <c r="AJ461" s="69"/>
      <c r="AK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c r="BO461" s="69"/>
      <c r="BP461" s="69"/>
      <c r="BQ461" s="69"/>
      <c r="BR461" s="69"/>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row>
    <row r="462" spans="1:92" ht="18">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59"/>
      <c r="AA462" s="59"/>
      <c r="AB462" s="59"/>
      <c r="AC462" s="59"/>
      <c r="AD462" s="59"/>
      <c r="AE462" s="59"/>
      <c r="AF462" s="69"/>
      <c r="AG462" s="69"/>
      <c r="AH462" s="69"/>
      <c r="AI462" s="69"/>
      <c r="AJ462" s="69"/>
      <c r="AK462" s="69"/>
      <c r="AL462" s="69"/>
      <c r="AM462" s="69"/>
      <c r="AN462" s="69"/>
      <c r="AO462" s="69"/>
      <c r="AP462" s="69"/>
      <c r="AQ462" s="69"/>
      <c r="AR462" s="69"/>
      <c r="AS462" s="69"/>
      <c r="AT462" s="69"/>
      <c r="AU462" s="69"/>
      <c r="AV462" s="69"/>
      <c r="AW462" s="69"/>
      <c r="AX462" s="69"/>
      <c r="AY462" s="69"/>
      <c r="AZ462" s="69"/>
      <c r="BA462" s="69"/>
      <c r="BB462" s="69"/>
      <c r="BC462" s="69"/>
      <c r="BD462" s="69"/>
      <c r="BE462" s="69"/>
      <c r="BF462" s="69"/>
      <c r="BG462" s="69"/>
      <c r="BH462" s="69"/>
      <c r="BI462" s="69"/>
      <c r="BJ462" s="69"/>
      <c r="BK462" s="69"/>
      <c r="BL462" s="69"/>
      <c r="BM462" s="69"/>
      <c r="BN462" s="69"/>
      <c r="BO462" s="69"/>
      <c r="BP462" s="69"/>
      <c r="BQ462" s="69"/>
      <c r="BR462" s="69"/>
      <c r="BS462" s="69"/>
      <c r="BT462" s="69"/>
      <c r="BU462" s="69"/>
      <c r="BV462" s="69"/>
      <c r="BW462" s="69"/>
      <c r="BX462" s="69"/>
      <c r="BY462" s="69"/>
      <c r="BZ462" s="69"/>
      <c r="CA462" s="69"/>
      <c r="CB462" s="69"/>
      <c r="CC462" s="69"/>
      <c r="CD462" s="69"/>
      <c r="CE462" s="69"/>
      <c r="CF462" s="69"/>
      <c r="CG462" s="69"/>
      <c r="CH462" s="69"/>
      <c r="CI462" s="69"/>
      <c r="CJ462" s="69"/>
      <c r="CK462" s="69"/>
      <c r="CL462" s="69"/>
      <c r="CM462" s="69"/>
      <c r="CN462" s="69"/>
    </row>
    <row r="463" spans="1:92" ht="18">
      <c r="A463" s="55" t="s">
        <v>274</v>
      </c>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59">
        <f>SUM(Z117,Z264,Z308,Z359,Z388,Z460)</f>
        <v>-28</v>
      </c>
      <c r="AA463" s="59"/>
      <c r="AB463" s="59">
        <f>SUM(AB117,AB264,AB308,AB359,AB388,AB460)</f>
        <v>-28</v>
      </c>
      <c r="AC463" s="59"/>
      <c r="AD463" s="59">
        <f>SUM(AD117,AD264,AD280,AD308,AD359,AD388,AD460)</f>
        <v>-974649</v>
      </c>
      <c r="AE463" s="5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c r="BZ463" s="69"/>
      <c r="CA463" s="69"/>
      <c r="CB463" s="69"/>
      <c r="CC463" s="69"/>
      <c r="CD463" s="69"/>
      <c r="CE463" s="69"/>
      <c r="CF463" s="69"/>
      <c r="CG463" s="69"/>
      <c r="CH463" s="69"/>
      <c r="CI463" s="69"/>
      <c r="CJ463" s="69"/>
      <c r="CK463" s="69"/>
      <c r="CL463" s="69"/>
      <c r="CM463" s="69"/>
      <c r="CN463" s="69"/>
    </row>
    <row r="464" spans="1:92" ht="18">
      <c r="A464" s="59"/>
      <c r="B464" s="59"/>
      <c r="C464" s="59"/>
      <c r="D464" s="59"/>
      <c r="E464" s="59"/>
      <c r="F464" s="59"/>
      <c r="G464" s="59"/>
      <c r="H464" s="59"/>
      <c r="I464" s="59"/>
      <c r="J464" s="59"/>
      <c r="K464" s="69"/>
      <c r="L464" s="69"/>
      <c r="M464" s="69"/>
      <c r="N464" s="69"/>
      <c r="O464" s="69"/>
      <c r="P464" s="69"/>
      <c r="Q464" s="69"/>
      <c r="R464" s="69"/>
      <c r="S464" s="69"/>
      <c r="T464" s="69"/>
      <c r="U464" s="69"/>
      <c r="V464" s="69"/>
      <c r="W464" s="69"/>
      <c r="X464" s="69"/>
      <c r="Y464" s="69"/>
      <c r="Z464" s="59"/>
      <c r="AA464" s="59"/>
      <c r="AB464" s="59"/>
      <c r="AC464" s="59"/>
      <c r="AD464" s="59"/>
      <c r="AE464" s="5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69"/>
      <c r="BQ464" s="69"/>
      <c r="BR464" s="69"/>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row>
    <row r="465" spans="1:92" ht="18">
      <c r="A465" s="59"/>
      <c r="B465" s="59"/>
      <c r="C465" s="59"/>
      <c r="D465" s="59"/>
      <c r="E465" s="59"/>
      <c r="F465" s="59"/>
      <c r="G465" s="59"/>
      <c r="H465" s="59"/>
      <c r="I465" s="59"/>
      <c r="J465" s="59"/>
      <c r="K465" s="69"/>
      <c r="L465" s="69"/>
      <c r="M465" s="69"/>
      <c r="N465" s="69"/>
      <c r="O465" s="69"/>
      <c r="P465" s="69"/>
      <c r="Q465" s="69"/>
      <c r="R465" s="69"/>
      <c r="S465" s="69"/>
      <c r="T465" s="69"/>
      <c r="U465" s="69"/>
      <c r="V465" s="69"/>
      <c r="W465" s="69"/>
      <c r="X465" s="69"/>
      <c r="Y465" s="69"/>
      <c r="Z465" s="59"/>
      <c r="AA465" s="59"/>
      <c r="AB465" s="59"/>
      <c r="AC465" s="59"/>
      <c r="AD465" s="59"/>
      <c r="AE465" s="5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c r="BO465" s="69"/>
      <c r="BP465" s="69"/>
      <c r="BQ465" s="69"/>
      <c r="BR465" s="69"/>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row>
    <row r="466" spans="1:92" ht="18">
      <c r="A466" s="116" t="s">
        <v>55</v>
      </c>
      <c r="B466" s="59"/>
      <c r="C466" s="59"/>
      <c r="D466" s="59"/>
      <c r="E466" s="59"/>
      <c r="F466" s="59"/>
      <c r="G466" s="59"/>
      <c r="H466" s="59"/>
      <c r="I466" s="59"/>
      <c r="J466" s="59"/>
      <c r="K466" s="69"/>
      <c r="L466" s="69"/>
      <c r="M466" s="69"/>
      <c r="N466" s="69"/>
      <c r="O466" s="69"/>
      <c r="P466" s="69"/>
      <c r="Q466" s="69"/>
      <c r="R466" s="69"/>
      <c r="S466" s="69"/>
      <c r="T466" s="69"/>
      <c r="U466" s="69"/>
      <c r="V466" s="69"/>
      <c r="W466" s="69"/>
      <c r="X466" s="69"/>
      <c r="Y466" s="69"/>
      <c r="Z466" s="59"/>
      <c r="AA466" s="59"/>
      <c r="AB466" s="59"/>
      <c r="AC466" s="59"/>
      <c r="AD466" s="202" t="s">
        <v>34</v>
      </c>
      <c r="AE466" s="59"/>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G466" s="69"/>
      <c r="BH466" s="69"/>
      <c r="BI466" s="69"/>
      <c r="BJ466" s="69"/>
      <c r="BK466" s="69"/>
      <c r="BL466" s="69"/>
      <c r="BM466" s="69"/>
      <c r="BN466" s="69"/>
      <c r="BO466" s="69"/>
      <c r="BP466" s="69"/>
      <c r="BQ466" s="69"/>
      <c r="BR466" s="69"/>
      <c r="BS466" s="69"/>
      <c r="BT466" s="69"/>
      <c r="BU466" s="69"/>
      <c r="BV466" s="69"/>
      <c r="BW466" s="69"/>
      <c r="BX466" s="69"/>
      <c r="BY466" s="69"/>
      <c r="BZ466" s="69"/>
      <c r="CA466" s="69"/>
      <c r="CB466" s="69"/>
      <c r="CC466" s="69"/>
      <c r="CD466" s="69"/>
      <c r="CE466" s="69"/>
      <c r="CF466" s="69"/>
      <c r="CG466" s="69"/>
      <c r="CH466" s="69"/>
      <c r="CI466" s="69"/>
      <c r="CJ466" s="69"/>
      <c r="CK466" s="69"/>
      <c r="CL466" s="69"/>
      <c r="CM466" s="69"/>
      <c r="CN466" s="69"/>
    </row>
    <row r="467" spans="1:92" ht="18">
      <c r="A467" s="59"/>
      <c r="B467" s="59"/>
      <c r="C467" s="59"/>
      <c r="D467" s="59"/>
      <c r="E467" s="59"/>
      <c r="F467" s="59"/>
      <c r="G467" s="59"/>
      <c r="H467" s="59"/>
      <c r="I467" s="59"/>
      <c r="J467" s="5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G467" s="69"/>
      <c r="BH467" s="69"/>
      <c r="BI467" s="69"/>
      <c r="BJ467" s="69"/>
      <c r="BK467" s="69"/>
      <c r="BL467" s="69"/>
      <c r="BM467" s="69"/>
      <c r="BN467" s="69"/>
      <c r="BO467" s="69"/>
      <c r="BP467" s="69"/>
      <c r="BQ467" s="69"/>
      <c r="BR467" s="69"/>
      <c r="BS467" s="69"/>
      <c r="BT467" s="69"/>
      <c r="BU467" s="69"/>
      <c r="BV467" s="69"/>
      <c r="BW467" s="69"/>
      <c r="BX467" s="69"/>
      <c r="BY467" s="69"/>
      <c r="BZ467" s="69"/>
      <c r="CA467" s="69"/>
      <c r="CB467" s="69"/>
      <c r="CC467" s="69"/>
      <c r="CD467" s="69"/>
      <c r="CE467" s="69"/>
      <c r="CF467" s="69"/>
      <c r="CG467" s="69"/>
      <c r="CH467" s="69"/>
      <c r="CI467" s="69"/>
      <c r="CJ467" s="69"/>
      <c r="CK467" s="69"/>
      <c r="CL467" s="69"/>
      <c r="CM467" s="69"/>
      <c r="CN467" s="69"/>
    </row>
    <row r="468" spans="1:92" ht="18">
      <c r="A468" s="59" t="s">
        <v>33</v>
      </c>
      <c r="B468" s="59"/>
      <c r="C468" s="59"/>
      <c r="D468" s="59"/>
      <c r="E468" s="59"/>
      <c r="F468" s="59"/>
      <c r="G468" s="59"/>
      <c r="H468" s="59"/>
      <c r="I468" s="59"/>
      <c r="J468" s="5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G468" s="69"/>
      <c r="BH468" s="69"/>
      <c r="BI468" s="69"/>
      <c r="BJ468" s="69"/>
      <c r="BK468" s="69"/>
      <c r="BL468" s="69"/>
      <c r="BM468" s="69"/>
      <c r="BN468" s="69"/>
      <c r="BO468" s="69"/>
      <c r="BP468" s="69"/>
      <c r="BQ468" s="69"/>
      <c r="BR468" s="69"/>
      <c r="BS468" s="69"/>
      <c r="BT468" s="69"/>
      <c r="BU468" s="69"/>
      <c r="BV468" s="69"/>
      <c r="BW468" s="69"/>
      <c r="BX468" s="69"/>
      <c r="BY468" s="69"/>
      <c r="BZ468" s="69"/>
      <c r="CA468" s="69"/>
      <c r="CB468" s="69"/>
      <c r="CC468" s="69"/>
      <c r="CD468" s="69"/>
      <c r="CE468" s="69"/>
      <c r="CF468" s="69"/>
      <c r="CG468" s="69"/>
      <c r="CH468" s="69"/>
      <c r="CI468" s="69"/>
      <c r="CJ468" s="69"/>
      <c r="CK468" s="69"/>
      <c r="CL468" s="69"/>
      <c r="CM468" s="69"/>
      <c r="CN468" s="69"/>
    </row>
    <row r="469" spans="1:92" ht="18">
      <c r="A469" s="59"/>
      <c r="B469" s="59"/>
      <c r="C469" s="59"/>
      <c r="D469" s="59"/>
      <c r="E469" s="59"/>
      <c r="F469" s="59"/>
      <c r="G469" s="59"/>
      <c r="H469" s="59"/>
      <c r="I469" s="59"/>
      <c r="J469" s="5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G469" s="69"/>
      <c r="BH469" s="69"/>
      <c r="BI469" s="69"/>
      <c r="BJ469" s="69"/>
      <c r="BK469" s="69"/>
      <c r="BL469" s="69"/>
      <c r="BM469" s="69"/>
      <c r="BN469" s="69"/>
      <c r="BO469" s="69"/>
      <c r="BP469" s="69"/>
      <c r="BQ469" s="69"/>
      <c r="BR469" s="69"/>
      <c r="BS469" s="69"/>
      <c r="BT469" s="69"/>
      <c r="BU469" s="69"/>
      <c r="BV469" s="69"/>
      <c r="BW469" s="69"/>
      <c r="BX469" s="69"/>
      <c r="BY469" s="69"/>
      <c r="BZ469" s="69"/>
      <c r="CA469" s="69"/>
      <c r="CB469" s="69"/>
      <c r="CC469" s="69"/>
      <c r="CD469" s="69"/>
      <c r="CE469" s="69"/>
      <c r="CF469" s="69"/>
      <c r="CG469" s="69"/>
      <c r="CH469" s="69"/>
      <c r="CI469" s="69"/>
      <c r="CJ469" s="69"/>
      <c r="CK469" s="69"/>
      <c r="CL469" s="69"/>
      <c r="CM469" s="69"/>
      <c r="CN469" s="69"/>
    </row>
    <row r="470" spans="1:92" ht="18">
      <c r="A470" s="59"/>
      <c r="B470" s="59"/>
      <c r="C470" s="59"/>
      <c r="D470" s="59"/>
      <c r="E470" s="59"/>
      <c r="F470" s="59"/>
      <c r="G470" s="59"/>
      <c r="H470" s="59"/>
      <c r="I470" s="59"/>
      <c r="J470" s="5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69"/>
      <c r="BC470" s="69"/>
      <c r="BD470" s="69"/>
      <c r="BE470" s="69"/>
      <c r="BF470" s="69"/>
      <c r="BG470" s="69"/>
      <c r="BH470" s="69"/>
      <c r="BI470" s="69"/>
      <c r="BJ470" s="69"/>
      <c r="BK470" s="69"/>
      <c r="BL470" s="69"/>
      <c r="BM470" s="69"/>
      <c r="BN470" s="69"/>
      <c r="BO470" s="69"/>
      <c r="BP470" s="69"/>
      <c r="BQ470" s="69"/>
      <c r="BR470" s="69"/>
      <c r="BS470" s="69"/>
      <c r="BT470" s="69"/>
      <c r="BU470" s="69"/>
      <c r="BV470" s="69"/>
      <c r="BW470" s="69"/>
      <c r="BX470" s="69"/>
      <c r="BY470" s="69"/>
      <c r="BZ470" s="69"/>
      <c r="CA470" s="69"/>
      <c r="CB470" s="69"/>
      <c r="CC470" s="69"/>
      <c r="CD470" s="69"/>
      <c r="CE470" s="69"/>
      <c r="CF470" s="69"/>
      <c r="CG470" s="69"/>
      <c r="CH470" s="69"/>
      <c r="CI470" s="69"/>
      <c r="CJ470" s="69"/>
      <c r="CK470" s="69"/>
      <c r="CL470" s="69"/>
      <c r="CM470" s="69"/>
      <c r="CN470" s="69"/>
    </row>
    <row r="471" spans="1:92" ht="18">
      <c r="A471" s="59"/>
      <c r="B471" s="59"/>
      <c r="C471" s="59"/>
      <c r="D471" s="59"/>
      <c r="E471" s="59"/>
      <c r="F471" s="59"/>
      <c r="G471" s="59"/>
      <c r="H471" s="59"/>
      <c r="I471" s="59"/>
      <c r="J471" s="5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c r="AN471" s="69"/>
      <c r="AO471" s="69"/>
      <c r="AP471" s="69"/>
      <c r="AQ471" s="69"/>
      <c r="AR471" s="69"/>
      <c r="AS471" s="69"/>
      <c r="AT471" s="69"/>
      <c r="AU471" s="69"/>
      <c r="AV471" s="69"/>
      <c r="AW471" s="69"/>
      <c r="AX471" s="69"/>
      <c r="AY471" s="69"/>
      <c r="AZ471" s="69"/>
      <c r="BA471" s="69"/>
      <c r="BB471" s="69"/>
      <c r="BC471" s="69"/>
      <c r="BD471" s="69"/>
      <c r="BE471" s="69"/>
      <c r="BF471" s="69"/>
      <c r="BG471" s="69"/>
      <c r="BH471" s="69"/>
      <c r="BI471" s="69"/>
      <c r="BJ471" s="69"/>
      <c r="BK471" s="69"/>
      <c r="BL471" s="69"/>
      <c r="BM471" s="69"/>
      <c r="BN471" s="69"/>
      <c r="BO471" s="69"/>
      <c r="BP471" s="69"/>
      <c r="BQ471" s="69"/>
      <c r="BR471" s="69"/>
      <c r="BS471" s="69"/>
      <c r="BT471" s="69"/>
      <c r="BU471" s="69"/>
      <c r="BV471" s="69"/>
      <c r="BW471" s="69"/>
      <c r="BX471" s="69"/>
      <c r="BY471" s="69"/>
      <c r="BZ471" s="69"/>
      <c r="CA471" s="69"/>
      <c r="CB471" s="69"/>
      <c r="CC471" s="69"/>
      <c r="CD471" s="69"/>
      <c r="CE471" s="69"/>
      <c r="CF471" s="69"/>
      <c r="CG471" s="69"/>
      <c r="CH471" s="69"/>
      <c r="CI471" s="69"/>
      <c r="CJ471" s="69"/>
      <c r="CK471" s="69"/>
      <c r="CL471" s="69"/>
      <c r="CM471" s="69"/>
      <c r="CN471" s="69"/>
    </row>
    <row r="472" spans="1:92" ht="18">
      <c r="A472" s="59"/>
      <c r="B472" s="59"/>
      <c r="C472" s="59"/>
      <c r="D472" s="59"/>
      <c r="E472" s="59"/>
      <c r="F472" s="59"/>
      <c r="G472" s="59"/>
      <c r="H472" s="59"/>
      <c r="I472" s="59"/>
      <c r="J472" s="5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G472" s="69"/>
      <c r="BH472" s="69"/>
      <c r="BI472" s="69"/>
      <c r="BJ472" s="69"/>
      <c r="BK472" s="69"/>
      <c r="BL472" s="69"/>
      <c r="BM472" s="69"/>
      <c r="BN472" s="69"/>
      <c r="BO472" s="69"/>
      <c r="BP472" s="69"/>
      <c r="BQ472" s="69"/>
      <c r="BR472" s="69"/>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row>
    <row r="473" spans="1:92" ht="18">
      <c r="A473" s="59"/>
      <c r="B473" s="59"/>
      <c r="C473" s="59"/>
      <c r="D473" s="59"/>
      <c r="E473" s="59"/>
      <c r="F473" s="59"/>
      <c r="G473" s="59"/>
      <c r="H473" s="59"/>
      <c r="I473" s="59"/>
      <c r="J473" s="5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c r="AN473" s="69"/>
      <c r="AO473" s="69"/>
      <c r="AP473" s="69"/>
      <c r="AQ473" s="69"/>
      <c r="AR473" s="69"/>
      <c r="AS473" s="69"/>
      <c r="AT473" s="69"/>
      <c r="AU473" s="69"/>
      <c r="AV473" s="69"/>
      <c r="AW473" s="69"/>
      <c r="AX473" s="69"/>
      <c r="AY473" s="69"/>
      <c r="AZ473" s="69"/>
      <c r="BA473" s="69"/>
      <c r="BB473" s="69"/>
      <c r="BC473" s="69"/>
      <c r="BD473" s="69"/>
      <c r="BE473" s="69"/>
      <c r="BF473" s="69"/>
      <c r="BG473" s="69"/>
      <c r="BH473" s="69"/>
      <c r="BI473" s="69"/>
      <c r="BJ473" s="69"/>
      <c r="BK473" s="69"/>
      <c r="BL473" s="69"/>
      <c r="BM473" s="69"/>
      <c r="BN473" s="69"/>
      <c r="BO473" s="69"/>
      <c r="BP473" s="69"/>
      <c r="BQ473" s="69"/>
      <c r="BR473" s="69"/>
      <c r="BS473" s="69"/>
      <c r="BT473" s="69"/>
      <c r="BU473" s="69"/>
      <c r="BV473" s="69"/>
      <c r="BW473" s="69"/>
      <c r="BX473" s="69"/>
      <c r="BY473" s="69"/>
      <c r="BZ473" s="69"/>
      <c r="CA473" s="69"/>
      <c r="CB473" s="69"/>
      <c r="CC473" s="69"/>
      <c r="CD473" s="69"/>
      <c r="CE473" s="69"/>
      <c r="CF473" s="69"/>
      <c r="CG473" s="69"/>
      <c r="CH473" s="69"/>
      <c r="CI473" s="69"/>
      <c r="CJ473" s="69"/>
      <c r="CK473" s="69"/>
      <c r="CL473" s="69"/>
      <c r="CM473" s="69"/>
      <c r="CN473" s="69"/>
    </row>
    <row r="474" spans="1:92" ht="15">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G474" s="69"/>
      <c r="BH474" s="69"/>
      <c r="BI474" s="69"/>
      <c r="BJ474" s="69"/>
      <c r="BK474" s="69"/>
      <c r="BL474" s="69"/>
      <c r="BM474" s="69"/>
      <c r="BN474" s="69"/>
      <c r="BO474" s="69"/>
      <c r="BP474" s="69"/>
      <c r="BQ474" s="69"/>
      <c r="BR474" s="69"/>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row>
    <row r="475" spans="1:92" ht="1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BD475" s="69"/>
      <c r="BE475" s="69"/>
      <c r="BF475" s="69"/>
      <c r="BG475" s="69"/>
      <c r="BH475" s="69"/>
      <c r="BI475" s="69"/>
      <c r="BJ475" s="69"/>
      <c r="BK475" s="69"/>
      <c r="BL475" s="69"/>
      <c r="BM475" s="69"/>
      <c r="BN475" s="69"/>
      <c r="BO475" s="69"/>
      <c r="BP475" s="69"/>
      <c r="BQ475" s="69"/>
      <c r="BR475" s="69"/>
      <c r="BS475" s="69"/>
      <c r="BT475" s="69"/>
      <c r="BU475" s="69"/>
      <c r="BV475" s="69"/>
      <c r="BW475" s="69"/>
      <c r="BX475" s="69"/>
      <c r="BY475" s="69"/>
      <c r="BZ475" s="69"/>
      <c r="CA475" s="69"/>
      <c r="CB475" s="69"/>
      <c r="CC475" s="69"/>
      <c r="CD475" s="69"/>
      <c r="CE475" s="69"/>
      <c r="CF475" s="69"/>
      <c r="CG475" s="69"/>
      <c r="CH475" s="69"/>
      <c r="CI475" s="69"/>
      <c r="CJ475" s="69"/>
      <c r="CK475" s="69"/>
      <c r="CL475" s="69"/>
      <c r="CM475" s="69"/>
      <c r="CN475" s="69"/>
    </row>
    <row r="476" spans="1:92" ht="15">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G476" s="69"/>
      <c r="BH476" s="69"/>
      <c r="BI476" s="69"/>
      <c r="BJ476" s="69"/>
      <c r="BK476" s="69"/>
      <c r="BL476" s="69"/>
      <c r="BM476" s="69"/>
      <c r="BN476" s="69"/>
      <c r="BO476" s="69"/>
      <c r="BP476" s="69"/>
      <c r="BQ476" s="69"/>
      <c r="BR476" s="69"/>
      <c r="BS476" s="69"/>
      <c r="BT476" s="69"/>
      <c r="BU476" s="69"/>
      <c r="BV476" s="69"/>
      <c r="BW476" s="69"/>
      <c r="BX476" s="69"/>
      <c r="BY476" s="69"/>
      <c r="BZ476" s="69"/>
      <c r="CA476" s="69"/>
      <c r="CB476" s="69"/>
      <c r="CC476" s="69"/>
      <c r="CD476" s="69"/>
      <c r="CE476" s="69"/>
      <c r="CF476" s="69"/>
      <c r="CG476" s="69"/>
      <c r="CH476" s="69"/>
      <c r="CI476" s="69"/>
      <c r="CJ476" s="69"/>
      <c r="CK476" s="69"/>
      <c r="CL476" s="69"/>
      <c r="CM476" s="69"/>
      <c r="CN476" s="69"/>
    </row>
    <row r="477" spans="1:92" ht="15">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c r="AN477" s="69"/>
      <c r="AO477" s="69"/>
      <c r="AP477" s="69"/>
      <c r="AQ477" s="69"/>
      <c r="AR477" s="69"/>
      <c r="AS477" s="69"/>
      <c r="AT477" s="69"/>
      <c r="AU477" s="69"/>
      <c r="AV477" s="69"/>
      <c r="AW477" s="69"/>
      <c r="AX477" s="69"/>
      <c r="AY477" s="69"/>
      <c r="AZ477" s="69"/>
      <c r="BA477" s="69"/>
      <c r="BB477" s="69"/>
      <c r="BC477" s="69"/>
      <c r="BD477" s="69"/>
      <c r="BE477" s="69"/>
      <c r="BF477" s="69"/>
      <c r="BG477" s="69"/>
      <c r="BH477" s="69"/>
      <c r="BI477" s="69"/>
      <c r="BJ477" s="69"/>
      <c r="BK477" s="69"/>
      <c r="BL477" s="69"/>
      <c r="BM477" s="69"/>
      <c r="BN477" s="69"/>
      <c r="BO477" s="69"/>
      <c r="BP477" s="69"/>
      <c r="BQ477" s="69"/>
      <c r="BR477" s="69"/>
      <c r="BS477" s="69"/>
      <c r="BT477" s="69"/>
      <c r="BU477" s="69"/>
      <c r="BV477" s="69"/>
      <c r="BW477" s="69"/>
      <c r="BX477" s="69"/>
      <c r="BY477" s="69"/>
      <c r="BZ477" s="69"/>
      <c r="CA477" s="69"/>
      <c r="CB477" s="69"/>
      <c r="CC477" s="69"/>
      <c r="CD477" s="69"/>
      <c r="CE477" s="69"/>
      <c r="CF477" s="69"/>
      <c r="CG477" s="69"/>
      <c r="CH477" s="69"/>
      <c r="CI477" s="69"/>
      <c r="CJ477" s="69"/>
      <c r="CK477" s="69"/>
      <c r="CL477" s="69"/>
      <c r="CM477" s="69"/>
      <c r="CN477" s="69"/>
    </row>
    <row r="478" spans="1:92" ht="15">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BD478" s="69"/>
      <c r="BE478" s="69"/>
      <c r="BF478" s="69"/>
      <c r="BG478" s="69"/>
      <c r="BH478" s="69"/>
      <c r="BI478" s="69"/>
      <c r="BJ478" s="69"/>
      <c r="BK478" s="69"/>
      <c r="BL478" s="69"/>
      <c r="BM478" s="69"/>
      <c r="BN478" s="69"/>
      <c r="BO478" s="69"/>
      <c r="BP478" s="69"/>
      <c r="BQ478" s="69"/>
      <c r="BR478" s="69"/>
      <c r="BS478" s="69"/>
      <c r="BT478" s="69"/>
      <c r="BU478" s="69"/>
      <c r="BV478" s="69"/>
      <c r="BW478" s="69"/>
      <c r="BX478" s="69"/>
      <c r="BY478" s="69"/>
      <c r="BZ478" s="69"/>
      <c r="CA478" s="69"/>
      <c r="CB478" s="69"/>
      <c r="CC478" s="69"/>
      <c r="CD478" s="69"/>
      <c r="CE478" s="69"/>
      <c r="CF478" s="69"/>
      <c r="CG478" s="69"/>
      <c r="CH478" s="69"/>
      <c r="CI478" s="69"/>
      <c r="CJ478" s="69"/>
      <c r="CK478" s="69"/>
      <c r="CL478" s="69"/>
      <c r="CM478" s="69"/>
      <c r="CN478" s="69"/>
    </row>
    <row r="479" spans="1:92" ht="15">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c r="AN479" s="69"/>
      <c r="AO479" s="69"/>
      <c r="AP479" s="69"/>
      <c r="AQ479" s="69"/>
      <c r="AR479" s="69"/>
      <c r="AS479" s="69"/>
      <c r="AT479" s="69"/>
      <c r="AU479" s="69"/>
      <c r="AV479" s="69"/>
      <c r="AW479" s="69"/>
      <c r="AX479" s="69"/>
      <c r="AY479" s="69"/>
      <c r="AZ479" s="69"/>
      <c r="BA479" s="69"/>
      <c r="BB479" s="69"/>
      <c r="BC479" s="69"/>
      <c r="BD479" s="69"/>
      <c r="BE479" s="69"/>
      <c r="BF479" s="69"/>
      <c r="BG479" s="69"/>
      <c r="BH479" s="69"/>
      <c r="BI479" s="69"/>
      <c r="BJ479" s="69"/>
      <c r="BK479" s="69"/>
      <c r="BL479" s="69"/>
      <c r="BM479" s="69"/>
      <c r="BN479" s="69"/>
      <c r="BO479" s="69"/>
      <c r="BP479" s="69"/>
      <c r="BQ479" s="69"/>
      <c r="BR479" s="69"/>
      <c r="BS479" s="69"/>
      <c r="BT479" s="69"/>
      <c r="BU479" s="69"/>
      <c r="BV479" s="69"/>
      <c r="BW479" s="69"/>
      <c r="BX479" s="69"/>
      <c r="BY479" s="69"/>
      <c r="BZ479" s="69"/>
      <c r="CA479" s="69"/>
      <c r="CB479" s="69"/>
      <c r="CC479" s="69"/>
      <c r="CD479" s="69"/>
      <c r="CE479" s="69"/>
      <c r="CF479" s="69"/>
      <c r="CG479" s="69"/>
      <c r="CH479" s="69"/>
      <c r="CI479" s="69"/>
      <c r="CJ479" s="69"/>
      <c r="CK479" s="69"/>
      <c r="CL479" s="69"/>
      <c r="CM479" s="69"/>
      <c r="CN479" s="69"/>
    </row>
    <row r="480" spans="1:92" ht="15">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G480" s="69"/>
      <c r="BH480" s="69"/>
      <c r="BI480" s="69"/>
      <c r="BJ480" s="69"/>
      <c r="BK480" s="69"/>
      <c r="BL480" s="69"/>
      <c r="BM480" s="69"/>
      <c r="BN480" s="69"/>
      <c r="BO480" s="69"/>
      <c r="BP480" s="69"/>
      <c r="BQ480" s="69"/>
      <c r="BR480" s="69"/>
      <c r="BS480" s="69"/>
      <c r="BT480" s="69"/>
      <c r="BU480" s="69"/>
      <c r="BV480" s="69"/>
      <c r="BW480" s="69"/>
      <c r="BX480" s="69"/>
      <c r="BY480" s="69"/>
      <c r="BZ480" s="69"/>
      <c r="CA480" s="69"/>
      <c r="CB480" s="69"/>
      <c r="CC480" s="69"/>
      <c r="CD480" s="69"/>
      <c r="CE480" s="69"/>
      <c r="CF480" s="69"/>
      <c r="CG480" s="69"/>
      <c r="CH480" s="69"/>
      <c r="CI480" s="69"/>
      <c r="CJ480" s="69"/>
      <c r="CK480" s="69"/>
      <c r="CL480" s="69"/>
      <c r="CM480" s="69"/>
      <c r="CN480" s="69"/>
    </row>
    <row r="481" spans="1:92" ht="15">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BD481" s="69"/>
      <c r="BE481" s="69"/>
      <c r="BF481" s="69"/>
      <c r="BG481" s="69"/>
      <c r="BH481" s="69"/>
      <c r="BI481" s="69"/>
      <c r="BJ481" s="69"/>
      <c r="BK481" s="69"/>
      <c r="BL481" s="69"/>
      <c r="BM481" s="69"/>
      <c r="BN481" s="69"/>
      <c r="BO481" s="69"/>
      <c r="BP481" s="69"/>
      <c r="BQ481" s="69"/>
      <c r="BR481" s="69"/>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row>
    <row r="482" spans="1:92" ht="15">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c r="AN482" s="69"/>
      <c r="AO482" s="69"/>
      <c r="AP482" s="69"/>
      <c r="AQ482" s="69"/>
      <c r="AR482" s="69"/>
      <c r="AS482" s="69"/>
      <c r="AT482" s="69"/>
      <c r="AU482" s="69"/>
      <c r="AV482" s="69"/>
      <c r="AW482" s="69"/>
      <c r="AX482" s="69"/>
      <c r="AY482" s="69"/>
      <c r="AZ482" s="69"/>
      <c r="BA482" s="69"/>
      <c r="BB482" s="69"/>
      <c r="BC482" s="69"/>
      <c r="BD482" s="69"/>
      <c r="BE482" s="69"/>
      <c r="BF482" s="69"/>
      <c r="BG482" s="69"/>
      <c r="BH482" s="69"/>
      <c r="BI482" s="69"/>
      <c r="BJ482" s="69"/>
      <c r="BK482" s="69"/>
      <c r="BL482" s="69"/>
      <c r="BM482" s="69"/>
      <c r="BN482" s="69"/>
      <c r="BO482" s="69"/>
      <c r="BP482" s="69"/>
      <c r="BQ482" s="69"/>
      <c r="BR482" s="69"/>
      <c r="BS482" s="69"/>
      <c r="BT482" s="69"/>
      <c r="BU482" s="69"/>
      <c r="BV482" s="69"/>
      <c r="BW482" s="69"/>
      <c r="BX482" s="69"/>
      <c r="BY482" s="69"/>
      <c r="BZ482" s="69"/>
      <c r="CA482" s="69"/>
      <c r="CB482" s="69"/>
      <c r="CC482" s="69"/>
      <c r="CD482" s="69"/>
      <c r="CE482" s="69"/>
      <c r="CF482" s="69"/>
      <c r="CG482" s="69"/>
      <c r="CH482" s="69"/>
      <c r="CI482" s="69"/>
      <c r="CJ482" s="69"/>
      <c r="CK482" s="69"/>
      <c r="CL482" s="69"/>
      <c r="CM482" s="69"/>
      <c r="CN482" s="69"/>
    </row>
    <row r="483" spans="1:92" ht="15">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BD483" s="69"/>
      <c r="BE483" s="69"/>
      <c r="BF483" s="69"/>
      <c r="BG483" s="69"/>
      <c r="BH483" s="69"/>
      <c r="BI483" s="69"/>
      <c r="BJ483" s="69"/>
      <c r="BK483" s="69"/>
      <c r="BL483" s="69"/>
      <c r="BM483" s="69"/>
      <c r="BN483" s="69"/>
      <c r="BO483" s="69"/>
      <c r="BP483" s="69"/>
      <c r="BQ483" s="69"/>
      <c r="BR483" s="69"/>
      <c r="BS483" s="69"/>
      <c r="BT483" s="69"/>
      <c r="BU483" s="69"/>
      <c r="BV483" s="69"/>
      <c r="BW483" s="69"/>
      <c r="BX483" s="69"/>
      <c r="BY483" s="69"/>
      <c r="BZ483" s="69"/>
      <c r="CA483" s="69"/>
      <c r="CB483" s="69"/>
      <c r="CC483" s="69"/>
      <c r="CD483" s="69"/>
      <c r="CE483" s="69"/>
      <c r="CF483" s="69"/>
      <c r="CG483" s="69"/>
      <c r="CH483" s="69"/>
      <c r="CI483" s="69"/>
      <c r="CJ483" s="69"/>
      <c r="CK483" s="69"/>
      <c r="CL483" s="69"/>
      <c r="CM483" s="69"/>
      <c r="CN483" s="69"/>
    </row>
    <row r="484" spans="1:92" ht="15">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c r="AN484" s="69"/>
      <c r="AO484" s="69"/>
      <c r="AP484" s="69"/>
      <c r="AQ484" s="69"/>
      <c r="AR484" s="69"/>
      <c r="AS484" s="69"/>
      <c r="AT484" s="69"/>
      <c r="AU484" s="69"/>
      <c r="AV484" s="69"/>
      <c r="AW484" s="69"/>
      <c r="AX484" s="69"/>
      <c r="AY484" s="69"/>
      <c r="AZ484" s="69"/>
      <c r="BA484" s="69"/>
      <c r="BB484" s="69"/>
      <c r="BC484" s="69"/>
      <c r="BD484" s="69"/>
      <c r="BE484" s="69"/>
      <c r="BF484" s="69"/>
      <c r="BG484" s="69"/>
      <c r="BH484" s="69"/>
      <c r="BI484" s="69"/>
      <c r="BJ484" s="69"/>
      <c r="BK484" s="69"/>
      <c r="BL484" s="69"/>
      <c r="BM484" s="69"/>
      <c r="BN484" s="69"/>
      <c r="BO484" s="69"/>
      <c r="BP484" s="69"/>
      <c r="BQ484" s="69"/>
      <c r="BR484" s="69"/>
      <c r="BS484" s="69"/>
      <c r="BT484" s="69"/>
      <c r="BU484" s="69"/>
      <c r="BV484" s="69"/>
      <c r="BW484" s="69"/>
      <c r="BX484" s="69"/>
      <c r="BY484" s="69"/>
      <c r="BZ484" s="69"/>
      <c r="CA484" s="69"/>
      <c r="CB484" s="69"/>
      <c r="CC484" s="69"/>
      <c r="CD484" s="69"/>
      <c r="CE484" s="69"/>
      <c r="CF484" s="69"/>
      <c r="CG484" s="69"/>
      <c r="CH484" s="69"/>
      <c r="CI484" s="69"/>
      <c r="CJ484" s="69"/>
      <c r="CK484" s="69"/>
      <c r="CL484" s="69"/>
      <c r="CM484" s="69"/>
      <c r="CN484" s="69"/>
    </row>
    <row r="485" spans="1:92" ht="1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c r="AN485" s="69"/>
      <c r="AO485" s="69"/>
      <c r="AP485" s="69"/>
      <c r="AQ485" s="69"/>
      <c r="AR485" s="69"/>
      <c r="AS485" s="69"/>
      <c r="AT485" s="69"/>
      <c r="AU485" s="69"/>
      <c r="AV485" s="69"/>
      <c r="AW485" s="69"/>
      <c r="AX485" s="69"/>
      <c r="AY485" s="69"/>
      <c r="AZ485" s="69"/>
      <c r="BA485" s="69"/>
      <c r="BB485" s="69"/>
      <c r="BC485" s="69"/>
      <c r="BD485" s="69"/>
      <c r="BE485" s="69"/>
      <c r="BF485" s="69"/>
      <c r="BG485" s="69"/>
      <c r="BH485" s="69"/>
      <c r="BI485" s="69"/>
      <c r="BJ485" s="69"/>
      <c r="BK485" s="69"/>
      <c r="BL485" s="69"/>
      <c r="BM485" s="69"/>
      <c r="BN485" s="69"/>
      <c r="BO485" s="69"/>
      <c r="BP485" s="69"/>
      <c r="BQ485" s="69"/>
      <c r="BR485" s="69"/>
      <c r="BS485" s="69"/>
      <c r="BT485" s="69"/>
      <c r="BU485" s="69"/>
      <c r="BV485" s="69"/>
      <c r="BW485" s="69"/>
      <c r="BX485" s="69"/>
      <c r="BY485" s="69"/>
      <c r="BZ485" s="69"/>
      <c r="CA485" s="69"/>
      <c r="CB485" s="69"/>
      <c r="CC485" s="69"/>
      <c r="CD485" s="69"/>
      <c r="CE485" s="69"/>
      <c r="CF485" s="69"/>
      <c r="CG485" s="69"/>
      <c r="CH485" s="69"/>
      <c r="CI485" s="69"/>
      <c r="CJ485" s="69"/>
      <c r="CK485" s="69"/>
      <c r="CL485" s="69"/>
      <c r="CM485" s="69"/>
      <c r="CN485" s="69"/>
    </row>
    <row r="486" spans="1:92" ht="15">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BD486" s="69"/>
      <c r="BE486" s="69"/>
      <c r="BF486" s="69"/>
      <c r="BG486" s="69"/>
      <c r="BH486" s="69"/>
      <c r="BI486" s="69"/>
      <c r="BJ486" s="69"/>
      <c r="BK486" s="69"/>
      <c r="BL486" s="69"/>
      <c r="BM486" s="69"/>
      <c r="BN486" s="69"/>
      <c r="BO486" s="69"/>
      <c r="BP486" s="69"/>
      <c r="BQ486" s="69"/>
      <c r="BR486" s="69"/>
      <c r="BS486" s="69"/>
      <c r="BT486" s="69"/>
      <c r="BU486" s="69"/>
      <c r="BV486" s="69"/>
      <c r="BW486" s="69"/>
      <c r="BX486" s="69"/>
      <c r="BY486" s="69"/>
      <c r="BZ486" s="69"/>
      <c r="CA486" s="69"/>
      <c r="CB486" s="69"/>
      <c r="CC486" s="69"/>
      <c r="CD486" s="69"/>
      <c r="CE486" s="69"/>
      <c r="CF486" s="69"/>
      <c r="CG486" s="69"/>
      <c r="CH486" s="69"/>
      <c r="CI486" s="69"/>
      <c r="CJ486" s="69"/>
      <c r="CK486" s="69"/>
      <c r="CL486" s="69"/>
      <c r="CM486" s="69"/>
      <c r="CN486" s="69"/>
    </row>
    <row r="487" spans="1:92" ht="15">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9"/>
      <c r="AO487" s="69"/>
      <c r="AP487" s="69"/>
      <c r="AQ487" s="69"/>
      <c r="AR487" s="69"/>
      <c r="AS487" s="69"/>
      <c r="AT487" s="69"/>
      <c r="AU487" s="69"/>
      <c r="AV487" s="69"/>
      <c r="AW487" s="69"/>
      <c r="AX487" s="69"/>
      <c r="AY487" s="69"/>
      <c r="AZ487" s="69"/>
      <c r="BA487" s="69"/>
      <c r="BB487" s="69"/>
      <c r="BC487" s="69"/>
      <c r="BD487" s="69"/>
      <c r="BE487" s="69"/>
      <c r="BF487" s="69"/>
      <c r="BG487" s="69"/>
      <c r="BH487" s="69"/>
      <c r="BI487" s="69"/>
      <c r="BJ487" s="69"/>
      <c r="BK487" s="69"/>
      <c r="BL487" s="69"/>
      <c r="BM487" s="69"/>
      <c r="BN487" s="69"/>
      <c r="BO487" s="69"/>
      <c r="BP487" s="69"/>
      <c r="BQ487" s="69"/>
      <c r="BR487" s="69"/>
      <c r="BS487" s="69"/>
      <c r="BT487" s="69"/>
      <c r="BU487" s="69"/>
      <c r="BV487" s="69"/>
      <c r="BW487" s="69"/>
      <c r="BX487" s="69"/>
      <c r="BY487" s="69"/>
      <c r="BZ487" s="69"/>
      <c r="CA487" s="69"/>
      <c r="CB487" s="69"/>
      <c r="CC487" s="69"/>
      <c r="CD487" s="69"/>
      <c r="CE487" s="69"/>
      <c r="CF487" s="69"/>
      <c r="CG487" s="69"/>
      <c r="CH487" s="69"/>
      <c r="CI487" s="69"/>
      <c r="CJ487" s="69"/>
      <c r="CK487" s="69"/>
      <c r="CL487" s="69"/>
      <c r="CM487" s="69"/>
      <c r="CN487" s="69"/>
    </row>
    <row r="488" spans="1:92" ht="15">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BD488" s="69"/>
      <c r="BE488" s="69"/>
      <c r="BF488" s="69"/>
      <c r="BG488" s="69"/>
      <c r="BH488" s="69"/>
      <c r="BI488" s="69"/>
      <c r="BJ488" s="69"/>
      <c r="BK488" s="69"/>
      <c r="BL488" s="69"/>
      <c r="BM488" s="69"/>
      <c r="BN488" s="69"/>
      <c r="BO488" s="69"/>
      <c r="BP488" s="69"/>
      <c r="BQ488" s="69"/>
      <c r="BR488" s="69"/>
      <c r="BS488" s="69"/>
      <c r="BT488" s="69"/>
      <c r="BU488" s="69"/>
      <c r="BV488" s="69"/>
      <c r="BW488" s="69"/>
      <c r="BX488" s="69"/>
      <c r="BY488" s="69"/>
      <c r="BZ488" s="69"/>
      <c r="CA488" s="69"/>
      <c r="CB488" s="69"/>
      <c r="CC488" s="69"/>
      <c r="CD488" s="69"/>
      <c r="CE488" s="69"/>
      <c r="CF488" s="69"/>
      <c r="CG488" s="69"/>
      <c r="CH488" s="69"/>
      <c r="CI488" s="69"/>
      <c r="CJ488" s="69"/>
      <c r="CK488" s="69"/>
      <c r="CL488" s="69"/>
      <c r="CM488" s="69"/>
      <c r="CN488" s="69"/>
    </row>
    <row r="489" spans="1:92" ht="15">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c r="AN489" s="69"/>
      <c r="AO489" s="69"/>
      <c r="AP489" s="69"/>
      <c r="AQ489" s="69"/>
      <c r="AR489" s="69"/>
      <c r="AS489" s="69"/>
      <c r="AT489" s="69"/>
      <c r="AU489" s="69"/>
      <c r="AV489" s="69"/>
      <c r="AW489" s="69"/>
      <c r="AX489" s="69"/>
      <c r="AY489" s="69"/>
      <c r="AZ489" s="69"/>
      <c r="BA489" s="69"/>
      <c r="BB489" s="69"/>
      <c r="BC489" s="69"/>
      <c r="BD489" s="69"/>
      <c r="BE489" s="69"/>
      <c r="BF489" s="69"/>
      <c r="BG489" s="69"/>
      <c r="BH489" s="69"/>
      <c r="BI489" s="69"/>
      <c r="BJ489" s="69"/>
      <c r="BK489" s="69"/>
      <c r="BL489" s="69"/>
      <c r="BM489" s="69"/>
      <c r="BN489" s="69"/>
      <c r="BO489" s="69"/>
      <c r="BP489" s="69"/>
      <c r="BQ489" s="69"/>
      <c r="BR489" s="69"/>
      <c r="BS489" s="69"/>
      <c r="BT489" s="69"/>
      <c r="BU489" s="69"/>
      <c r="BV489" s="69"/>
      <c r="BW489" s="69"/>
      <c r="BX489" s="69"/>
      <c r="BY489" s="69"/>
      <c r="BZ489" s="69"/>
      <c r="CA489" s="69"/>
      <c r="CB489" s="69"/>
      <c r="CC489" s="69"/>
      <c r="CD489" s="69"/>
      <c r="CE489" s="69"/>
      <c r="CF489" s="69"/>
      <c r="CG489" s="69"/>
      <c r="CH489" s="69"/>
      <c r="CI489" s="69"/>
      <c r="CJ489" s="69"/>
      <c r="CK489" s="69"/>
      <c r="CL489" s="69"/>
      <c r="CM489" s="69"/>
      <c r="CN489" s="69"/>
    </row>
    <row r="490" spans="1:92" ht="15">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c r="AR490" s="69"/>
      <c r="AS490" s="69"/>
      <c r="AT490" s="69"/>
      <c r="AU490" s="69"/>
      <c r="AV490" s="69"/>
      <c r="AW490" s="69"/>
      <c r="AX490" s="69"/>
      <c r="AY490" s="69"/>
      <c r="AZ490" s="69"/>
      <c r="BA490" s="69"/>
      <c r="BB490" s="69"/>
      <c r="BC490" s="69"/>
      <c r="BD490" s="69"/>
      <c r="BE490" s="69"/>
      <c r="BF490" s="69"/>
      <c r="BG490" s="69"/>
      <c r="BH490" s="69"/>
      <c r="BI490" s="69"/>
      <c r="BJ490" s="69"/>
      <c r="BK490" s="69"/>
      <c r="BL490" s="69"/>
      <c r="BM490" s="69"/>
      <c r="BN490" s="69"/>
      <c r="BO490" s="69"/>
      <c r="BP490" s="69"/>
      <c r="BQ490" s="69"/>
      <c r="BR490" s="69"/>
      <c r="BS490" s="69"/>
      <c r="BT490" s="69"/>
      <c r="BU490" s="69"/>
      <c r="BV490" s="69"/>
      <c r="BW490" s="69"/>
      <c r="BX490" s="69"/>
      <c r="BY490" s="69"/>
      <c r="BZ490" s="69"/>
      <c r="CA490" s="69"/>
      <c r="CB490" s="69"/>
      <c r="CC490" s="69"/>
      <c r="CD490" s="69"/>
      <c r="CE490" s="69"/>
      <c r="CF490" s="69"/>
      <c r="CG490" s="69"/>
      <c r="CH490" s="69"/>
      <c r="CI490" s="69"/>
      <c r="CJ490" s="69"/>
      <c r="CK490" s="69"/>
      <c r="CL490" s="69"/>
      <c r="CM490" s="69"/>
      <c r="CN490" s="69"/>
    </row>
    <row r="491" spans="1:92" ht="15">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c r="AN491" s="69"/>
      <c r="AO491" s="69"/>
      <c r="AP491" s="69"/>
      <c r="AQ491" s="69"/>
      <c r="AR491" s="69"/>
      <c r="AS491" s="69"/>
      <c r="AT491" s="69"/>
      <c r="AU491" s="69"/>
      <c r="AV491" s="69"/>
      <c r="AW491" s="69"/>
      <c r="AX491" s="69"/>
      <c r="AY491" s="69"/>
      <c r="AZ491" s="69"/>
      <c r="BA491" s="69"/>
      <c r="BB491" s="69"/>
      <c r="BC491" s="69"/>
      <c r="BD491" s="69"/>
      <c r="BE491" s="69"/>
      <c r="BF491" s="69"/>
      <c r="BG491" s="69"/>
      <c r="BH491" s="69"/>
      <c r="BI491" s="69"/>
      <c r="BJ491" s="69"/>
      <c r="BK491" s="69"/>
      <c r="BL491" s="69"/>
      <c r="BM491" s="69"/>
      <c r="BN491" s="69"/>
      <c r="BO491" s="69"/>
      <c r="BP491" s="69"/>
      <c r="BQ491" s="69"/>
      <c r="BR491" s="69"/>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row>
    <row r="492" spans="1:92" ht="15">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c r="AN492" s="69"/>
      <c r="AO492" s="69"/>
      <c r="AP492" s="69"/>
      <c r="AQ492" s="69"/>
      <c r="AR492" s="69"/>
      <c r="AS492" s="69"/>
      <c r="AT492" s="69"/>
      <c r="AU492" s="69"/>
      <c r="AV492" s="69"/>
      <c r="AW492" s="69"/>
      <c r="AX492" s="69"/>
      <c r="AY492" s="69"/>
      <c r="AZ492" s="69"/>
      <c r="BA492" s="69"/>
      <c r="BB492" s="69"/>
      <c r="BC492" s="69"/>
      <c r="BD492" s="69"/>
      <c r="BE492" s="69"/>
      <c r="BF492" s="69"/>
      <c r="BG492" s="69"/>
      <c r="BH492" s="69"/>
      <c r="BI492" s="69"/>
      <c r="BJ492" s="69"/>
      <c r="BK492" s="69"/>
      <c r="BL492" s="69"/>
      <c r="BM492" s="69"/>
      <c r="BN492" s="69"/>
      <c r="BO492" s="69"/>
      <c r="BP492" s="69"/>
      <c r="BQ492" s="69"/>
      <c r="BR492" s="69"/>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row>
    <row r="493" spans="1:92" ht="15">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69"/>
      <c r="BI493" s="69"/>
      <c r="BJ493" s="69"/>
      <c r="BK493" s="69"/>
      <c r="BL493" s="69"/>
      <c r="BM493" s="69"/>
      <c r="BN493" s="69"/>
      <c r="BO493" s="69"/>
      <c r="BP493" s="69"/>
      <c r="BQ493" s="69"/>
      <c r="BR493" s="69"/>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row>
    <row r="494" spans="1:92" ht="15">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c r="AN494" s="69"/>
      <c r="AO494" s="69"/>
      <c r="AP494" s="69"/>
      <c r="AQ494" s="69"/>
      <c r="AR494" s="69"/>
      <c r="AS494" s="69"/>
      <c r="AT494" s="69"/>
      <c r="AU494" s="69"/>
      <c r="AV494" s="69"/>
      <c r="AW494" s="69"/>
      <c r="AX494" s="69"/>
      <c r="AY494" s="69"/>
      <c r="AZ494" s="69"/>
      <c r="BA494" s="69"/>
      <c r="BB494" s="69"/>
      <c r="BC494" s="69"/>
      <c r="BD494" s="69"/>
      <c r="BE494" s="69"/>
      <c r="BF494" s="69"/>
      <c r="BG494" s="69"/>
      <c r="BH494" s="69"/>
      <c r="BI494" s="69"/>
      <c r="BJ494" s="69"/>
      <c r="BK494" s="69"/>
      <c r="BL494" s="69"/>
      <c r="BM494" s="69"/>
      <c r="BN494" s="69"/>
      <c r="BO494" s="69"/>
      <c r="BP494" s="69"/>
      <c r="BQ494" s="69"/>
      <c r="BR494" s="69"/>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row>
    <row r="495" spans="1:92" ht="1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69"/>
      <c r="BI495" s="69"/>
      <c r="BJ495" s="69"/>
      <c r="BK495" s="69"/>
      <c r="BL495" s="69"/>
      <c r="BM495" s="69"/>
      <c r="BN495" s="69"/>
      <c r="BO495" s="69"/>
      <c r="BP495" s="69"/>
      <c r="BQ495" s="69"/>
      <c r="BR495" s="69"/>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row>
    <row r="496" spans="1:92" ht="15">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69"/>
      <c r="AU496" s="69"/>
      <c r="AV496" s="69"/>
      <c r="AW496" s="69"/>
      <c r="AX496" s="69"/>
      <c r="AY496" s="69"/>
      <c r="AZ496" s="69"/>
      <c r="BA496" s="69"/>
      <c r="BB496" s="69"/>
      <c r="BC496" s="69"/>
      <c r="BD496" s="69"/>
      <c r="BE496" s="69"/>
      <c r="BF496" s="69"/>
      <c r="BG496" s="69"/>
      <c r="BH496" s="69"/>
      <c r="BI496" s="69"/>
      <c r="BJ496" s="69"/>
      <c r="BK496" s="69"/>
      <c r="BL496" s="69"/>
      <c r="BM496" s="69"/>
      <c r="BN496" s="69"/>
      <c r="BO496" s="69"/>
      <c r="BP496" s="69"/>
      <c r="BQ496" s="69"/>
      <c r="BR496" s="69"/>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row>
    <row r="497" spans="1:92" ht="1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69"/>
      <c r="BP497" s="69"/>
      <c r="BQ497" s="69"/>
      <c r="BR497" s="6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row>
    <row r="498" spans="1:92" ht="15">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69"/>
      <c r="BJ498" s="69"/>
      <c r="BK498" s="69"/>
      <c r="BL498" s="69"/>
      <c r="BM498" s="69"/>
      <c r="BN498" s="69"/>
      <c r="BO498" s="69"/>
      <c r="BP498" s="69"/>
      <c r="BQ498" s="69"/>
      <c r="BR498" s="69"/>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row>
    <row r="499" spans="1:92" ht="15">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c r="BM499" s="69"/>
      <c r="BN499" s="69"/>
      <c r="BO499" s="69"/>
      <c r="BP499" s="69"/>
      <c r="BQ499" s="69"/>
      <c r="BR499" s="69"/>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row>
    <row r="500" spans="1:92" ht="15">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c r="BM500" s="69"/>
      <c r="BN500" s="69"/>
      <c r="BO500" s="69"/>
      <c r="BP500" s="69"/>
      <c r="BQ500" s="69"/>
      <c r="BR500" s="69"/>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row>
    <row r="501" spans="1:92" ht="1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c r="BM501" s="69"/>
      <c r="BN501" s="69"/>
      <c r="BO501" s="69"/>
      <c r="BP501" s="69"/>
      <c r="BQ501" s="69"/>
      <c r="BR501" s="69"/>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row>
    <row r="502" spans="1:92" ht="1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c r="BM502" s="69"/>
      <c r="BN502" s="69"/>
      <c r="BO502" s="69"/>
      <c r="BP502" s="69"/>
      <c r="BQ502" s="69"/>
      <c r="BR502" s="69"/>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row>
    <row r="503" spans="1:92" ht="15">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c r="BM503" s="69"/>
      <c r="BN503" s="69"/>
      <c r="BO503" s="69"/>
      <c r="BP503" s="69"/>
      <c r="BQ503" s="69"/>
      <c r="BR503" s="69"/>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row>
    <row r="504" spans="1:92" ht="15">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c r="BM504" s="69"/>
      <c r="BN504" s="69"/>
      <c r="BO504" s="69"/>
      <c r="BP504" s="69"/>
      <c r="BQ504" s="69"/>
      <c r="BR504" s="69"/>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row>
    <row r="505" spans="1:92" ht="1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row>
    <row r="506" spans="1:92" ht="15">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c r="BM506" s="69"/>
      <c r="BN506" s="69"/>
      <c r="BO506" s="69"/>
      <c r="BP506" s="69"/>
      <c r="BQ506" s="69"/>
      <c r="BR506" s="69"/>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row>
    <row r="507" spans="1:92" ht="15">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c r="BM507" s="69"/>
      <c r="BN507" s="69"/>
      <c r="BO507" s="69"/>
      <c r="BP507" s="69"/>
      <c r="BQ507" s="69"/>
      <c r="BR507" s="69"/>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row>
    <row r="508" spans="1:92" ht="15">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row>
    <row r="509" spans="1:92" ht="15">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c r="BM509" s="69"/>
      <c r="BN509" s="69"/>
      <c r="BO509" s="69"/>
      <c r="BP509" s="69"/>
      <c r="BQ509" s="69"/>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row>
    <row r="510" spans="1:92" ht="15">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c r="BM510" s="69"/>
      <c r="BN510" s="69"/>
      <c r="BO510" s="69"/>
      <c r="BP510" s="69"/>
      <c r="BQ510" s="69"/>
      <c r="BR510" s="69"/>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row>
    <row r="511" spans="1:92" ht="15">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c r="BM511" s="69"/>
      <c r="BN511" s="69"/>
      <c r="BO511" s="69"/>
      <c r="BP511" s="69"/>
      <c r="BQ511" s="69"/>
      <c r="BR511" s="69"/>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row>
    <row r="512" spans="1:92" ht="15">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c r="BM512" s="69"/>
      <c r="BN512" s="69"/>
      <c r="BO512" s="69"/>
      <c r="BP512" s="69"/>
      <c r="BQ512" s="69"/>
      <c r="BR512" s="69"/>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row>
    <row r="513" spans="1:92" ht="15">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c r="BM513" s="69"/>
      <c r="BN513" s="69"/>
      <c r="BO513" s="69"/>
      <c r="BP513" s="69"/>
      <c r="BQ513" s="69"/>
      <c r="BR513" s="69"/>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row>
    <row r="514" spans="1:92" ht="15">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c r="BM514" s="69"/>
      <c r="BN514" s="69"/>
      <c r="BO514" s="69"/>
      <c r="BP514" s="69"/>
      <c r="BQ514" s="69"/>
      <c r="BR514" s="69"/>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row>
    <row r="515" spans="1:92" ht="1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c r="BM515" s="69"/>
      <c r="BN515" s="69"/>
      <c r="BO515" s="69"/>
      <c r="BP515" s="69"/>
      <c r="BQ515" s="69"/>
      <c r="BR515" s="69"/>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row>
    <row r="516" spans="1:92" ht="15">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c r="BM516" s="69"/>
      <c r="BN516" s="69"/>
      <c r="BO516" s="69"/>
      <c r="BP516" s="69"/>
      <c r="BQ516" s="69"/>
      <c r="BR516" s="69"/>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row>
    <row r="517" spans="1:92" ht="15">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c r="BM517" s="69"/>
      <c r="BN517" s="69"/>
      <c r="BO517" s="69"/>
      <c r="BP517" s="69"/>
      <c r="BQ517" s="69"/>
      <c r="BR517" s="69"/>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row>
    <row r="518" spans="1:92" ht="15">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c r="BM518" s="69"/>
      <c r="BN518" s="69"/>
      <c r="BO518" s="69"/>
      <c r="BP518" s="69"/>
      <c r="BQ518" s="69"/>
      <c r="BR518" s="69"/>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row>
    <row r="519" spans="1:92" ht="15">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c r="BM519" s="69"/>
      <c r="BN519" s="69"/>
      <c r="BO519" s="69"/>
      <c r="BP519" s="69"/>
      <c r="BQ519" s="69"/>
      <c r="BR519" s="69"/>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row>
    <row r="520" spans="1:92" ht="15">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c r="BM520" s="69"/>
      <c r="BN520" s="69"/>
      <c r="BO520" s="69"/>
      <c r="BP520" s="69"/>
      <c r="BQ520" s="69"/>
      <c r="BR520" s="69"/>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row>
    <row r="521" spans="1:92" ht="15">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c r="BM521" s="69"/>
      <c r="BN521" s="69"/>
      <c r="BO521" s="69"/>
      <c r="BP521" s="69"/>
      <c r="BQ521" s="69"/>
      <c r="BR521" s="69"/>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row>
    <row r="522" spans="1:92" ht="1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c r="BM522" s="69"/>
      <c r="BN522" s="69"/>
      <c r="BO522" s="69"/>
      <c r="BP522" s="69"/>
      <c r="BQ522" s="69"/>
      <c r="BR522" s="69"/>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row>
    <row r="523" spans="1:92" ht="1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c r="BM523" s="69"/>
      <c r="BN523" s="69"/>
      <c r="BO523" s="69"/>
      <c r="BP523" s="69"/>
      <c r="BQ523" s="69"/>
      <c r="BR523" s="69"/>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row>
    <row r="524" spans="1:92" ht="15">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row>
    <row r="525" spans="1:92" ht="1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c r="BM525" s="69"/>
      <c r="BN525" s="69"/>
      <c r="BO525" s="69"/>
      <c r="BP525" s="69"/>
      <c r="BQ525" s="69"/>
      <c r="BR525" s="69"/>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row>
    <row r="526" spans="1:92" ht="15">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c r="BM526" s="69"/>
      <c r="BN526" s="69"/>
      <c r="BO526" s="69"/>
      <c r="BP526" s="69"/>
      <c r="BQ526" s="69"/>
      <c r="BR526" s="69"/>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row>
    <row r="527" spans="1:92" ht="15">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c r="BM527" s="69"/>
      <c r="BN527" s="69"/>
      <c r="BO527" s="69"/>
      <c r="BP527" s="69"/>
      <c r="BQ527" s="69"/>
      <c r="BR527" s="69"/>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row>
    <row r="528" spans="1:92" ht="15">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c r="BM528" s="69"/>
      <c r="BN528" s="69"/>
      <c r="BO528" s="69"/>
      <c r="BP528" s="69"/>
      <c r="BQ528" s="69"/>
      <c r="BR528" s="69"/>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row>
    <row r="529" spans="1:92" ht="15">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c r="BM529" s="69"/>
      <c r="BN529" s="69"/>
      <c r="BO529" s="69"/>
      <c r="BP529" s="69"/>
      <c r="BQ529" s="69"/>
      <c r="BR529" s="69"/>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row>
    <row r="530" spans="1:92" ht="15">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c r="BM530" s="69"/>
      <c r="BN530" s="69"/>
      <c r="BO530" s="69"/>
      <c r="BP530" s="69"/>
      <c r="BQ530" s="69"/>
      <c r="BR530" s="69"/>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row>
    <row r="531" spans="1:92" ht="15">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c r="BM531" s="69"/>
      <c r="BN531" s="69"/>
      <c r="BO531" s="69"/>
      <c r="BP531" s="69"/>
      <c r="BQ531" s="69"/>
      <c r="BR531" s="69"/>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row>
    <row r="532" spans="1:92" ht="15">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c r="BM532" s="69"/>
      <c r="BN532" s="69"/>
      <c r="BO532" s="69"/>
      <c r="BP532" s="69"/>
      <c r="BQ532" s="69"/>
      <c r="BR532" s="69"/>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row>
    <row r="533" spans="1:92" ht="15">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c r="BM533" s="69"/>
      <c r="BN533" s="69"/>
      <c r="BO533" s="69"/>
      <c r="BP533" s="69"/>
      <c r="BQ533" s="69"/>
      <c r="BR533" s="69"/>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row>
    <row r="534" spans="1:92" ht="15">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c r="BM534" s="69"/>
      <c r="BN534" s="69"/>
      <c r="BO534" s="69"/>
      <c r="BP534" s="69"/>
      <c r="BQ534" s="69"/>
      <c r="BR534" s="69"/>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row>
    <row r="535" spans="1:92" ht="1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c r="BO535" s="69"/>
      <c r="BP535" s="69"/>
      <c r="BQ535" s="69"/>
      <c r="BR535" s="6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row>
    <row r="536" spans="1:92" ht="15">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c r="BM536" s="69"/>
      <c r="BN536" s="69"/>
      <c r="BO536" s="69"/>
      <c r="BP536" s="69"/>
      <c r="BQ536" s="69"/>
      <c r="BR536" s="69"/>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row>
    <row r="537" spans="1:92" ht="15">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c r="BM537" s="69"/>
      <c r="BN537" s="69"/>
      <c r="BO537" s="69"/>
      <c r="BP537" s="69"/>
      <c r="BQ537" s="69"/>
      <c r="BR537" s="69"/>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row>
    <row r="538" spans="1:92" ht="15">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c r="BM538" s="69"/>
      <c r="BN538" s="69"/>
      <c r="BO538" s="69"/>
      <c r="BP538" s="69"/>
      <c r="BQ538" s="69"/>
      <c r="BR538" s="69"/>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row>
    <row r="539" spans="1:92" ht="15">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c r="BM539" s="69"/>
      <c r="BN539" s="69"/>
      <c r="BO539" s="69"/>
      <c r="BP539" s="69"/>
      <c r="BQ539" s="69"/>
      <c r="BR539" s="69"/>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row>
    <row r="540" spans="1:92" ht="1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c r="BM540" s="69"/>
      <c r="BN540" s="69"/>
      <c r="BO540" s="69"/>
      <c r="BP540" s="69"/>
      <c r="BQ540" s="69"/>
      <c r="BR540" s="69"/>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row>
    <row r="541" spans="1:92" ht="15">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c r="BM541" s="69"/>
      <c r="BN541" s="69"/>
      <c r="BO541" s="69"/>
      <c r="BP541" s="69"/>
      <c r="BQ541" s="69"/>
      <c r="BR541" s="69"/>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row>
    <row r="542" spans="1:92" ht="15">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c r="BM542" s="69"/>
      <c r="BN542" s="69"/>
      <c r="BO542" s="69"/>
      <c r="BP542" s="69"/>
      <c r="BQ542" s="69"/>
      <c r="BR542" s="69"/>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row>
    <row r="543" spans="1:92" ht="15">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c r="BO543" s="69"/>
      <c r="BP543" s="69"/>
      <c r="BQ543" s="69"/>
      <c r="BR543" s="69"/>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row>
    <row r="544" spans="1:92" ht="15">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c r="BM544" s="69"/>
      <c r="BN544" s="69"/>
      <c r="BO544" s="69"/>
      <c r="BP544" s="69"/>
      <c r="BQ544" s="69"/>
      <c r="BR544" s="69"/>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row>
    <row r="545" spans="1:92" ht="1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c r="BM545" s="69"/>
      <c r="BN545" s="69"/>
      <c r="BO545" s="69"/>
      <c r="BP545" s="69"/>
      <c r="BQ545" s="69"/>
      <c r="BR545" s="69"/>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row>
    <row r="546" spans="1:92" ht="15">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row>
    <row r="547" spans="1:92" ht="15">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69"/>
      <c r="AL547" s="69"/>
      <c r="AM547" s="69"/>
      <c r="AN547" s="69"/>
      <c r="AO547" s="69"/>
      <c r="AP547" s="69"/>
      <c r="AQ547" s="69"/>
      <c r="AR547" s="69"/>
      <c r="AS547" s="69"/>
      <c r="AT547" s="69"/>
      <c r="AU547" s="69"/>
      <c r="AV547" s="69"/>
      <c r="AW547" s="69"/>
      <c r="AX547" s="69"/>
      <c r="AY547" s="69"/>
      <c r="AZ547" s="69"/>
      <c r="BA547" s="69"/>
      <c r="BB547" s="69"/>
      <c r="BC547" s="69"/>
      <c r="BD547" s="69"/>
      <c r="BE547" s="69"/>
      <c r="BF547" s="69"/>
      <c r="BG547" s="69"/>
      <c r="BH547" s="69"/>
      <c r="BI547" s="69"/>
      <c r="BJ547" s="69"/>
      <c r="BK547" s="69"/>
      <c r="BL547" s="69"/>
      <c r="BM547" s="69"/>
      <c r="BN547" s="69"/>
      <c r="BO547" s="69"/>
      <c r="BP547" s="69"/>
      <c r="BQ547" s="69"/>
      <c r="BR547" s="69"/>
      <c r="BS547" s="69"/>
      <c r="BT547" s="69"/>
      <c r="BU547" s="69"/>
      <c r="BV547" s="69"/>
      <c r="BW547" s="69"/>
      <c r="BX547" s="69"/>
      <c r="BY547" s="69"/>
      <c r="BZ547" s="69"/>
      <c r="CA547" s="69"/>
      <c r="CB547" s="69"/>
      <c r="CC547" s="69"/>
      <c r="CD547" s="69"/>
      <c r="CE547" s="69"/>
      <c r="CF547" s="69"/>
      <c r="CG547" s="69"/>
      <c r="CH547" s="69"/>
      <c r="CI547" s="69"/>
      <c r="CJ547" s="69"/>
      <c r="CK547" s="69"/>
      <c r="CL547" s="69"/>
      <c r="CM547" s="69"/>
      <c r="CN547" s="69"/>
    </row>
    <row r="548" spans="1:92" ht="15">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9"/>
      <c r="AO548" s="69"/>
      <c r="AP548" s="69"/>
      <c r="AQ548" s="69"/>
      <c r="AR548" s="69"/>
      <c r="AS548" s="69"/>
      <c r="AT548" s="69"/>
      <c r="AU548" s="69"/>
      <c r="AV548" s="69"/>
      <c r="AW548" s="69"/>
      <c r="AX548" s="69"/>
      <c r="AY548" s="69"/>
      <c r="AZ548" s="69"/>
      <c r="BA548" s="69"/>
      <c r="BB548" s="69"/>
      <c r="BC548" s="69"/>
      <c r="BD548" s="69"/>
      <c r="BE548" s="69"/>
      <c r="BF548" s="69"/>
      <c r="BG548" s="69"/>
      <c r="BH548" s="69"/>
      <c r="BI548" s="69"/>
      <c r="BJ548" s="69"/>
      <c r="BK548" s="69"/>
      <c r="BL548" s="69"/>
      <c r="BM548" s="69"/>
      <c r="BN548" s="69"/>
      <c r="BO548" s="69"/>
      <c r="BP548" s="69"/>
      <c r="BQ548" s="69"/>
      <c r="BR548" s="69"/>
      <c r="BS548" s="69"/>
      <c r="BT548" s="69"/>
      <c r="BU548" s="69"/>
      <c r="BV548" s="69"/>
      <c r="BW548" s="69"/>
      <c r="BX548" s="69"/>
      <c r="BY548" s="69"/>
      <c r="BZ548" s="69"/>
      <c r="CA548" s="69"/>
      <c r="CB548" s="69"/>
      <c r="CC548" s="69"/>
      <c r="CD548" s="69"/>
      <c r="CE548" s="69"/>
      <c r="CF548" s="69"/>
      <c r="CG548" s="69"/>
      <c r="CH548" s="69"/>
      <c r="CI548" s="69"/>
      <c r="CJ548" s="69"/>
      <c r="CK548" s="69"/>
      <c r="CL548" s="69"/>
      <c r="CM548" s="69"/>
      <c r="CN548" s="69"/>
    </row>
    <row r="549" spans="1:92" ht="15">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c r="AK549" s="69"/>
      <c r="AL549" s="69"/>
      <c r="AM549" s="69"/>
      <c r="AN549" s="69"/>
      <c r="AO549" s="69"/>
      <c r="AP549" s="69"/>
      <c r="AQ549" s="69"/>
      <c r="AR549" s="69"/>
      <c r="AS549" s="69"/>
      <c r="AT549" s="69"/>
      <c r="AU549" s="69"/>
      <c r="AV549" s="69"/>
      <c r="AW549" s="69"/>
      <c r="AX549" s="69"/>
      <c r="AY549" s="69"/>
      <c r="AZ549" s="69"/>
      <c r="BA549" s="69"/>
      <c r="BB549" s="69"/>
      <c r="BC549" s="69"/>
      <c r="BD549" s="69"/>
      <c r="BE549" s="69"/>
      <c r="BF549" s="69"/>
      <c r="BG549" s="69"/>
      <c r="BH549" s="69"/>
      <c r="BI549" s="69"/>
      <c r="BJ549" s="69"/>
      <c r="BK549" s="69"/>
      <c r="BL549" s="69"/>
      <c r="BM549" s="69"/>
      <c r="BN549" s="69"/>
      <c r="BO549" s="69"/>
      <c r="BP549" s="69"/>
      <c r="BQ549" s="69"/>
      <c r="BR549" s="69"/>
      <c r="BS549" s="69"/>
      <c r="BT549" s="69"/>
      <c r="BU549" s="69"/>
      <c r="BV549" s="69"/>
      <c r="BW549" s="69"/>
      <c r="BX549" s="69"/>
      <c r="BY549" s="69"/>
      <c r="BZ549" s="69"/>
      <c r="CA549" s="69"/>
      <c r="CB549" s="69"/>
      <c r="CC549" s="69"/>
      <c r="CD549" s="69"/>
      <c r="CE549" s="69"/>
      <c r="CF549" s="69"/>
      <c r="CG549" s="69"/>
      <c r="CH549" s="69"/>
      <c r="CI549" s="69"/>
      <c r="CJ549" s="69"/>
      <c r="CK549" s="69"/>
      <c r="CL549" s="69"/>
      <c r="CM549" s="69"/>
      <c r="CN549" s="69"/>
    </row>
    <row r="550" spans="1:92" ht="15">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c r="AK550" s="69"/>
      <c r="AL550" s="69"/>
      <c r="AM550" s="69"/>
      <c r="AN550" s="69"/>
      <c r="AO550" s="69"/>
      <c r="AP550" s="69"/>
      <c r="AQ550" s="69"/>
      <c r="AR550" s="69"/>
      <c r="AS550" s="69"/>
      <c r="AT550" s="69"/>
      <c r="AU550" s="69"/>
      <c r="AV550" s="69"/>
      <c r="AW550" s="69"/>
      <c r="AX550" s="69"/>
      <c r="AY550" s="69"/>
      <c r="AZ550" s="69"/>
      <c r="BA550" s="69"/>
      <c r="BB550" s="69"/>
      <c r="BC550" s="69"/>
      <c r="BD550" s="69"/>
      <c r="BE550" s="69"/>
      <c r="BF550" s="69"/>
      <c r="BG550" s="69"/>
      <c r="BH550" s="69"/>
      <c r="BI550" s="69"/>
      <c r="BJ550" s="69"/>
      <c r="BK550" s="69"/>
      <c r="BL550" s="69"/>
      <c r="BM550" s="69"/>
      <c r="BN550" s="69"/>
      <c r="BO550" s="69"/>
      <c r="BP550" s="69"/>
      <c r="BQ550" s="69"/>
      <c r="BR550" s="69"/>
      <c r="BS550" s="69"/>
      <c r="BT550" s="69"/>
      <c r="BU550" s="69"/>
      <c r="BV550" s="69"/>
      <c r="BW550" s="69"/>
      <c r="BX550" s="69"/>
      <c r="BY550" s="69"/>
      <c r="BZ550" s="69"/>
      <c r="CA550" s="69"/>
      <c r="CB550" s="69"/>
      <c r="CC550" s="69"/>
      <c r="CD550" s="69"/>
      <c r="CE550" s="69"/>
      <c r="CF550" s="69"/>
      <c r="CG550" s="69"/>
      <c r="CH550" s="69"/>
      <c r="CI550" s="69"/>
      <c r="CJ550" s="69"/>
      <c r="CK550" s="69"/>
      <c r="CL550" s="69"/>
      <c r="CM550" s="69"/>
      <c r="CN550" s="69"/>
    </row>
  </sheetData>
  <mergeCells count="123">
    <mergeCell ref="A119:X124"/>
    <mergeCell ref="A253:H253"/>
    <mergeCell ref="A437:H437"/>
    <mergeCell ref="A442:X442"/>
    <mergeCell ref="A405:H405"/>
    <mergeCell ref="A409:H409"/>
    <mergeCell ref="A411:X411"/>
    <mergeCell ref="A419:X419"/>
    <mergeCell ref="A417:X417"/>
    <mergeCell ref="A186:X186"/>
    <mergeCell ref="A444:H444"/>
    <mergeCell ref="A421:X421"/>
    <mergeCell ref="A428:X428"/>
    <mergeCell ref="A423:X423"/>
    <mergeCell ref="A425:H425"/>
    <mergeCell ref="A427:X427"/>
    <mergeCell ref="A424:Y424"/>
    <mergeCell ref="A446:X446"/>
    <mergeCell ref="A448:X448"/>
    <mergeCell ref="A459:X459"/>
    <mergeCell ref="A460:Y460"/>
    <mergeCell ref="A450:X450"/>
    <mergeCell ref="A452:H452"/>
    <mergeCell ref="A454:X454"/>
    <mergeCell ref="A455:Y455"/>
    <mergeCell ref="A456:H456"/>
    <mergeCell ref="A458:X458"/>
    <mergeCell ref="A210:X210"/>
    <mergeCell ref="A201:X201"/>
    <mergeCell ref="A197:H197"/>
    <mergeCell ref="A199:H199"/>
    <mergeCell ref="A203:P203"/>
    <mergeCell ref="A205:Y205"/>
    <mergeCell ref="A208:P208"/>
    <mergeCell ref="A206:X206"/>
    <mergeCell ref="A174:X174"/>
    <mergeCell ref="A178:X178"/>
    <mergeCell ref="A170:X170"/>
    <mergeCell ref="A182:X182"/>
    <mergeCell ref="A135:Y135"/>
    <mergeCell ref="A133:P133"/>
    <mergeCell ref="A137:P137"/>
    <mergeCell ref="B98:AD104"/>
    <mergeCell ref="A128:H128"/>
    <mergeCell ref="A115:X115"/>
    <mergeCell ref="A113:H113"/>
    <mergeCell ref="A107:AE107"/>
    <mergeCell ref="A110:AD110"/>
    <mergeCell ref="A111:AD111"/>
    <mergeCell ref="A240:X240"/>
    <mergeCell ref="A148:X148"/>
    <mergeCell ref="A139:Y139"/>
    <mergeCell ref="A219:H219"/>
    <mergeCell ref="A222:P222"/>
    <mergeCell ref="A164:AE164"/>
    <mergeCell ref="A150:X150"/>
    <mergeCell ref="A158:X158"/>
    <mergeCell ref="A154:X154"/>
    <mergeCell ref="A190:X190"/>
    <mergeCell ref="A232:X232"/>
    <mergeCell ref="A234:P234"/>
    <mergeCell ref="A236:X236"/>
    <mergeCell ref="A238:P238"/>
    <mergeCell ref="A224:Y224"/>
    <mergeCell ref="A226:P226"/>
    <mergeCell ref="A228:X228"/>
    <mergeCell ref="A230:P230"/>
    <mergeCell ref="A242:P242"/>
    <mergeCell ref="A244:X244"/>
    <mergeCell ref="A246:P246"/>
    <mergeCell ref="A248:X248"/>
    <mergeCell ref="A256:P256"/>
    <mergeCell ref="A258:X258"/>
    <mergeCell ref="A260:P260"/>
    <mergeCell ref="A262:X262"/>
    <mergeCell ref="A284:H284"/>
    <mergeCell ref="A286:X286"/>
    <mergeCell ref="A271:X271"/>
    <mergeCell ref="A275:X275"/>
    <mergeCell ref="A273:X273"/>
    <mergeCell ref="A277:X277"/>
    <mergeCell ref="A279:X279"/>
    <mergeCell ref="A280:X280"/>
    <mergeCell ref="A282:Y282"/>
    <mergeCell ref="A288:P288"/>
    <mergeCell ref="A290:X290"/>
    <mergeCell ref="A413:H413"/>
    <mergeCell ref="A415:X415"/>
    <mergeCell ref="A294:H294"/>
    <mergeCell ref="A298:X298"/>
    <mergeCell ref="A300:H300"/>
    <mergeCell ref="A302:X302"/>
    <mergeCell ref="A304:H304"/>
    <mergeCell ref="A306:X306"/>
    <mergeCell ref="A310:Y310"/>
    <mergeCell ref="A312:P312"/>
    <mergeCell ref="A314:X314"/>
    <mergeCell ref="A308:Y308"/>
    <mergeCell ref="A338:X338"/>
    <mergeCell ref="A324:H324"/>
    <mergeCell ref="A328:X328"/>
    <mergeCell ref="A332:X332"/>
    <mergeCell ref="A336:X336"/>
    <mergeCell ref="A330:X330"/>
    <mergeCell ref="A334:X334"/>
    <mergeCell ref="A375:X375"/>
    <mergeCell ref="A379:X379"/>
    <mergeCell ref="A356:X356"/>
    <mergeCell ref="A340:X340"/>
    <mergeCell ref="A344:X344"/>
    <mergeCell ref="A348:X348"/>
    <mergeCell ref="A352:X352"/>
    <mergeCell ref="A367:H367"/>
    <mergeCell ref="A373:X373"/>
    <mergeCell ref="A359:X359"/>
    <mergeCell ref="A392:P392"/>
    <mergeCell ref="A394:X394"/>
    <mergeCell ref="A377:X377"/>
    <mergeCell ref="A381:X381"/>
    <mergeCell ref="A383:X383"/>
    <mergeCell ref="A385:X385"/>
    <mergeCell ref="A390:Y390"/>
    <mergeCell ref="A388:X388"/>
  </mergeCells>
  <printOptions horizontalCentered="1"/>
  <pageMargins left="0.75" right="0.75" top="1" bottom="1" header="0.5" footer="0.5"/>
  <pageSetup horizontalDpi="600" verticalDpi="600" orientation="landscape" scale="43" r:id="rId1"/>
  <rowBreaks count="12" manualBreakCount="12">
    <brk id="61" max="30" man="1"/>
    <brk id="107" max="30" man="1"/>
    <brk id="140" max="30" man="1"/>
    <brk id="161" max="30" man="1"/>
    <brk id="192" max="30" man="1"/>
    <brk id="215" max="30" man="1"/>
    <brk id="249" max="30" man="1"/>
    <brk id="290" max="255" man="1"/>
    <brk id="317" max="255" man="1"/>
    <brk id="361" max="30" man="1"/>
    <brk id="397" max="255" man="1"/>
    <brk id="431" max="255" man="1"/>
  </rowBreaks>
</worksheet>
</file>

<file path=xl/worksheets/sheet2.xml><?xml version="1.0" encoding="utf-8"?>
<worksheet xmlns="http://schemas.openxmlformats.org/spreadsheetml/2006/main" xmlns:r="http://schemas.openxmlformats.org/officeDocument/2006/relationships">
  <dimension ref="A2:AN294"/>
  <sheetViews>
    <sheetView zoomScale="50" zoomScaleNormal="50" workbookViewId="0" topLeftCell="A68">
      <selection activeCell="F109" sqref="F109"/>
    </sheetView>
  </sheetViews>
  <sheetFormatPr defaultColWidth="9.140625" defaultRowHeight="12.75"/>
  <cols>
    <col min="1" max="1" width="3.00390625" style="34" customWidth="1"/>
    <col min="2" max="5" width="9.140625" style="34" customWidth="1"/>
    <col min="6" max="6" width="11.140625" style="34" customWidth="1"/>
    <col min="7" max="8" width="3.140625" style="34" customWidth="1"/>
    <col min="9" max="9" width="2.140625" style="34" customWidth="1"/>
    <col min="10" max="10" width="13.57421875" style="34" customWidth="1"/>
    <col min="11" max="11" width="2.140625" style="34" customWidth="1"/>
    <col min="12" max="12" width="14.00390625" style="34" customWidth="1"/>
    <col min="13" max="13" width="2.00390625" style="34" customWidth="1"/>
    <col min="14" max="14" width="8.00390625" style="34" customWidth="1"/>
    <col min="15" max="15" width="2.8515625" style="34" customWidth="1"/>
    <col min="16" max="16" width="6.7109375" style="34" customWidth="1"/>
    <col min="17" max="17" width="2.7109375" style="34" customWidth="1"/>
    <col min="18" max="18" width="12.8515625" style="34" customWidth="1"/>
    <col min="19" max="19" width="44.57421875" style="34" hidden="1" customWidth="1"/>
    <col min="20" max="20" width="10.8515625" style="34" customWidth="1"/>
    <col min="21" max="21" width="2.28125" style="34" customWidth="1"/>
    <col min="22" max="22" width="14.00390625" style="34" customWidth="1"/>
    <col min="23" max="23" width="2.00390625" style="34" customWidth="1"/>
    <col min="24" max="24" width="10.140625" style="34" customWidth="1"/>
    <col min="25" max="25" width="2.28125" style="34" customWidth="1"/>
    <col min="26" max="26" width="10.140625" style="34" customWidth="1"/>
    <col min="27" max="27" width="2.421875" style="34" customWidth="1"/>
    <col min="28" max="28" width="14.00390625" style="34" customWidth="1"/>
    <col min="29" max="29" width="2.421875" style="34" customWidth="1"/>
    <col min="30" max="30" width="8.57421875" style="34" customWidth="1"/>
    <col min="31" max="31" width="2.57421875" style="34" customWidth="1"/>
    <col min="32" max="32" width="8.57421875" style="34" customWidth="1"/>
    <col min="33" max="33" width="2.7109375" style="34" customWidth="1"/>
    <col min="34" max="34" width="11.7109375" style="34" customWidth="1"/>
    <col min="35" max="35" width="2.28125" style="34" customWidth="1"/>
    <col min="36" max="36" width="12.8515625" style="34" customWidth="1"/>
    <col min="37" max="37" width="2.57421875" style="34" customWidth="1"/>
    <col min="38" max="38" width="13.421875" style="34" customWidth="1"/>
    <col min="39" max="39" width="2.28125" style="34" customWidth="1"/>
    <col min="40" max="40" width="14.00390625" style="34" customWidth="1"/>
    <col min="41" max="16384" width="9.140625" style="34" customWidth="1"/>
  </cols>
  <sheetData>
    <row r="2" spans="1:40" ht="18">
      <c r="A2" s="36"/>
      <c r="B2" s="37"/>
      <c r="C2" s="37"/>
      <c r="D2" s="37"/>
      <c r="E2" s="37"/>
      <c r="F2" s="37"/>
      <c r="G2" s="37"/>
      <c r="H2" s="37"/>
      <c r="I2" s="38"/>
      <c r="J2" s="38"/>
      <c r="K2" s="38"/>
      <c r="L2" s="38"/>
      <c r="M2" s="38"/>
      <c r="N2" s="38"/>
      <c r="O2" s="38"/>
      <c r="P2" s="38"/>
      <c r="Q2" s="38"/>
      <c r="R2" s="38"/>
      <c r="S2" s="38"/>
      <c r="T2" s="38"/>
      <c r="U2" s="38"/>
      <c r="V2" s="38"/>
      <c r="W2" s="38"/>
      <c r="X2" s="38"/>
      <c r="Y2" s="38"/>
      <c r="Z2" s="38"/>
      <c r="AA2" s="38"/>
      <c r="AB2" s="38"/>
      <c r="AC2" s="39"/>
      <c r="AD2" s="39"/>
      <c r="AE2" s="39"/>
      <c r="AF2" s="39"/>
      <c r="AG2" s="39"/>
      <c r="AH2" s="39"/>
      <c r="AI2" s="39"/>
      <c r="AJ2" s="39"/>
      <c r="AK2" s="39"/>
      <c r="AL2" s="39"/>
      <c r="AM2" s="39"/>
      <c r="AN2" s="39"/>
    </row>
    <row r="3" spans="1:40" ht="18">
      <c r="A3" s="309" t="s">
        <v>127</v>
      </c>
      <c r="B3" s="310"/>
      <c r="C3" s="310"/>
      <c r="D3" s="310"/>
      <c r="E3" s="310"/>
      <c r="F3" s="310"/>
      <c r="G3" s="310"/>
      <c r="H3" s="310"/>
      <c r="I3" s="310"/>
      <c r="J3" s="310"/>
      <c r="K3" s="310"/>
      <c r="L3" s="310"/>
      <c r="M3" s="310"/>
      <c r="N3" s="310"/>
      <c r="O3" s="310"/>
      <c r="P3" s="310"/>
      <c r="Q3" s="310"/>
      <c r="R3" s="310"/>
      <c r="S3" s="310"/>
      <c r="T3" s="310"/>
      <c r="U3" s="310"/>
      <c r="V3" s="310"/>
      <c r="W3" s="310"/>
      <c r="X3" s="310"/>
      <c r="Y3" s="310"/>
      <c r="Z3" s="311"/>
      <c r="AA3" s="38"/>
      <c r="AB3" s="38"/>
      <c r="AC3" s="39"/>
      <c r="AD3" s="39"/>
      <c r="AE3" s="39"/>
      <c r="AF3" s="39"/>
      <c r="AG3" s="39"/>
      <c r="AH3" s="39"/>
      <c r="AI3" s="39"/>
      <c r="AJ3" s="39"/>
      <c r="AK3" s="39"/>
      <c r="AL3" s="39"/>
      <c r="AM3" s="39"/>
      <c r="AN3" s="39"/>
    </row>
    <row r="4" spans="1:40" ht="18">
      <c r="A4" s="312" t="s">
        <v>128</v>
      </c>
      <c r="B4" s="310"/>
      <c r="C4" s="310"/>
      <c r="D4" s="310"/>
      <c r="E4" s="310"/>
      <c r="F4" s="310"/>
      <c r="G4" s="310"/>
      <c r="H4" s="310"/>
      <c r="I4" s="310"/>
      <c r="J4" s="310"/>
      <c r="K4" s="310"/>
      <c r="L4" s="310"/>
      <c r="M4" s="310"/>
      <c r="N4" s="310"/>
      <c r="O4" s="310"/>
      <c r="P4" s="310"/>
      <c r="Q4" s="310"/>
      <c r="R4" s="310"/>
      <c r="S4" s="310"/>
      <c r="T4" s="310"/>
      <c r="U4" s="310"/>
      <c r="V4" s="310"/>
      <c r="W4" s="310"/>
      <c r="X4" s="310"/>
      <c r="Y4" s="310"/>
      <c r="Z4" s="311"/>
      <c r="AA4" s="38"/>
      <c r="AB4" s="38"/>
      <c r="AC4" s="39"/>
      <c r="AD4" s="39"/>
      <c r="AE4" s="39"/>
      <c r="AF4" s="39"/>
      <c r="AG4" s="39"/>
      <c r="AH4" s="39"/>
      <c r="AI4" s="39"/>
      <c r="AJ4" s="39"/>
      <c r="AK4" s="39"/>
      <c r="AL4" s="39"/>
      <c r="AM4" s="39"/>
      <c r="AN4" s="39"/>
    </row>
    <row r="5" spans="1:40" ht="18">
      <c r="A5" s="37"/>
      <c r="B5" s="37"/>
      <c r="C5" s="37"/>
      <c r="D5" s="37"/>
      <c r="E5" s="37"/>
      <c r="F5" s="37"/>
      <c r="G5" s="37"/>
      <c r="H5" s="37"/>
      <c r="I5" s="38"/>
      <c r="J5" s="38"/>
      <c r="K5" s="38"/>
      <c r="L5" s="38"/>
      <c r="M5" s="38"/>
      <c r="N5" s="38"/>
      <c r="O5" s="38"/>
      <c r="P5" s="38"/>
      <c r="Q5" s="38"/>
      <c r="R5" s="38"/>
      <c r="S5" s="38"/>
      <c r="T5" s="38"/>
      <c r="U5" s="38"/>
      <c r="V5" s="38"/>
      <c r="W5" s="38"/>
      <c r="X5" s="38"/>
      <c r="Y5" s="38"/>
      <c r="Z5" s="38"/>
      <c r="AA5" s="38"/>
      <c r="AB5" s="38"/>
      <c r="AC5" s="39"/>
      <c r="AD5" s="39"/>
      <c r="AE5" s="39"/>
      <c r="AF5" s="39"/>
      <c r="AG5" s="39"/>
      <c r="AH5" s="39"/>
      <c r="AI5" s="39"/>
      <c r="AJ5" s="39"/>
      <c r="AK5" s="39"/>
      <c r="AL5" s="39"/>
      <c r="AM5" s="39"/>
      <c r="AN5" s="39"/>
    </row>
    <row r="6" spans="1:40" ht="18">
      <c r="A6" s="2"/>
      <c r="B6" s="2"/>
      <c r="C6" s="2"/>
      <c r="D6" s="2"/>
      <c r="E6" s="2"/>
      <c r="F6" s="2"/>
      <c r="G6" s="2"/>
      <c r="H6" s="2"/>
      <c r="I6" s="1"/>
      <c r="J6" s="1"/>
      <c r="K6" s="1"/>
      <c r="L6" s="1"/>
      <c r="M6" s="1"/>
      <c r="N6" s="1"/>
      <c r="O6" s="1"/>
      <c r="P6" s="1"/>
      <c r="Q6" s="1"/>
      <c r="R6" s="1"/>
      <c r="S6" s="1"/>
      <c r="T6" s="1"/>
      <c r="U6" s="1"/>
      <c r="V6" s="1"/>
      <c r="W6" s="1"/>
      <c r="X6" s="1"/>
      <c r="Y6" s="1"/>
      <c r="Z6" s="1"/>
      <c r="AA6" s="1"/>
      <c r="AB6" s="1"/>
      <c r="AC6" s="40"/>
      <c r="AD6" s="40"/>
      <c r="AE6" s="40"/>
      <c r="AF6" s="40"/>
      <c r="AG6" s="40"/>
      <c r="AH6" s="40"/>
      <c r="AI6" s="40"/>
      <c r="AJ6" s="40"/>
      <c r="AK6" s="40"/>
      <c r="AL6" s="40"/>
      <c r="AM6" s="40"/>
      <c r="AN6" s="40"/>
    </row>
    <row r="7" spans="2:30" ht="12.75">
      <c r="B7" s="41" t="s">
        <v>57</v>
      </c>
      <c r="C7"/>
      <c r="D7"/>
      <c r="E7"/>
      <c r="F7" s="42"/>
      <c r="G7" s="42"/>
      <c r="J7" s="32"/>
      <c r="K7" s="32"/>
      <c r="L7" s="32"/>
      <c r="M7" s="32"/>
      <c r="N7" s="32"/>
      <c r="O7" s="32"/>
      <c r="P7" s="32"/>
      <c r="Q7" s="32"/>
      <c r="R7" s="32"/>
      <c r="S7" s="32"/>
      <c r="T7" s="32"/>
      <c r="U7" s="32"/>
      <c r="V7" s="32"/>
      <c r="W7" s="32"/>
      <c r="X7" s="32"/>
      <c r="Y7" s="32"/>
      <c r="Z7" s="32"/>
      <c r="AA7" s="32"/>
      <c r="AB7" s="32"/>
      <c r="AC7" s="32"/>
      <c r="AD7" s="32"/>
    </row>
    <row r="8" spans="2:7" ht="12.75">
      <c r="B8" s="41"/>
      <c r="C8"/>
      <c r="D8"/>
      <c r="E8"/>
      <c r="F8" s="42"/>
      <c r="G8" s="42"/>
    </row>
    <row r="9" spans="2:7" ht="12.75">
      <c r="B9" s="43" t="s">
        <v>175</v>
      </c>
      <c r="C9"/>
      <c r="D9"/>
      <c r="E9"/>
      <c r="F9" s="42"/>
      <c r="G9" s="42"/>
    </row>
    <row r="10" spans="2:7" ht="12.75">
      <c r="B10" s="43" t="s">
        <v>176</v>
      </c>
      <c r="C10"/>
      <c r="D10"/>
      <c r="E10"/>
      <c r="F10" s="42"/>
      <c r="G10" s="42"/>
    </row>
    <row r="11" spans="2:7" ht="12.75">
      <c r="B11" s="42" t="s">
        <v>58</v>
      </c>
      <c r="C11"/>
      <c r="D11"/>
      <c r="E11"/>
      <c r="F11" s="42"/>
      <c r="G11" s="42"/>
    </row>
    <row r="12" spans="2:7" ht="12.75">
      <c r="B12" s="42" t="s">
        <v>65</v>
      </c>
      <c r="C12"/>
      <c r="D12"/>
      <c r="E12"/>
      <c r="F12" s="42"/>
      <c r="G12" s="42"/>
    </row>
    <row r="13" spans="2:7" ht="12.75">
      <c r="B13" s="41"/>
      <c r="C13"/>
      <c r="D13"/>
      <c r="E13"/>
      <c r="F13" s="42"/>
      <c r="G13" s="42"/>
    </row>
    <row r="14" spans="2:7" ht="12.75">
      <c r="B14" s="43" t="s">
        <v>177</v>
      </c>
      <c r="C14"/>
      <c r="D14"/>
      <c r="E14"/>
      <c r="F14" s="42"/>
      <c r="G14" s="42"/>
    </row>
    <row r="15" spans="2:7" ht="12.75">
      <c r="B15" s="43" t="s">
        <v>178</v>
      </c>
      <c r="C15"/>
      <c r="D15"/>
      <c r="E15"/>
      <c r="F15" s="42"/>
      <c r="G15" s="42"/>
    </row>
    <row r="16" spans="2:30" ht="12.75">
      <c r="B16" s="42" t="s">
        <v>66</v>
      </c>
      <c r="C16"/>
      <c r="D16"/>
      <c r="E16"/>
      <c r="F16" s="42"/>
      <c r="G16" s="42"/>
      <c r="R16"/>
      <c r="S16"/>
      <c r="T16"/>
      <c r="U16"/>
      <c r="V16"/>
      <c r="W16"/>
      <c r="X16"/>
      <c r="Y16"/>
      <c r="Z16"/>
      <c r="AA16"/>
      <c r="AB16"/>
      <c r="AC16"/>
      <c r="AD16"/>
    </row>
    <row r="17" spans="2:30" ht="12.75">
      <c r="B17" s="42" t="s">
        <v>67</v>
      </c>
      <c r="C17"/>
      <c r="D17"/>
      <c r="E17"/>
      <c r="F17" s="42"/>
      <c r="G17" s="42"/>
      <c r="P17"/>
      <c r="Q17"/>
      <c r="R17"/>
      <c r="S17"/>
      <c r="T17"/>
      <c r="U17"/>
      <c r="V17"/>
      <c r="W17"/>
      <c r="X17"/>
      <c r="Y17"/>
      <c r="Z17"/>
      <c r="AA17"/>
      <c r="AB17"/>
      <c r="AC17"/>
      <c r="AD17"/>
    </row>
    <row r="18" spans="2:30" ht="12.75">
      <c r="B18" s="43" t="s">
        <v>179</v>
      </c>
      <c r="C18"/>
      <c r="D18"/>
      <c r="E18"/>
      <c r="F18" s="42"/>
      <c r="G18" s="42"/>
      <c r="P18"/>
      <c r="Q18"/>
      <c r="R18"/>
      <c r="S18"/>
      <c r="T18"/>
      <c r="U18"/>
      <c r="V18"/>
      <c r="W18"/>
      <c r="X18"/>
      <c r="Y18"/>
      <c r="Z18"/>
      <c r="AA18"/>
      <c r="AB18"/>
      <c r="AC18"/>
      <c r="AD18"/>
    </row>
    <row r="19" spans="2:30" ht="12.75">
      <c r="B19"/>
      <c r="C19"/>
      <c r="D19"/>
      <c r="P19"/>
      <c r="Q19"/>
      <c r="R19"/>
      <c r="S19"/>
      <c r="T19"/>
      <c r="U19"/>
      <c r="V19"/>
      <c r="W19"/>
      <c r="X19"/>
      <c r="Y19"/>
      <c r="Z19"/>
      <c r="AA19"/>
      <c r="AB19"/>
      <c r="AC19"/>
      <c r="AD19"/>
    </row>
    <row r="20" spans="10:18" ht="12.75">
      <c r="J20" s="45"/>
      <c r="K20" s="45"/>
      <c r="L20" s="45"/>
      <c r="M20" s="45"/>
      <c r="N20" s="45"/>
      <c r="O20" s="45"/>
      <c r="P20" s="45"/>
      <c r="Q20" s="45"/>
      <c r="R20" s="212" t="s">
        <v>68</v>
      </c>
    </row>
    <row r="21" spans="2:18" ht="12.75">
      <c r="B21" s="203"/>
      <c r="C21" s="204"/>
      <c r="D21" s="204"/>
      <c r="J21" s="213" t="s">
        <v>69</v>
      </c>
      <c r="K21" s="44"/>
      <c r="L21" s="213" t="s">
        <v>70</v>
      </c>
      <c r="M21" s="44"/>
      <c r="N21" s="44"/>
      <c r="O21" s="44"/>
      <c r="P21" s="44"/>
      <c r="Q21" s="44"/>
      <c r="R21" s="213" t="s">
        <v>69</v>
      </c>
    </row>
    <row r="22" spans="2:18" ht="12.75">
      <c r="B22" s="203" t="s">
        <v>73</v>
      </c>
      <c r="C22" s="205"/>
      <c r="D22" s="204"/>
      <c r="J22" s="214" t="s">
        <v>71</v>
      </c>
      <c r="K22" s="215"/>
      <c r="L22" s="214" t="s">
        <v>72</v>
      </c>
      <c r="M22" s="215"/>
      <c r="N22" s="216" t="s">
        <v>38</v>
      </c>
      <c r="O22" s="216"/>
      <c r="P22" s="216" t="s">
        <v>236</v>
      </c>
      <c r="Q22" s="215"/>
      <c r="R22" s="214" t="s">
        <v>71</v>
      </c>
    </row>
    <row r="23" spans="2:18" ht="12.75">
      <c r="B23" s="205" t="s">
        <v>180</v>
      </c>
      <c r="C23" s="205"/>
      <c r="D23" s="204"/>
      <c r="J23" s="33">
        <v>7000</v>
      </c>
      <c r="K23" s="33"/>
      <c r="L23" s="33">
        <v>111</v>
      </c>
      <c r="M23" s="33"/>
      <c r="N23" s="33">
        <v>0</v>
      </c>
      <c r="O23" s="33"/>
      <c r="P23" s="33">
        <v>0</v>
      </c>
      <c r="Q23" s="33"/>
      <c r="R23" s="33">
        <v>6889</v>
      </c>
    </row>
    <row r="24" spans="2:18" ht="12.75">
      <c r="B24" s="205"/>
      <c r="C24" s="205"/>
      <c r="D24" s="204"/>
      <c r="J24" s="33"/>
      <c r="K24" s="33"/>
      <c r="L24" s="33"/>
      <c r="M24" s="33"/>
      <c r="N24" s="33"/>
      <c r="O24" s="33"/>
      <c r="P24" s="33"/>
      <c r="Q24" s="33"/>
      <c r="R24" s="33"/>
    </row>
    <row r="25" spans="2:18" ht="12.75">
      <c r="B25" s="203"/>
      <c r="C25" s="205"/>
      <c r="D25" s="206" t="s">
        <v>181</v>
      </c>
      <c r="J25" s="33">
        <v>7000</v>
      </c>
      <c r="K25" s="33"/>
      <c r="L25" s="33">
        <v>111</v>
      </c>
      <c r="M25" s="33"/>
      <c r="N25" s="33">
        <v>0</v>
      </c>
      <c r="O25" s="33"/>
      <c r="P25" s="33">
        <v>0</v>
      </c>
      <c r="Q25" s="33"/>
      <c r="R25" s="33">
        <v>6889</v>
      </c>
    </row>
    <row r="26" spans="2:18" ht="12.75">
      <c r="B26" s="203" t="s">
        <v>74</v>
      </c>
      <c r="C26" s="205"/>
      <c r="D26" s="203"/>
      <c r="J26" s="33"/>
      <c r="K26" s="33"/>
      <c r="L26" s="33"/>
      <c r="M26" s="33"/>
      <c r="N26" s="33"/>
      <c r="O26" s="33"/>
      <c r="P26" s="33"/>
      <c r="Q26" s="33"/>
      <c r="R26" s="33"/>
    </row>
    <row r="27" spans="2:18" ht="12.75">
      <c r="B27" s="205" t="s">
        <v>75</v>
      </c>
      <c r="C27" s="207"/>
      <c r="D27" s="205"/>
      <c r="J27" s="33">
        <v>29939</v>
      </c>
      <c r="K27" s="33"/>
      <c r="L27" s="33">
        <v>821.9885807504079</v>
      </c>
      <c r="M27" s="33"/>
      <c r="N27" s="33">
        <v>2</v>
      </c>
      <c r="O27" s="33"/>
      <c r="P27" s="33">
        <v>2</v>
      </c>
      <c r="Q27" s="33"/>
      <c r="R27" s="33">
        <v>29117.011419249593</v>
      </c>
    </row>
    <row r="28" spans="2:18" ht="12.75">
      <c r="B28" s="205" t="s">
        <v>76</v>
      </c>
      <c r="C28" s="207"/>
      <c r="D28" s="205"/>
      <c r="J28" s="33">
        <v>986</v>
      </c>
      <c r="K28" s="33"/>
      <c r="L28" s="33">
        <v>16</v>
      </c>
      <c r="M28" s="33"/>
      <c r="N28" s="33">
        <v>0</v>
      </c>
      <c r="O28" s="33"/>
      <c r="P28" s="33">
        <v>0</v>
      </c>
      <c r="Q28" s="33"/>
      <c r="R28" s="33">
        <v>970</v>
      </c>
    </row>
    <row r="29" spans="2:18" ht="12.75">
      <c r="B29" s="205" t="s">
        <v>77</v>
      </c>
      <c r="C29" s="207"/>
      <c r="D29" s="205"/>
      <c r="J29" s="33">
        <v>0</v>
      </c>
      <c r="K29" s="33"/>
      <c r="L29" s="217" t="s">
        <v>195</v>
      </c>
      <c r="M29" s="33"/>
      <c r="N29" s="33">
        <v>52</v>
      </c>
      <c r="O29" s="33"/>
      <c r="P29" s="33">
        <v>52</v>
      </c>
      <c r="Q29" s="33"/>
      <c r="R29" s="33">
        <v>0</v>
      </c>
    </row>
    <row r="30" spans="2:18" ht="12.75">
      <c r="B30" s="205"/>
      <c r="C30" s="205" t="s">
        <v>78</v>
      </c>
      <c r="D30" s="207"/>
      <c r="J30" s="33">
        <v>0</v>
      </c>
      <c r="K30" s="33"/>
      <c r="L30" s="33">
        <v>0</v>
      </c>
      <c r="M30" s="33"/>
      <c r="N30" s="33">
        <v>0</v>
      </c>
      <c r="O30" s="33"/>
      <c r="P30" s="33">
        <v>0</v>
      </c>
      <c r="Q30" s="33"/>
      <c r="R30" s="33">
        <v>0</v>
      </c>
    </row>
    <row r="31" spans="2:18" ht="12.75">
      <c r="B31" s="205"/>
      <c r="C31" s="205" t="s">
        <v>79</v>
      </c>
      <c r="D31" s="207"/>
      <c r="J31" s="33">
        <v>60000</v>
      </c>
      <c r="K31" s="33"/>
      <c r="L31" s="33">
        <v>1126.494290375204</v>
      </c>
      <c r="M31" s="33"/>
      <c r="N31" s="33">
        <v>1</v>
      </c>
      <c r="O31" s="33"/>
      <c r="P31" s="33">
        <v>1</v>
      </c>
      <c r="Q31" s="33"/>
      <c r="R31" s="33">
        <v>58873.5057096248</v>
      </c>
    </row>
    <row r="32" spans="2:18" ht="12.75">
      <c r="B32" s="205"/>
      <c r="C32" s="205" t="s">
        <v>80</v>
      </c>
      <c r="D32" s="205"/>
      <c r="J32" s="33">
        <v>16016</v>
      </c>
      <c r="K32" s="33"/>
      <c r="L32" s="33">
        <v>599.9885807504079</v>
      </c>
      <c r="M32" s="33"/>
      <c r="N32" s="33">
        <v>2</v>
      </c>
      <c r="O32" s="33"/>
      <c r="P32" s="33">
        <v>2</v>
      </c>
      <c r="Q32" s="33"/>
      <c r="R32" s="33">
        <v>15416.011419249593</v>
      </c>
    </row>
    <row r="33" spans="2:18" ht="12.75">
      <c r="B33" s="205" t="s">
        <v>81</v>
      </c>
      <c r="C33" s="207"/>
      <c r="D33" s="205"/>
      <c r="J33" s="33">
        <v>33750</v>
      </c>
      <c r="K33" s="33"/>
      <c r="L33" s="33">
        <v>1054.4828711256118</v>
      </c>
      <c r="M33" s="33"/>
      <c r="N33" s="33">
        <v>3</v>
      </c>
      <c r="O33" s="33"/>
      <c r="P33" s="33">
        <v>3</v>
      </c>
      <c r="Q33" s="33"/>
      <c r="R33" s="33">
        <v>32695.517128874388</v>
      </c>
    </row>
    <row r="34" spans="2:18" ht="12.75">
      <c r="B34" s="205" t="s">
        <v>1</v>
      </c>
      <c r="C34" s="207"/>
      <c r="D34" s="205"/>
      <c r="J34" s="33">
        <v>3171</v>
      </c>
      <c r="K34" s="33"/>
      <c r="L34" s="33">
        <v>50</v>
      </c>
      <c r="M34" s="33"/>
      <c r="N34" s="33">
        <v>0</v>
      </c>
      <c r="O34" s="33"/>
      <c r="P34" s="33">
        <v>0</v>
      </c>
      <c r="Q34" s="33"/>
      <c r="R34" s="33">
        <v>3121</v>
      </c>
    </row>
    <row r="35" spans="2:18" ht="12.75">
      <c r="B35" s="205" t="s">
        <v>82</v>
      </c>
      <c r="C35" s="207"/>
      <c r="D35" s="205"/>
      <c r="J35" s="33">
        <v>0</v>
      </c>
      <c r="K35" s="33"/>
      <c r="L35" s="217" t="s">
        <v>196</v>
      </c>
      <c r="M35" s="33"/>
      <c r="N35" s="33">
        <v>10</v>
      </c>
      <c r="O35" s="33"/>
      <c r="P35" s="33">
        <v>10</v>
      </c>
      <c r="Q35" s="33"/>
      <c r="R35" s="33">
        <v>0</v>
      </c>
    </row>
    <row r="36" spans="2:18" ht="12.75">
      <c r="B36" s="205" t="s">
        <v>83</v>
      </c>
      <c r="C36" s="207"/>
      <c r="D36" s="205"/>
      <c r="J36" s="33">
        <v>15000</v>
      </c>
      <c r="K36" s="33"/>
      <c r="L36" s="33">
        <v>583.9885807504079</v>
      </c>
      <c r="M36" s="33"/>
      <c r="N36" s="33">
        <v>2</v>
      </c>
      <c r="O36" s="33"/>
      <c r="P36" s="33">
        <v>2</v>
      </c>
      <c r="Q36" s="33"/>
      <c r="R36" s="33">
        <v>14416.011419249593</v>
      </c>
    </row>
    <row r="37" spans="2:18" ht="12.75">
      <c r="B37" s="205" t="s">
        <v>84</v>
      </c>
      <c r="C37" s="207"/>
      <c r="D37" s="205"/>
      <c r="J37" s="33">
        <v>45049</v>
      </c>
      <c r="K37" s="33"/>
      <c r="L37" s="33">
        <v>1752.9657422512234</v>
      </c>
      <c r="M37" s="33"/>
      <c r="N37" s="33">
        <v>6</v>
      </c>
      <c r="O37" s="33"/>
      <c r="P37" s="33">
        <v>6</v>
      </c>
      <c r="Q37" s="33"/>
      <c r="R37" s="33">
        <v>43296.034257748775</v>
      </c>
    </row>
    <row r="38" spans="2:18" ht="12.75">
      <c r="B38" s="205" t="s">
        <v>85</v>
      </c>
      <c r="C38" s="207"/>
      <c r="D38" s="205"/>
      <c r="J38" s="33">
        <v>73792</v>
      </c>
      <c r="K38" s="33"/>
      <c r="L38" s="33">
        <v>3073.437194127243</v>
      </c>
      <c r="M38" s="33"/>
      <c r="N38" s="33">
        <v>11</v>
      </c>
      <c r="O38" s="33"/>
      <c r="P38" s="33">
        <v>11</v>
      </c>
      <c r="Q38" s="33"/>
      <c r="R38" s="33">
        <v>70718.56280587276</v>
      </c>
    </row>
    <row r="39" spans="2:18" ht="12.75">
      <c r="B39" s="221" t="s">
        <v>182</v>
      </c>
      <c r="C39" s="222"/>
      <c r="D39" s="221"/>
      <c r="E39" s="223"/>
      <c r="J39" s="33">
        <v>14016</v>
      </c>
      <c r="K39" s="33"/>
      <c r="L39" s="33">
        <v>567.9885807504079</v>
      </c>
      <c r="M39" s="33"/>
      <c r="N39" s="33">
        <v>2</v>
      </c>
      <c r="O39" s="33"/>
      <c r="P39" s="33">
        <v>2</v>
      </c>
      <c r="Q39" s="33"/>
      <c r="R39" s="33">
        <v>13448.011419249593</v>
      </c>
    </row>
    <row r="40" spans="2:18" ht="12.75">
      <c r="B40" s="205" t="s">
        <v>86</v>
      </c>
      <c r="C40" s="207"/>
      <c r="D40" s="205"/>
      <c r="J40" s="33">
        <v>48418</v>
      </c>
      <c r="K40" s="33"/>
      <c r="L40" s="33">
        <v>1978.4600326264274</v>
      </c>
      <c r="M40" s="33"/>
      <c r="N40" s="33">
        <v>7</v>
      </c>
      <c r="O40" s="33"/>
      <c r="P40" s="33">
        <v>7</v>
      </c>
      <c r="Q40" s="33"/>
      <c r="R40" s="33">
        <v>46439.539967373574</v>
      </c>
    </row>
    <row r="41" spans="2:18" ht="12.75">
      <c r="B41" s="205" t="s">
        <v>87</v>
      </c>
      <c r="C41" s="205"/>
      <c r="D41" s="205"/>
      <c r="J41" s="33">
        <v>4958</v>
      </c>
      <c r="K41" s="33"/>
      <c r="L41" s="33">
        <v>596.4828711256117</v>
      </c>
      <c r="M41" s="33"/>
      <c r="N41" s="33">
        <v>3</v>
      </c>
      <c r="O41" s="33"/>
      <c r="P41" s="33">
        <v>3</v>
      </c>
      <c r="Q41" s="33"/>
      <c r="R41" s="33">
        <v>4361.517128874389</v>
      </c>
    </row>
    <row r="42" spans="2:18" ht="12.75">
      <c r="B42" s="205" t="s">
        <v>88</v>
      </c>
      <c r="C42" s="207"/>
      <c r="D42" s="205"/>
      <c r="J42" s="33">
        <v>59599</v>
      </c>
      <c r="K42" s="33"/>
      <c r="L42" s="33">
        <v>8028.26590538336</v>
      </c>
      <c r="M42" s="33"/>
      <c r="N42" s="33">
        <v>41</v>
      </c>
      <c r="O42" s="33"/>
      <c r="P42" s="33">
        <v>41</v>
      </c>
      <c r="Q42" s="33"/>
      <c r="R42" s="33">
        <v>51570.73409461664</v>
      </c>
    </row>
    <row r="43" spans="2:18" ht="12.75">
      <c r="B43" s="205" t="s">
        <v>183</v>
      </c>
      <c r="C43" s="207"/>
      <c r="D43" s="205"/>
      <c r="J43" s="217" t="s">
        <v>197</v>
      </c>
      <c r="K43" s="217"/>
      <c r="L43" s="217" t="s">
        <v>197</v>
      </c>
      <c r="M43" s="33"/>
      <c r="N43" s="33">
        <v>39</v>
      </c>
      <c r="O43" s="33"/>
      <c r="P43" s="33">
        <v>39</v>
      </c>
      <c r="Q43" s="33"/>
      <c r="R43" s="33">
        <v>0</v>
      </c>
    </row>
    <row r="44" spans="2:18" ht="12.75">
      <c r="B44" s="205" t="s">
        <v>184</v>
      </c>
      <c r="C44" s="207"/>
      <c r="D44" s="205"/>
      <c r="J44" s="33">
        <v>5000</v>
      </c>
      <c r="K44" s="33"/>
      <c r="L44" s="33">
        <v>252.49429037520392</v>
      </c>
      <c r="M44" s="33"/>
      <c r="N44" s="33">
        <v>1</v>
      </c>
      <c r="O44" s="33"/>
      <c r="P44" s="33">
        <v>1</v>
      </c>
      <c r="Q44" s="33"/>
      <c r="R44" s="33">
        <v>4747.5057096247965</v>
      </c>
    </row>
    <row r="45" spans="2:18" ht="12.75">
      <c r="B45" s="205" t="s">
        <v>185</v>
      </c>
      <c r="C45" s="207"/>
      <c r="D45" s="205"/>
      <c r="J45" s="33">
        <v>10175</v>
      </c>
      <c r="K45" s="33"/>
      <c r="L45" s="33">
        <v>852.9771615008157</v>
      </c>
      <c r="M45" s="33"/>
      <c r="N45" s="33">
        <v>4</v>
      </c>
      <c r="O45" s="33"/>
      <c r="P45" s="33">
        <v>4</v>
      </c>
      <c r="Q45" s="33"/>
      <c r="R45" s="33">
        <v>9322.022838499184</v>
      </c>
    </row>
    <row r="46" spans="2:18" ht="12.75">
      <c r="B46" s="205" t="s">
        <v>186</v>
      </c>
      <c r="C46" s="207"/>
      <c r="D46" s="205"/>
      <c r="J46" s="33">
        <v>6232</v>
      </c>
      <c r="K46" s="33"/>
      <c r="L46" s="33">
        <v>444.98858075040783</v>
      </c>
      <c r="M46" s="33"/>
      <c r="N46" s="33">
        <v>2</v>
      </c>
      <c r="O46" s="33"/>
      <c r="P46" s="33">
        <v>2</v>
      </c>
      <c r="Q46" s="33"/>
      <c r="R46" s="33">
        <v>5787.011419249592</v>
      </c>
    </row>
    <row r="47" spans="2:18" ht="12.75">
      <c r="B47" s="205" t="s">
        <v>98</v>
      </c>
      <c r="C47" s="207"/>
      <c r="D47" s="205"/>
      <c r="J47" s="33">
        <v>20000</v>
      </c>
      <c r="K47" s="33"/>
      <c r="L47" s="33">
        <v>0</v>
      </c>
      <c r="M47" s="33"/>
      <c r="N47" s="33">
        <v>0</v>
      </c>
      <c r="O47" s="33"/>
      <c r="P47" s="33">
        <v>0</v>
      </c>
      <c r="Q47" s="33"/>
      <c r="R47" s="33">
        <v>20000</v>
      </c>
    </row>
    <row r="48" spans="2:18" ht="12.75">
      <c r="B48" s="205"/>
      <c r="C48" s="205"/>
      <c r="D48" s="206" t="s">
        <v>181</v>
      </c>
      <c r="J48" s="33">
        <v>446101</v>
      </c>
      <c r="K48" s="33"/>
      <c r="L48" s="33">
        <v>21801.003262642742</v>
      </c>
      <c r="M48" s="33"/>
      <c r="N48" s="33">
        <v>188</v>
      </c>
      <c r="O48" s="33"/>
      <c r="P48" s="33">
        <v>188</v>
      </c>
      <c r="Q48" s="33"/>
      <c r="R48" s="33">
        <v>424300</v>
      </c>
    </row>
    <row r="49" spans="2:18" ht="12.75">
      <c r="B49" s="205"/>
      <c r="C49" s="205"/>
      <c r="D49" s="206"/>
      <c r="J49" s="33"/>
      <c r="K49" s="33"/>
      <c r="L49" s="33"/>
      <c r="M49" s="33"/>
      <c r="N49" s="33"/>
      <c r="O49" s="33"/>
      <c r="P49" s="33"/>
      <c r="Q49" s="33"/>
      <c r="R49" s="33"/>
    </row>
    <row r="50" spans="2:18" ht="12.75">
      <c r="B50" s="205"/>
      <c r="C50" s="205"/>
      <c r="D50" s="206"/>
      <c r="J50" s="33"/>
      <c r="K50" s="33"/>
      <c r="L50" s="33"/>
      <c r="M50" s="33"/>
      <c r="N50" s="33"/>
      <c r="O50" s="33"/>
      <c r="P50" s="33"/>
      <c r="Q50" s="33"/>
      <c r="R50" s="33"/>
    </row>
    <row r="51" spans="2:18" ht="12.75">
      <c r="B51" s="205"/>
      <c r="C51" s="205"/>
      <c r="D51" s="206"/>
      <c r="J51" s="33"/>
      <c r="K51" s="33"/>
      <c r="L51" s="33"/>
      <c r="M51" s="33"/>
      <c r="N51" s="33"/>
      <c r="O51" s="33"/>
      <c r="P51" s="33"/>
      <c r="Q51" s="33"/>
      <c r="R51" s="33"/>
    </row>
    <row r="52" spans="2:18" ht="12.75">
      <c r="B52" s="205"/>
      <c r="C52" s="205"/>
      <c r="D52" s="206"/>
      <c r="J52" s="33"/>
      <c r="K52" s="33"/>
      <c r="L52" s="33"/>
      <c r="M52" s="33"/>
      <c r="N52" s="33"/>
      <c r="O52" s="33"/>
      <c r="P52" s="33"/>
      <c r="Q52" s="33"/>
      <c r="R52" s="33"/>
    </row>
    <row r="53" spans="2:18" ht="12.75">
      <c r="B53" s="205"/>
      <c r="C53" s="205"/>
      <c r="D53" s="206"/>
      <c r="J53" s="33"/>
      <c r="K53" s="33"/>
      <c r="L53" s="33"/>
      <c r="M53" s="33"/>
      <c r="N53" s="33"/>
      <c r="O53" s="33"/>
      <c r="P53" s="33"/>
      <c r="Q53" s="33"/>
      <c r="R53" s="33"/>
    </row>
    <row r="54" spans="2:18" ht="12.75">
      <c r="B54" s="205"/>
      <c r="C54" s="205"/>
      <c r="D54" s="206"/>
      <c r="J54" s="33"/>
      <c r="K54" s="33"/>
      <c r="L54" s="33"/>
      <c r="M54" s="33"/>
      <c r="N54" s="33"/>
      <c r="O54" s="33"/>
      <c r="P54" s="33"/>
      <c r="Q54" s="33"/>
      <c r="R54" s="33"/>
    </row>
    <row r="55" spans="2:18" ht="12.75">
      <c r="B55" s="205"/>
      <c r="C55" s="205"/>
      <c r="D55" s="206"/>
      <c r="J55" s="33"/>
      <c r="K55" s="33"/>
      <c r="L55" s="33"/>
      <c r="M55" s="33"/>
      <c r="N55" s="33"/>
      <c r="O55" s="33"/>
      <c r="P55" s="33"/>
      <c r="Q55" s="33"/>
      <c r="R55" s="33"/>
    </row>
    <row r="56" spans="2:18" ht="12.75">
      <c r="B56" s="205"/>
      <c r="C56" s="205"/>
      <c r="D56" s="206"/>
      <c r="J56" s="33"/>
      <c r="K56" s="33"/>
      <c r="L56" s="33"/>
      <c r="M56" s="33"/>
      <c r="N56" s="33"/>
      <c r="O56" s="33"/>
      <c r="P56" s="33"/>
      <c r="Q56" s="33"/>
      <c r="R56" s="33"/>
    </row>
    <row r="57" spans="2:18" ht="12.75">
      <c r="B57" s="205"/>
      <c r="C57" s="205"/>
      <c r="D57" s="206"/>
      <c r="J57" s="33"/>
      <c r="K57" s="33"/>
      <c r="L57" s="33"/>
      <c r="M57" s="33"/>
      <c r="N57" s="33"/>
      <c r="O57" s="33"/>
      <c r="P57" s="33"/>
      <c r="Q57" s="33"/>
      <c r="R57" s="33"/>
    </row>
    <row r="58" spans="2:18" ht="12.75">
      <c r="B58" s="205"/>
      <c r="C58" s="205"/>
      <c r="D58" s="206"/>
      <c r="J58" s="45"/>
      <c r="K58" s="45"/>
      <c r="L58" s="45"/>
      <c r="M58" s="45"/>
      <c r="N58" s="45"/>
      <c r="O58" s="45"/>
      <c r="P58" s="45"/>
      <c r="Q58" s="45"/>
      <c r="R58" s="212" t="s">
        <v>68</v>
      </c>
    </row>
    <row r="59" spans="2:18" ht="12.75">
      <c r="B59" s="205"/>
      <c r="C59" s="205"/>
      <c r="D59" s="206"/>
      <c r="J59" s="213" t="s">
        <v>69</v>
      </c>
      <c r="K59" s="44"/>
      <c r="L59" s="213" t="s">
        <v>70</v>
      </c>
      <c r="M59" s="44"/>
      <c r="N59" s="44"/>
      <c r="O59" s="44"/>
      <c r="P59" s="44"/>
      <c r="Q59" s="44"/>
      <c r="R59" s="213" t="s">
        <v>69</v>
      </c>
    </row>
    <row r="60" spans="2:18" ht="12.75">
      <c r="B60" s="203" t="s">
        <v>91</v>
      </c>
      <c r="C60" s="205"/>
      <c r="D60" s="205"/>
      <c r="J60" s="214" t="s">
        <v>71</v>
      </c>
      <c r="K60" s="215"/>
      <c r="L60" s="214" t="s">
        <v>72</v>
      </c>
      <c r="M60" s="215"/>
      <c r="N60" s="216" t="s">
        <v>38</v>
      </c>
      <c r="O60" s="216"/>
      <c r="P60" s="216" t="s">
        <v>236</v>
      </c>
      <c r="Q60" s="215"/>
      <c r="R60" s="214" t="s">
        <v>71</v>
      </c>
    </row>
    <row r="61" spans="2:18" ht="12.75">
      <c r="B61" s="205" t="s">
        <v>92</v>
      </c>
      <c r="C61" s="207"/>
      <c r="D61" s="205"/>
      <c r="J61" s="33">
        <v>62775</v>
      </c>
      <c r="K61" s="33"/>
      <c r="L61" s="33">
        <v>15850.508972267537</v>
      </c>
      <c r="M61" s="33"/>
      <c r="N61" s="33">
        <v>86</v>
      </c>
      <c r="O61" s="33"/>
      <c r="P61" s="33">
        <v>86</v>
      </c>
      <c r="Q61" s="33"/>
      <c r="R61" s="33">
        <v>46924.49102773247</v>
      </c>
    </row>
    <row r="62" spans="2:18" ht="12.75">
      <c r="B62" s="205" t="s">
        <v>93</v>
      </c>
      <c r="C62" s="207"/>
      <c r="D62" s="205"/>
      <c r="J62" s="33">
        <v>76705</v>
      </c>
      <c r="K62" s="33"/>
      <c r="L62" s="33">
        <v>24707.223491027733</v>
      </c>
      <c r="M62" s="33"/>
      <c r="N62" s="33">
        <v>136</v>
      </c>
      <c r="O62" s="33"/>
      <c r="P62" s="33">
        <v>136</v>
      </c>
      <c r="Q62" s="33"/>
      <c r="R62" s="33">
        <v>51997.77650897227</v>
      </c>
    </row>
    <row r="63" spans="2:18" ht="12.75">
      <c r="B63" s="205"/>
      <c r="C63" s="205"/>
      <c r="D63" s="206" t="s">
        <v>181</v>
      </c>
      <c r="J63" s="33">
        <v>139480</v>
      </c>
      <c r="K63" s="33"/>
      <c r="L63" s="33">
        <v>40558</v>
      </c>
      <c r="M63" s="33"/>
      <c r="N63" s="33">
        <v>222</v>
      </c>
      <c r="O63" s="33"/>
      <c r="P63" s="33">
        <v>222</v>
      </c>
      <c r="Q63" s="33"/>
      <c r="R63" s="33">
        <v>98922</v>
      </c>
    </row>
    <row r="64" spans="2:18" ht="12.75">
      <c r="B64" s="205"/>
      <c r="C64" s="205"/>
      <c r="D64" s="206"/>
      <c r="J64" s="33"/>
      <c r="K64" s="33"/>
      <c r="L64" s="33"/>
      <c r="M64" s="33"/>
      <c r="N64" s="33"/>
      <c r="O64" s="33"/>
      <c r="P64" s="33"/>
      <c r="Q64" s="33"/>
      <c r="R64" s="33"/>
    </row>
    <row r="65" spans="2:18" ht="12.75">
      <c r="B65" s="205"/>
      <c r="C65" s="205"/>
      <c r="D65" s="206"/>
      <c r="J65" s="33"/>
      <c r="K65" s="33"/>
      <c r="L65" s="33"/>
      <c r="M65" s="33"/>
      <c r="N65" s="33"/>
      <c r="O65" s="33"/>
      <c r="P65" s="33"/>
      <c r="Q65" s="33"/>
      <c r="R65" s="33"/>
    </row>
    <row r="66" spans="2:18" ht="12.75">
      <c r="B66" s="208" t="s">
        <v>95</v>
      </c>
      <c r="C66" s="207"/>
      <c r="D66" s="207"/>
      <c r="J66" s="33"/>
      <c r="K66" s="33"/>
      <c r="L66" s="33"/>
      <c r="M66" s="33"/>
      <c r="N66" s="33"/>
      <c r="O66" s="33"/>
      <c r="P66" s="33"/>
      <c r="Q66" s="33"/>
      <c r="R66" s="33"/>
    </row>
    <row r="67" spans="2:18" ht="12.75">
      <c r="B67" s="205" t="s">
        <v>96</v>
      </c>
      <c r="C67" s="205"/>
      <c r="D67" s="207"/>
      <c r="J67" s="33">
        <v>177057</v>
      </c>
      <c r="K67" s="33"/>
      <c r="L67" s="33">
        <v>4024.460032626427</v>
      </c>
      <c r="M67" s="33"/>
      <c r="N67" s="33">
        <v>7</v>
      </c>
      <c r="O67" s="33"/>
      <c r="P67" s="33">
        <v>7</v>
      </c>
      <c r="Q67" s="33"/>
      <c r="R67" s="33">
        <v>173032.53996737357</v>
      </c>
    </row>
    <row r="68" spans="2:18" ht="12.75">
      <c r="B68" s="205" t="s">
        <v>94</v>
      </c>
      <c r="C68" s="207"/>
      <c r="D68" s="205"/>
      <c r="J68" s="33">
        <v>2962</v>
      </c>
      <c r="K68" s="33"/>
      <c r="L68" s="33">
        <v>47</v>
      </c>
      <c r="M68" s="33"/>
      <c r="N68" s="33">
        <v>0</v>
      </c>
      <c r="O68" s="33"/>
      <c r="P68" s="33">
        <v>0</v>
      </c>
      <c r="Q68" s="33"/>
      <c r="R68" s="33">
        <v>2915</v>
      </c>
    </row>
    <row r="69" spans="2:18" ht="12.75">
      <c r="B69" s="205" t="s">
        <v>97</v>
      </c>
      <c r="C69" s="205"/>
      <c r="D69" s="207"/>
      <c r="J69" s="33">
        <v>58180</v>
      </c>
      <c r="K69" s="33"/>
      <c r="L69" s="33">
        <v>2825.437194127243</v>
      </c>
      <c r="M69" s="33"/>
      <c r="N69" s="33">
        <v>11</v>
      </c>
      <c r="O69" s="33"/>
      <c r="P69" s="33">
        <v>11</v>
      </c>
      <c r="Q69" s="33"/>
      <c r="R69" s="33">
        <v>55354.56280587276</v>
      </c>
    </row>
    <row r="70" spans="2:18" ht="12.75">
      <c r="B70" s="205"/>
      <c r="C70" s="209"/>
      <c r="D70" s="209" t="s">
        <v>181</v>
      </c>
      <c r="J70" s="33">
        <v>238199</v>
      </c>
      <c r="K70" s="33"/>
      <c r="L70" s="33">
        <v>6896</v>
      </c>
      <c r="M70" s="33"/>
      <c r="N70" s="33">
        <v>18</v>
      </c>
      <c r="O70" s="33"/>
      <c r="P70" s="33">
        <v>18</v>
      </c>
      <c r="Q70" s="33"/>
      <c r="R70" s="33">
        <v>231303</v>
      </c>
    </row>
    <row r="71" spans="2:18" ht="12.75">
      <c r="B71" s="205"/>
      <c r="C71" s="209"/>
      <c r="D71" s="209"/>
      <c r="J71" s="33"/>
      <c r="K71" s="33"/>
      <c r="L71" s="33"/>
      <c r="M71" s="33"/>
      <c r="N71" s="33"/>
      <c r="O71" s="33"/>
      <c r="P71" s="33"/>
      <c r="Q71" s="33"/>
      <c r="R71" s="33"/>
    </row>
    <row r="72" spans="2:18" ht="12.75">
      <c r="B72" s="203"/>
      <c r="C72" s="203"/>
      <c r="D72" s="205"/>
      <c r="J72" s="33"/>
      <c r="K72" s="33"/>
      <c r="L72" s="33"/>
      <c r="M72" s="33"/>
      <c r="N72" s="33"/>
      <c r="O72" s="33"/>
      <c r="P72" s="33"/>
      <c r="Q72" s="33"/>
      <c r="R72" s="33"/>
    </row>
    <row r="73" spans="2:18" ht="12.75">
      <c r="B73" s="203" t="s">
        <v>187</v>
      </c>
      <c r="C73" s="203"/>
      <c r="D73" s="205"/>
      <c r="J73" s="33" t="s">
        <v>228</v>
      </c>
      <c r="K73" s="33"/>
      <c r="L73" s="33"/>
      <c r="M73" s="33"/>
      <c r="N73" s="33"/>
      <c r="O73" s="33"/>
      <c r="P73" s="33"/>
      <c r="Q73" s="33"/>
      <c r="R73" s="33"/>
    </row>
    <row r="74" spans="2:18" ht="12.75">
      <c r="B74" s="205" t="s">
        <v>113</v>
      </c>
      <c r="C74" s="205"/>
      <c r="D74" s="207"/>
      <c r="J74" s="33">
        <v>712</v>
      </c>
      <c r="K74" s="33"/>
      <c r="L74" s="33">
        <v>356.98858075040783</v>
      </c>
      <c r="M74" s="33"/>
      <c r="N74" s="33">
        <v>2</v>
      </c>
      <c r="O74" s="33"/>
      <c r="P74" s="33">
        <v>2</v>
      </c>
      <c r="Q74" s="33"/>
      <c r="R74" s="33">
        <v>355.01141924959217</v>
      </c>
    </row>
    <row r="75" spans="2:18" ht="12.75">
      <c r="B75" s="205" t="s">
        <v>114</v>
      </c>
      <c r="C75" s="205"/>
      <c r="D75" s="207"/>
      <c r="J75" s="33">
        <v>93947</v>
      </c>
      <c r="K75" s="33"/>
      <c r="L75" s="33">
        <v>5293.874388254486</v>
      </c>
      <c r="M75" s="33"/>
      <c r="N75" s="33">
        <v>22</v>
      </c>
      <c r="O75" s="33"/>
      <c r="P75" s="33">
        <v>22</v>
      </c>
      <c r="Q75" s="33"/>
      <c r="R75" s="33">
        <v>88653.12561174552</v>
      </c>
    </row>
    <row r="76" spans="2:18" ht="12.75">
      <c r="B76" s="205" t="s">
        <v>188</v>
      </c>
      <c r="C76" s="205"/>
      <c r="D76" s="207"/>
      <c r="J76" s="33">
        <v>43060</v>
      </c>
      <c r="K76" s="33"/>
      <c r="L76" s="33">
        <v>2756.931484502447</v>
      </c>
      <c r="M76" s="33"/>
      <c r="N76" s="33">
        <v>12</v>
      </c>
      <c r="O76" s="33"/>
      <c r="P76" s="33">
        <v>12</v>
      </c>
      <c r="Q76" s="33"/>
      <c r="R76" s="33">
        <v>40303.06851549755</v>
      </c>
    </row>
    <row r="77" spans="2:18" ht="12.75">
      <c r="B77" s="205" t="s">
        <v>115</v>
      </c>
      <c r="C77" s="205"/>
      <c r="D77" s="207"/>
      <c r="J77" s="33">
        <v>10116</v>
      </c>
      <c r="K77" s="33"/>
      <c r="L77" s="33">
        <v>3096.4029363784666</v>
      </c>
      <c r="M77" s="33"/>
      <c r="N77" s="33">
        <v>17</v>
      </c>
      <c r="O77" s="33"/>
      <c r="P77" s="33">
        <v>17</v>
      </c>
      <c r="Q77" s="33"/>
      <c r="R77" s="33">
        <v>7019.597063621533</v>
      </c>
    </row>
    <row r="78" spans="2:18" ht="12.75">
      <c r="B78" s="205" t="s">
        <v>116</v>
      </c>
      <c r="C78" s="205"/>
      <c r="D78" s="207"/>
      <c r="J78" s="33">
        <v>6600</v>
      </c>
      <c r="K78" s="33"/>
      <c r="L78" s="33">
        <v>1831.9429037520392</v>
      </c>
      <c r="M78" s="33"/>
      <c r="N78" s="33">
        <v>10</v>
      </c>
      <c r="O78" s="33"/>
      <c r="P78" s="33">
        <v>10</v>
      </c>
      <c r="Q78" s="33"/>
      <c r="R78" s="33">
        <v>4768.0570962479605</v>
      </c>
    </row>
    <row r="79" spans="2:18" ht="12.75">
      <c r="B79" s="205" t="s">
        <v>117</v>
      </c>
      <c r="C79" s="205"/>
      <c r="D79" s="207"/>
      <c r="J79" s="33">
        <v>32265</v>
      </c>
      <c r="K79" s="33"/>
      <c r="L79" s="33">
        <v>7594.26590538336</v>
      </c>
      <c r="M79" s="33"/>
      <c r="N79" s="33">
        <v>41</v>
      </c>
      <c r="O79" s="33"/>
      <c r="P79" s="33">
        <v>41</v>
      </c>
      <c r="Q79" s="33"/>
      <c r="R79" s="33">
        <v>24670.73409461664</v>
      </c>
    </row>
    <row r="80" spans="2:18" ht="12.75">
      <c r="B80" s="205"/>
      <c r="C80" s="205"/>
      <c r="D80" s="209" t="s">
        <v>181</v>
      </c>
      <c r="J80" s="33">
        <v>186700</v>
      </c>
      <c r="K80" s="33"/>
      <c r="L80" s="33">
        <v>20930.406199021207</v>
      </c>
      <c r="M80" s="33"/>
      <c r="N80" s="33">
        <v>104</v>
      </c>
      <c r="O80" s="33"/>
      <c r="P80" s="33">
        <v>104</v>
      </c>
      <c r="Q80" s="33"/>
      <c r="R80" s="33">
        <v>165769.5938009788</v>
      </c>
    </row>
    <row r="81" spans="2:18" ht="12.75">
      <c r="B81" s="205"/>
      <c r="C81" s="205"/>
      <c r="D81" s="209"/>
      <c r="J81" s="33"/>
      <c r="K81" s="33"/>
      <c r="L81" s="33"/>
      <c r="M81" s="33"/>
      <c r="N81" s="33"/>
      <c r="O81" s="33"/>
      <c r="P81" s="33"/>
      <c r="Q81" s="33"/>
      <c r="R81" s="33"/>
    </row>
    <row r="82" spans="2:18" ht="12.75">
      <c r="B82" s="203" t="s">
        <v>189</v>
      </c>
      <c r="C82" s="203"/>
      <c r="D82" s="205"/>
      <c r="J82" s="33"/>
      <c r="K82" s="33"/>
      <c r="L82" s="33"/>
      <c r="M82" s="33"/>
      <c r="N82" s="33"/>
      <c r="O82" s="33"/>
      <c r="P82" s="33"/>
      <c r="Q82" s="33"/>
      <c r="R82" s="33"/>
    </row>
    <row r="83" spans="2:18" ht="12.75">
      <c r="B83" s="205" t="s">
        <v>118</v>
      </c>
      <c r="C83" s="207"/>
      <c r="D83" s="205"/>
      <c r="J83" s="33">
        <v>70060</v>
      </c>
      <c r="K83" s="33"/>
      <c r="L83" s="33">
        <v>4050.4029363784666</v>
      </c>
      <c r="M83" s="33"/>
      <c r="N83" s="33">
        <v>17</v>
      </c>
      <c r="O83" s="33"/>
      <c r="P83" s="33">
        <v>17</v>
      </c>
      <c r="Q83" s="33"/>
      <c r="R83" s="33">
        <v>66009.59706362154</v>
      </c>
    </row>
    <row r="84" spans="2:18" ht="12.75">
      <c r="B84" s="205" t="s">
        <v>190</v>
      </c>
      <c r="C84" s="207"/>
      <c r="D84" s="205"/>
      <c r="J84" s="33">
        <v>19100</v>
      </c>
      <c r="K84" s="33"/>
      <c r="L84" s="33">
        <v>2721.920065252855</v>
      </c>
      <c r="M84" s="33"/>
      <c r="N84" s="33">
        <v>14</v>
      </c>
      <c r="O84" s="33"/>
      <c r="P84" s="33">
        <v>14</v>
      </c>
      <c r="Q84" s="33"/>
      <c r="R84" s="33">
        <v>16378.079934747146</v>
      </c>
    </row>
    <row r="85" spans="2:18" ht="12.75">
      <c r="B85" s="205" t="s">
        <v>119</v>
      </c>
      <c r="C85" s="207"/>
      <c r="D85" s="205"/>
      <c r="J85" s="33">
        <v>44119</v>
      </c>
      <c r="K85" s="33"/>
      <c r="L85" s="33">
        <v>2428.9429037520395</v>
      </c>
      <c r="M85" s="33"/>
      <c r="N85" s="33">
        <v>10</v>
      </c>
      <c r="O85" s="33"/>
      <c r="P85" s="33">
        <v>10</v>
      </c>
      <c r="Q85" s="33"/>
      <c r="R85" s="33">
        <v>41690.05709624796</v>
      </c>
    </row>
    <row r="86" spans="2:18" ht="12.75">
      <c r="B86" s="205"/>
      <c r="C86" s="205"/>
      <c r="D86" s="206" t="s">
        <v>181</v>
      </c>
      <c r="J86" s="33">
        <v>133279</v>
      </c>
      <c r="K86" s="33"/>
      <c r="L86" s="33">
        <v>9201.26590538336</v>
      </c>
      <c r="M86" s="33"/>
      <c r="N86" s="33">
        <v>41</v>
      </c>
      <c r="O86" s="33"/>
      <c r="P86" s="33">
        <v>41</v>
      </c>
      <c r="Q86" s="33"/>
      <c r="R86" s="33">
        <v>124077.73409461664</v>
      </c>
    </row>
    <row r="87" spans="2:18" ht="12.75">
      <c r="B87" s="205"/>
      <c r="C87" s="205"/>
      <c r="D87" s="206"/>
      <c r="J87" s="33"/>
      <c r="K87" s="33"/>
      <c r="L87" s="33"/>
      <c r="M87" s="33"/>
      <c r="N87" s="33"/>
      <c r="O87" s="33"/>
      <c r="P87" s="33"/>
      <c r="Q87" s="33"/>
      <c r="R87" s="33"/>
    </row>
    <row r="88" spans="2:18" ht="12.75">
      <c r="B88" s="203" t="s">
        <v>191</v>
      </c>
      <c r="C88" s="203"/>
      <c r="D88" s="205"/>
      <c r="J88" s="33"/>
      <c r="K88" s="33"/>
      <c r="L88" s="33"/>
      <c r="M88" s="33"/>
      <c r="N88" s="33"/>
      <c r="O88" s="33"/>
      <c r="P88" s="33"/>
      <c r="Q88" s="33"/>
      <c r="R88" s="33"/>
    </row>
    <row r="89" spans="2:18" ht="12.75">
      <c r="B89" s="205" t="s">
        <v>120</v>
      </c>
      <c r="C89" s="207"/>
      <c r="D89" s="205"/>
      <c r="J89" s="33">
        <v>10551</v>
      </c>
      <c r="K89" s="33"/>
      <c r="L89" s="33">
        <v>10551</v>
      </c>
      <c r="M89" s="33"/>
      <c r="N89" s="33">
        <v>59</v>
      </c>
      <c r="O89" s="33"/>
      <c r="P89" s="33">
        <v>59</v>
      </c>
      <c r="Q89" s="33"/>
      <c r="R89" s="33">
        <v>0</v>
      </c>
    </row>
    <row r="90" spans="2:18" ht="12.75">
      <c r="B90" s="205" t="s">
        <v>121</v>
      </c>
      <c r="C90" s="207"/>
      <c r="D90" s="205"/>
      <c r="J90" s="33">
        <v>4884</v>
      </c>
      <c r="K90" s="33"/>
      <c r="L90" s="33">
        <v>1286.4600326264274</v>
      </c>
      <c r="M90" s="33"/>
      <c r="N90" s="33">
        <v>7</v>
      </c>
      <c r="O90" s="33"/>
      <c r="P90" s="33">
        <v>7</v>
      </c>
      <c r="Q90" s="33"/>
      <c r="R90" s="33">
        <v>3597.539967373573</v>
      </c>
    </row>
    <row r="91" spans="2:18" ht="12.75">
      <c r="B91" s="205" t="s">
        <v>122</v>
      </c>
      <c r="C91" s="207"/>
      <c r="D91" s="205"/>
      <c r="J91" s="33">
        <v>4064</v>
      </c>
      <c r="K91" s="33"/>
      <c r="L91" s="33">
        <v>1273.4600326264274</v>
      </c>
      <c r="M91" s="33"/>
      <c r="N91" s="33">
        <v>7</v>
      </c>
      <c r="O91" s="33"/>
      <c r="P91" s="33">
        <v>7</v>
      </c>
      <c r="Q91" s="33"/>
      <c r="R91" s="33">
        <v>2790.539967373573</v>
      </c>
    </row>
    <row r="92" spans="2:18" ht="12.75">
      <c r="B92" s="205" t="s">
        <v>123</v>
      </c>
      <c r="C92" s="207"/>
      <c r="D92" s="205"/>
      <c r="J92" s="33">
        <v>2287</v>
      </c>
      <c r="K92" s="33"/>
      <c r="L92" s="33">
        <v>381.98858075040783</v>
      </c>
      <c r="M92" s="33"/>
      <c r="N92" s="33">
        <v>2</v>
      </c>
      <c r="O92" s="33"/>
      <c r="P92" s="33">
        <v>2</v>
      </c>
      <c r="Q92" s="33"/>
      <c r="R92" s="33">
        <v>1905.011419249592</v>
      </c>
    </row>
    <row r="93" spans="2:18" ht="12.75">
      <c r="B93" s="205" t="s">
        <v>124</v>
      </c>
      <c r="C93" s="207"/>
      <c r="D93" s="205"/>
      <c r="J93" s="33">
        <v>11846</v>
      </c>
      <c r="K93" s="33"/>
      <c r="L93" s="33">
        <v>533.9885807504079</v>
      </c>
      <c r="M93" s="33"/>
      <c r="N93" s="33">
        <v>2</v>
      </c>
      <c r="O93" s="33"/>
      <c r="P93" s="33">
        <v>2</v>
      </c>
      <c r="Q93" s="33"/>
      <c r="R93" s="33">
        <v>11312.011419249593</v>
      </c>
    </row>
    <row r="94" spans="2:18" ht="12.75">
      <c r="B94" s="205" t="s">
        <v>125</v>
      </c>
      <c r="C94" s="207"/>
      <c r="D94" s="205"/>
      <c r="J94" s="33">
        <v>11774</v>
      </c>
      <c r="K94" s="33"/>
      <c r="L94" s="33">
        <v>705.4828711256117</v>
      </c>
      <c r="M94" s="33"/>
      <c r="N94" s="33">
        <v>3</v>
      </c>
      <c r="O94" s="33"/>
      <c r="P94" s="33">
        <v>3</v>
      </c>
      <c r="Q94" s="33"/>
      <c r="R94" s="33">
        <v>11068.517128874388</v>
      </c>
    </row>
    <row r="95" spans="2:18" ht="12.75">
      <c r="B95" s="205" t="s">
        <v>192</v>
      </c>
      <c r="C95" s="207"/>
      <c r="D95" s="205"/>
      <c r="J95" s="33">
        <v>38812</v>
      </c>
      <c r="K95" s="33"/>
      <c r="L95" s="33">
        <v>3898.3915171288745</v>
      </c>
      <c r="M95" s="33"/>
      <c r="N95" s="33">
        <v>19</v>
      </c>
      <c r="O95" s="33"/>
      <c r="P95" s="33">
        <v>19</v>
      </c>
      <c r="Q95" s="33"/>
      <c r="R95" s="33">
        <v>34913.608482871125</v>
      </c>
    </row>
    <row r="96" spans="2:18" ht="12.75">
      <c r="B96" s="205"/>
      <c r="C96" s="205"/>
      <c r="D96" s="206" t="s">
        <v>181</v>
      </c>
      <c r="J96" s="33">
        <v>84218</v>
      </c>
      <c r="K96" s="33"/>
      <c r="L96" s="33">
        <v>18630.771615008158</v>
      </c>
      <c r="M96" s="33"/>
      <c r="N96" s="33">
        <v>99</v>
      </c>
      <c r="O96" s="33"/>
      <c r="P96" s="33">
        <v>99</v>
      </c>
      <c r="Q96" s="33"/>
      <c r="R96" s="33">
        <v>65587.22838499185</v>
      </c>
    </row>
    <row r="97" spans="2:18" ht="12.75">
      <c r="B97" s="205"/>
      <c r="C97" s="205"/>
      <c r="D97" s="206"/>
      <c r="J97" s="33"/>
      <c r="K97" s="33"/>
      <c r="L97" s="33"/>
      <c r="M97" s="33"/>
      <c r="N97" s="33"/>
      <c r="O97" s="33"/>
      <c r="P97" s="33"/>
      <c r="Q97" s="33"/>
      <c r="R97" s="33"/>
    </row>
    <row r="98" spans="2:18" ht="12.75">
      <c r="B98" s="205"/>
      <c r="C98" s="203" t="s">
        <v>126</v>
      </c>
      <c r="D98" s="206"/>
      <c r="J98" s="33">
        <v>1234977</v>
      </c>
      <c r="K98" s="33"/>
      <c r="L98" s="33">
        <v>118129.0766721044</v>
      </c>
      <c r="M98" s="33"/>
      <c r="N98" s="33">
        <v>672</v>
      </c>
      <c r="O98" s="33"/>
      <c r="P98" s="33">
        <v>672</v>
      </c>
      <c r="Q98" s="33"/>
      <c r="R98" s="33">
        <v>1116848</v>
      </c>
    </row>
    <row r="99" spans="2:18" ht="12.75">
      <c r="B99" s="205"/>
      <c r="C99" s="205"/>
      <c r="D99" s="206"/>
      <c r="J99" s="33"/>
      <c r="K99" s="33"/>
      <c r="L99" s="33"/>
      <c r="M99" s="33"/>
      <c r="N99" s="33"/>
      <c r="O99" s="33"/>
      <c r="P99" s="33"/>
      <c r="Q99" s="33"/>
      <c r="R99" s="33"/>
    </row>
    <row r="100" spans="2:18" ht="12.75">
      <c r="B100" s="205" t="s">
        <v>193</v>
      </c>
      <c r="C100" s="207"/>
      <c r="D100" s="205"/>
      <c r="J100" s="33">
        <v>49734</v>
      </c>
      <c r="K100" s="33"/>
      <c r="L100" s="33">
        <v>0</v>
      </c>
      <c r="M100" s="33"/>
      <c r="N100" s="33">
        <v>0</v>
      </c>
      <c r="O100" s="33"/>
      <c r="P100" s="33">
        <v>0</v>
      </c>
      <c r="Q100" s="33"/>
      <c r="R100" s="33">
        <v>49734</v>
      </c>
    </row>
    <row r="101" spans="2:18" ht="12.75">
      <c r="B101" s="205"/>
      <c r="C101" s="205"/>
      <c r="D101" s="206"/>
      <c r="J101" s="33"/>
      <c r="K101" s="33"/>
      <c r="L101" s="33"/>
      <c r="M101" s="33"/>
      <c r="N101" s="33"/>
      <c r="O101" s="33"/>
      <c r="P101" s="33"/>
      <c r="Q101" s="33"/>
      <c r="R101" s="33"/>
    </row>
    <row r="102" spans="2:18" ht="12.75">
      <c r="B102" s="205"/>
      <c r="C102" s="203" t="s">
        <v>194</v>
      </c>
      <c r="D102" s="210"/>
      <c r="J102" s="33">
        <v>1284711</v>
      </c>
      <c r="K102" s="33"/>
      <c r="L102" s="33">
        <v>118129.0766721044</v>
      </c>
      <c r="M102" s="33"/>
      <c r="N102" s="33">
        <v>672</v>
      </c>
      <c r="O102" s="33"/>
      <c r="P102" s="33">
        <v>672</v>
      </c>
      <c r="Q102" s="33"/>
      <c r="R102" s="33">
        <v>1166582</v>
      </c>
    </row>
    <row r="103" spans="2:18" ht="12.75">
      <c r="B103" s="205"/>
      <c r="C103" s="205"/>
      <c r="D103" s="210"/>
      <c r="J103" s="33"/>
      <c r="K103" s="33"/>
      <c r="L103" s="33"/>
      <c r="M103" s="33"/>
      <c r="N103" s="33"/>
      <c r="O103" s="33"/>
      <c r="P103" s="33"/>
      <c r="Q103" s="33"/>
      <c r="R103" s="33"/>
    </row>
    <row r="104" spans="2:18" ht="12.75">
      <c r="B104" s="211"/>
      <c r="C104" s="205"/>
      <c r="D104" s="210"/>
      <c r="J104" s="33"/>
      <c r="K104" s="33"/>
      <c r="L104" s="33"/>
      <c r="M104" s="33"/>
      <c r="N104" s="33"/>
      <c r="O104" s="33"/>
      <c r="P104" s="33"/>
      <c r="Q104" s="33"/>
      <c r="R104" s="33"/>
    </row>
    <row r="105" spans="2:18" ht="12.75">
      <c r="B105" s="205"/>
      <c r="C105" s="205"/>
      <c r="D105" s="210"/>
      <c r="J105" s="33"/>
      <c r="K105" s="33"/>
      <c r="L105" s="33"/>
      <c r="M105" s="33"/>
      <c r="N105" s="33"/>
      <c r="O105" s="33"/>
      <c r="P105" s="33"/>
      <c r="Q105" s="33"/>
      <c r="R105" s="33"/>
    </row>
    <row r="106" spans="2:18" ht="12.75">
      <c r="B106" s="205"/>
      <c r="C106" s="205"/>
      <c r="D106" s="205"/>
      <c r="J106" s="33"/>
      <c r="K106" s="33"/>
      <c r="L106" s="33"/>
      <c r="M106" s="33"/>
      <c r="N106" s="33"/>
      <c r="O106" s="33"/>
      <c r="P106" s="33"/>
      <c r="Q106" s="33"/>
      <c r="R106" s="33"/>
    </row>
    <row r="107" spans="2:18" ht="12.75">
      <c r="B107" s="205"/>
      <c r="C107" s="205"/>
      <c r="D107" s="210"/>
      <c r="J107" s="33"/>
      <c r="K107" s="33"/>
      <c r="L107" s="33"/>
      <c r="M107" s="33"/>
      <c r="N107" s="33"/>
      <c r="O107" s="33"/>
      <c r="P107" s="33"/>
      <c r="Q107" s="33"/>
      <c r="R107" s="33"/>
    </row>
    <row r="108" spans="2:18" ht="12.75">
      <c r="B108" s="205"/>
      <c r="C108" s="205"/>
      <c r="D108" s="205"/>
      <c r="J108" s="33"/>
      <c r="K108" s="33"/>
      <c r="L108" s="33"/>
      <c r="M108" s="33"/>
      <c r="N108" s="33"/>
      <c r="O108" s="33"/>
      <c r="P108" s="33"/>
      <c r="Q108" s="33"/>
      <c r="R108" s="33"/>
    </row>
    <row r="109" spans="2:18" ht="12.75">
      <c r="B109" s="205"/>
      <c r="C109" s="205"/>
      <c r="D109" s="205"/>
      <c r="J109" s="33"/>
      <c r="K109" s="33"/>
      <c r="L109" s="33"/>
      <c r="M109" s="33"/>
      <c r="N109" s="33"/>
      <c r="O109" s="33"/>
      <c r="P109" s="33"/>
      <c r="Q109" s="33"/>
      <c r="R109" s="33"/>
    </row>
    <row r="110" spans="2:18" ht="12.75">
      <c r="B110" s="205"/>
      <c r="C110" s="205"/>
      <c r="D110" s="205"/>
      <c r="J110" s="33"/>
      <c r="K110" s="33"/>
      <c r="L110" s="33"/>
      <c r="M110" s="33"/>
      <c r="N110" s="33"/>
      <c r="O110" s="33"/>
      <c r="P110" s="33"/>
      <c r="Q110" s="33"/>
      <c r="R110" s="33"/>
    </row>
    <row r="111" spans="2:18" ht="12.75">
      <c r="B111" s="205"/>
      <c r="C111" s="205"/>
      <c r="D111" s="205"/>
      <c r="J111" s="33"/>
      <c r="K111" s="33"/>
      <c r="L111" s="33"/>
      <c r="M111" s="33"/>
      <c r="N111" s="33"/>
      <c r="O111" s="33"/>
      <c r="P111" s="33"/>
      <c r="Q111" s="33"/>
      <c r="R111" s="33"/>
    </row>
    <row r="112" spans="2:18" ht="12.75">
      <c r="B112" s="205"/>
      <c r="C112" s="205"/>
      <c r="D112" s="205"/>
      <c r="J112" s="33"/>
      <c r="K112" s="33"/>
      <c r="L112" s="33"/>
      <c r="M112" s="33"/>
      <c r="N112" s="33"/>
      <c r="O112" s="33"/>
      <c r="P112" s="33"/>
      <c r="Q112" s="33"/>
      <c r="R112" s="33"/>
    </row>
    <row r="113" spans="2:18" ht="12.75">
      <c r="B113" s="205"/>
      <c r="C113" s="205"/>
      <c r="D113" s="205"/>
      <c r="J113" s="33"/>
      <c r="K113" s="33"/>
      <c r="L113" s="33"/>
      <c r="M113" s="33"/>
      <c r="N113" s="33"/>
      <c r="O113" s="33"/>
      <c r="P113" s="33"/>
      <c r="Q113" s="33"/>
      <c r="R113" s="33"/>
    </row>
    <row r="114" spans="2:18" ht="12.75">
      <c r="B114" s="205"/>
      <c r="C114" s="205"/>
      <c r="D114" s="205"/>
      <c r="J114" s="33"/>
      <c r="K114" s="33"/>
      <c r="L114" s="33"/>
      <c r="M114" s="33"/>
      <c r="N114" s="33"/>
      <c r="O114" s="33"/>
      <c r="P114" s="33"/>
      <c r="Q114" s="33"/>
      <c r="R114" s="33"/>
    </row>
    <row r="115" spans="2:18" ht="12.75">
      <c r="B115" s="205"/>
      <c r="C115" s="205"/>
      <c r="D115" s="205"/>
      <c r="J115" s="33"/>
      <c r="K115" s="33"/>
      <c r="L115" s="33"/>
      <c r="M115" s="33"/>
      <c r="N115" s="33"/>
      <c r="O115" s="33"/>
      <c r="P115" s="33"/>
      <c r="Q115" s="33"/>
      <c r="R115" s="33"/>
    </row>
    <row r="116" spans="2:18" ht="12.75">
      <c r="B116" s="205"/>
      <c r="C116" s="205"/>
      <c r="D116" s="205"/>
      <c r="J116" s="33"/>
      <c r="K116" s="33"/>
      <c r="L116" s="33"/>
      <c r="M116" s="33"/>
      <c r="N116" s="33"/>
      <c r="O116" s="33"/>
      <c r="P116" s="33"/>
      <c r="Q116" s="33"/>
      <c r="R116" s="33"/>
    </row>
    <row r="117" spans="2:18" ht="12.75">
      <c r="B117" s="205"/>
      <c r="C117" s="205"/>
      <c r="D117" s="205"/>
      <c r="J117" s="33"/>
      <c r="K117" s="33"/>
      <c r="L117" s="33"/>
      <c r="M117" s="33"/>
      <c r="N117" s="33"/>
      <c r="O117" s="33"/>
      <c r="P117" s="33"/>
      <c r="Q117" s="33"/>
      <c r="R117" s="33"/>
    </row>
    <row r="118" spans="2:18" ht="12.75">
      <c r="B118" s="205"/>
      <c r="C118" s="205"/>
      <c r="D118" s="205"/>
      <c r="J118" s="33"/>
      <c r="K118" s="33"/>
      <c r="L118" s="33"/>
      <c r="M118" s="33"/>
      <c r="N118" s="33"/>
      <c r="O118" s="33"/>
      <c r="P118" s="33"/>
      <c r="Q118" s="33"/>
      <c r="R118" s="33"/>
    </row>
    <row r="119" spans="2:18" ht="12.75">
      <c r="B119" s="205"/>
      <c r="C119" s="205"/>
      <c r="D119" s="205"/>
      <c r="J119" s="33"/>
      <c r="K119" s="33"/>
      <c r="L119" s="33"/>
      <c r="M119" s="33"/>
      <c r="N119" s="33"/>
      <c r="O119" s="33"/>
      <c r="P119" s="33"/>
      <c r="Q119" s="33"/>
      <c r="R119" s="33"/>
    </row>
    <row r="120" spans="2:18" ht="12.75">
      <c r="B120" s="205"/>
      <c r="C120" s="205"/>
      <c r="D120" s="205"/>
      <c r="J120" s="33"/>
      <c r="K120" s="33"/>
      <c r="L120" s="33"/>
      <c r="M120" s="33"/>
      <c r="N120" s="33"/>
      <c r="O120" s="33"/>
      <c r="P120" s="33"/>
      <c r="Q120" s="33"/>
      <c r="R120" s="33"/>
    </row>
    <row r="121" spans="2:18" ht="12.75">
      <c r="B121" s="205"/>
      <c r="C121" s="205"/>
      <c r="D121" s="205"/>
      <c r="J121" s="33"/>
      <c r="K121" s="33"/>
      <c r="L121" s="33"/>
      <c r="M121" s="33"/>
      <c r="N121" s="33"/>
      <c r="O121" s="33"/>
      <c r="P121" s="33"/>
      <c r="Q121" s="33"/>
      <c r="R121" s="33"/>
    </row>
    <row r="122" spans="2:18" ht="12.75">
      <c r="B122" s="205"/>
      <c r="C122" s="205"/>
      <c r="D122" s="205"/>
      <c r="J122" s="33"/>
      <c r="K122" s="33"/>
      <c r="L122" s="33"/>
      <c r="M122" s="33"/>
      <c r="N122" s="33"/>
      <c r="O122" s="33"/>
      <c r="P122" s="33"/>
      <c r="Q122" s="33"/>
      <c r="R122" s="33"/>
    </row>
    <row r="123" spans="2:18" ht="12.75">
      <c r="B123" s="205"/>
      <c r="C123" s="205"/>
      <c r="D123" s="205"/>
      <c r="J123" s="33"/>
      <c r="K123" s="33"/>
      <c r="L123" s="33"/>
      <c r="M123" s="33"/>
      <c r="N123" s="33"/>
      <c r="O123" s="33"/>
      <c r="P123" s="33"/>
      <c r="Q123" s="33"/>
      <c r="R123" s="33"/>
    </row>
    <row r="124" spans="2:18" ht="12.75">
      <c r="B124" s="205"/>
      <c r="C124" s="205"/>
      <c r="D124" s="205"/>
      <c r="J124" s="33"/>
      <c r="K124" s="33"/>
      <c r="L124" s="33"/>
      <c r="M124" s="33"/>
      <c r="N124" s="33"/>
      <c r="O124" s="33"/>
      <c r="P124" s="33"/>
      <c r="Q124" s="33"/>
      <c r="R124" s="33"/>
    </row>
    <row r="125" spans="2:18" ht="12.75">
      <c r="B125" s="205"/>
      <c r="C125" s="205"/>
      <c r="D125" s="205"/>
      <c r="J125" s="33"/>
      <c r="K125" s="33"/>
      <c r="L125" s="33"/>
      <c r="M125" s="33"/>
      <c r="N125" s="33"/>
      <c r="O125" s="33"/>
      <c r="P125" s="33"/>
      <c r="Q125" s="33"/>
      <c r="R125" s="33"/>
    </row>
    <row r="126" spans="2:18" ht="12.75">
      <c r="B126" s="205"/>
      <c r="C126" s="205"/>
      <c r="D126" s="205"/>
      <c r="J126" s="33"/>
      <c r="K126" s="33"/>
      <c r="L126" s="33"/>
      <c r="M126" s="33"/>
      <c r="N126" s="33"/>
      <c r="O126" s="33"/>
      <c r="P126" s="33"/>
      <c r="Q126" s="33"/>
      <c r="R126" s="33"/>
    </row>
    <row r="127" spans="2:18" ht="12.75">
      <c r="B127" s="205"/>
      <c r="C127" s="205"/>
      <c r="D127" s="205"/>
      <c r="J127" s="33"/>
      <c r="K127" s="33"/>
      <c r="L127" s="33"/>
      <c r="M127" s="33"/>
      <c r="N127" s="33"/>
      <c r="O127" s="33"/>
      <c r="P127" s="33"/>
      <c r="Q127" s="33"/>
      <c r="R127" s="33"/>
    </row>
    <row r="128" spans="2:18" ht="12.75">
      <c r="B128" s="205"/>
      <c r="C128" s="205"/>
      <c r="D128" s="205"/>
      <c r="J128" s="33"/>
      <c r="K128" s="33"/>
      <c r="L128" s="33"/>
      <c r="M128" s="33"/>
      <c r="N128" s="33"/>
      <c r="O128" s="33"/>
      <c r="P128" s="33"/>
      <c r="Q128" s="33"/>
      <c r="R128" s="33"/>
    </row>
    <row r="129" spans="2:18" ht="12.75">
      <c r="B129" s="205"/>
      <c r="C129" s="205"/>
      <c r="D129" s="205"/>
      <c r="J129" s="33"/>
      <c r="K129" s="33"/>
      <c r="L129" s="33"/>
      <c r="M129" s="33"/>
      <c r="N129" s="33"/>
      <c r="O129" s="33"/>
      <c r="P129" s="33"/>
      <c r="Q129" s="33"/>
      <c r="R129" s="33"/>
    </row>
    <row r="130" spans="2:18" ht="12.75">
      <c r="B130" s="205"/>
      <c r="C130" s="205"/>
      <c r="D130" s="205"/>
      <c r="J130" s="33"/>
      <c r="K130" s="33"/>
      <c r="L130" s="33"/>
      <c r="M130" s="33"/>
      <c r="N130" s="33"/>
      <c r="O130" s="33"/>
      <c r="P130" s="33"/>
      <c r="Q130" s="33"/>
      <c r="R130" s="33"/>
    </row>
    <row r="131" spans="2:18" ht="12.75">
      <c r="B131" s="205"/>
      <c r="C131" s="205"/>
      <c r="D131" s="205"/>
      <c r="J131" s="33"/>
      <c r="K131" s="33"/>
      <c r="L131" s="33"/>
      <c r="M131" s="33"/>
      <c r="N131" s="33"/>
      <c r="O131" s="33"/>
      <c r="P131" s="33"/>
      <c r="Q131" s="33"/>
      <c r="R131" s="33"/>
    </row>
    <row r="132" spans="2:18" ht="12.75">
      <c r="B132" s="205"/>
      <c r="C132" s="205"/>
      <c r="D132" s="205"/>
      <c r="J132" s="33"/>
      <c r="K132" s="33"/>
      <c r="L132" s="33"/>
      <c r="M132" s="33"/>
      <c r="N132" s="33"/>
      <c r="O132" s="33"/>
      <c r="P132" s="33"/>
      <c r="Q132" s="33"/>
      <c r="R132" s="33"/>
    </row>
    <row r="133" spans="2:18" ht="12.75">
      <c r="B133" s="205"/>
      <c r="C133" s="205"/>
      <c r="D133" s="205"/>
      <c r="J133" s="33"/>
      <c r="K133" s="33"/>
      <c r="L133" s="33"/>
      <c r="M133" s="33"/>
      <c r="N133" s="33"/>
      <c r="O133" s="33"/>
      <c r="P133" s="33"/>
      <c r="Q133" s="33"/>
      <c r="R133" s="33"/>
    </row>
    <row r="134" spans="2:18" ht="12.75">
      <c r="B134" s="205"/>
      <c r="C134" s="205"/>
      <c r="D134" s="205"/>
      <c r="J134" s="33"/>
      <c r="K134" s="33"/>
      <c r="L134" s="33"/>
      <c r="M134" s="33"/>
      <c r="N134" s="33"/>
      <c r="O134" s="33"/>
      <c r="P134" s="33"/>
      <c r="Q134" s="33"/>
      <c r="R134" s="33"/>
    </row>
    <row r="135" spans="2:18" ht="12.75">
      <c r="B135" s="205"/>
      <c r="C135" s="205"/>
      <c r="D135" s="205"/>
      <c r="J135" s="33"/>
      <c r="K135" s="33"/>
      <c r="L135" s="33"/>
      <c r="M135" s="33"/>
      <c r="N135" s="33"/>
      <c r="O135" s="33"/>
      <c r="P135" s="33"/>
      <c r="Q135" s="33"/>
      <c r="R135" s="33"/>
    </row>
    <row r="136" spans="2:18" ht="12.75">
      <c r="B136" s="205"/>
      <c r="C136" s="205"/>
      <c r="D136" s="205"/>
      <c r="J136" s="33"/>
      <c r="K136" s="33"/>
      <c r="L136" s="33"/>
      <c r="M136" s="33"/>
      <c r="N136" s="33"/>
      <c r="O136" s="33"/>
      <c r="P136" s="33"/>
      <c r="Q136" s="33"/>
      <c r="R136" s="33"/>
    </row>
    <row r="137" spans="2:18" ht="12.75">
      <c r="B137" s="205"/>
      <c r="C137" s="205"/>
      <c r="D137" s="205"/>
      <c r="J137" s="33"/>
      <c r="K137" s="33"/>
      <c r="L137" s="33"/>
      <c r="M137" s="33"/>
      <c r="N137" s="33"/>
      <c r="O137" s="33"/>
      <c r="P137" s="33"/>
      <c r="Q137" s="33"/>
      <c r="R137" s="33"/>
    </row>
    <row r="138" spans="2:18" ht="12.75">
      <c r="B138" s="205"/>
      <c r="C138" s="205"/>
      <c r="D138" s="205"/>
      <c r="J138" s="33"/>
      <c r="K138" s="33"/>
      <c r="L138" s="33"/>
      <c r="M138" s="33"/>
      <c r="N138" s="33"/>
      <c r="O138" s="33"/>
      <c r="P138" s="33"/>
      <c r="Q138" s="33"/>
      <c r="R138" s="33"/>
    </row>
    <row r="139" spans="2:18" ht="12.75">
      <c r="B139" s="205"/>
      <c r="C139" s="205"/>
      <c r="D139" s="205"/>
      <c r="J139" s="33"/>
      <c r="K139" s="33"/>
      <c r="L139" s="33"/>
      <c r="M139" s="33"/>
      <c r="N139" s="33"/>
      <c r="O139" s="33"/>
      <c r="P139" s="33"/>
      <c r="Q139" s="33"/>
      <c r="R139" s="33"/>
    </row>
    <row r="140" spans="2:18" ht="12.75">
      <c r="B140" s="205"/>
      <c r="C140" s="205"/>
      <c r="D140" s="205"/>
      <c r="J140" s="33"/>
      <c r="K140" s="33"/>
      <c r="L140" s="33"/>
      <c r="M140" s="33"/>
      <c r="N140" s="33"/>
      <c r="O140" s="33"/>
      <c r="P140" s="33"/>
      <c r="Q140" s="33"/>
      <c r="R140" s="33"/>
    </row>
    <row r="141" spans="2:18" ht="12.75">
      <c r="B141" s="205"/>
      <c r="C141" s="205"/>
      <c r="D141" s="205"/>
      <c r="J141" s="33"/>
      <c r="K141" s="33"/>
      <c r="L141" s="33"/>
      <c r="M141" s="33"/>
      <c r="N141" s="33"/>
      <c r="O141" s="33"/>
      <c r="P141" s="33"/>
      <c r="Q141" s="33"/>
      <c r="R141" s="33"/>
    </row>
    <row r="142" spans="2:18" ht="12.75">
      <c r="B142" s="205"/>
      <c r="C142" s="205"/>
      <c r="D142" s="205"/>
      <c r="J142" s="33"/>
      <c r="K142" s="33"/>
      <c r="L142" s="33"/>
      <c r="M142" s="33"/>
      <c r="N142" s="33"/>
      <c r="O142" s="33"/>
      <c r="P142" s="33"/>
      <c r="Q142" s="33"/>
      <c r="R142" s="33"/>
    </row>
    <row r="143" spans="2:18" ht="12.75">
      <c r="B143" s="205"/>
      <c r="C143" s="205"/>
      <c r="D143" s="205"/>
      <c r="J143" s="33"/>
      <c r="K143" s="33"/>
      <c r="L143" s="33"/>
      <c r="M143" s="33"/>
      <c r="N143" s="33"/>
      <c r="O143" s="33"/>
      <c r="P143" s="33"/>
      <c r="Q143" s="33"/>
      <c r="R143" s="33"/>
    </row>
    <row r="144" spans="2:18" ht="12.75">
      <c r="B144" s="205"/>
      <c r="C144" s="205"/>
      <c r="D144" s="205"/>
      <c r="J144" s="33"/>
      <c r="K144" s="33"/>
      <c r="L144" s="33"/>
      <c r="M144" s="33"/>
      <c r="N144" s="33"/>
      <c r="O144" s="33"/>
      <c r="P144" s="33"/>
      <c r="Q144" s="33"/>
      <c r="R144" s="33"/>
    </row>
    <row r="145" spans="2:18" ht="12.75">
      <c r="B145" s="205"/>
      <c r="C145" s="205"/>
      <c r="D145" s="205"/>
      <c r="J145" s="33"/>
      <c r="K145" s="33"/>
      <c r="L145" s="33"/>
      <c r="M145" s="33"/>
      <c r="N145" s="33"/>
      <c r="O145" s="33"/>
      <c r="P145" s="33"/>
      <c r="Q145" s="33"/>
      <c r="R145" s="33"/>
    </row>
    <row r="146" spans="2:18" ht="12.75">
      <c r="B146" s="205"/>
      <c r="C146" s="205"/>
      <c r="D146" s="205"/>
      <c r="J146" s="33"/>
      <c r="K146" s="33"/>
      <c r="L146" s="33"/>
      <c r="M146" s="33"/>
      <c r="N146" s="33"/>
      <c r="O146" s="33"/>
      <c r="P146" s="33"/>
      <c r="Q146" s="33"/>
      <c r="R146" s="33"/>
    </row>
    <row r="147" spans="2:18" ht="12.75">
      <c r="B147" s="205"/>
      <c r="C147" s="205"/>
      <c r="D147" s="205"/>
      <c r="J147" s="33"/>
      <c r="K147" s="33"/>
      <c r="L147" s="33"/>
      <c r="M147" s="33"/>
      <c r="N147" s="33"/>
      <c r="O147" s="33"/>
      <c r="P147" s="33"/>
      <c r="Q147" s="33"/>
      <c r="R147" s="33"/>
    </row>
    <row r="148" spans="2:18" ht="12.75">
      <c r="B148" s="205"/>
      <c r="C148" s="205"/>
      <c r="D148" s="205"/>
      <c r="J148" s="33"/>
      <c r="K148" s="33"/>
      <c r="L148" s="33"/>
      <c r="M148" s="33"/>
      <c r="N148" s="33"/>
      <c r="O148" s="33"/>
      <c r="P148" s="33"/>
      <c r="Q148" s="33"/>
      <c r="R148" s="33"/>
    </row>
    <row r="149" spans="2:18" ht="12.75">
      <c r="B149" s="205"/>
      <c r="C149" s="205"/>
      <c r="D149" s="205"/>
      <c r="J149" s="33"/>
      <c r="K149" s="33"/>
      <c r="L149" s="33"/>
      <c r="M149" s="33"/>
      <c r="N149" s="33"/>
      <c r="O149" s="33"/>
      <c r="P149" s="33"/>
      <c r="Q149" s="33"/>
      <c r="R149" s="33"/>
    </row>
    <row r="150" spans="2:18" ht="12.75">
      <c r="B150" s="205"/>
      <c r="C150" s="205"/>
      <c r="D150" s="205"/>
      <c r="J150" s="33"/>
      <c r="K150" s="33"/>
      <c r="L150" s="33"/>
      <c r="M150" s="33"/>
      <c r="N150" s="33"/>
      <c r="O150" s="33"/>
      <c r="P150" s="33"/>
      <c r="Q150" s="33"/>
      <c r="R150" s="33"/>
    </row>
    <row r="151" spans="2:18" ht="12.75">
      <c r="B151" s="205"/>
      <c r="C151" s="205"/>
      <c r="D151" s="205"/>
      <c r="J151" s="33"/>
      <c r="K151" s="33"/>
      <c r="L151" s="33"/>
      <c r="M151" s="33"/>
      <c r="N151" s="33"/>
      <c r="O151" s="33"/>
      <c r="P151" s="33"/>
      <c r="Q151" s="33"/>
      <c r="R151" s="33"/>
    </row>
    <row r="152" spans="2:18" ht="12.75">
      <c r="B152" s="205"/>
      <c r="C152" s="205"/>
      <c r="D152" s="205"/>
      <c r="J152" s="33"/>
      <c r="K152" s="33"/>
      <c r="L152" s="33"/>
      <c r="M152" s="33"/>
      <c r="N152" s="33"/>
      <c r="O152" s="33"/>
      <c r="P152" s="33"/>
      <c r="Q152" s="33"/>
      <c r="R152" s="33"/>
    </row>
    <row r="153" spans="2:18" ht="12.75">
      <c r="B153" s="205"/>
      <c r="C153" s="205"/>
      <c r="D153" s="205"/>
      <c r="J153" s="33"/>
      <c r="K153" s="33"/>
      <c r="L153" s="33"/>
      <c r="M153" s="33"/>
      <c r="N153" s="33"/>
      <c r="O153" s="33"/>
      <c r="P153" s="33"/>
      <c r="Q153" s="33"/>
      <c r="R153" s="33"/>
    </row>
    <row r="154" spans="2:18" ht="12.75">
      <c r="B154" s="205"/>
      <c r="C154" s="205"/>
      <c r="D154" s="205"/>
      <c r="J154" s="33"/>
      <c r="K154" s="33"/>
      <c r="L154" s="33"/>
      <c r="M154" s="33"/>
      <c r="N154" s="33"/>
      <c r="O154" s="33"/>
      <c r="P154" s="33"/>
      <c r="Q154" s="33"/>
      <c r="R154" s="33"/>
    </row>
    <row r="155" spans="2:18" ht="12.75">
      <c r="B155" s="205"/>
      <c r="C155" s="205"/>
      <c r="D155" s="205"/>
      <c r="J155" s="33"/>
      <c r="K155" s="33"/>
      <c r="L155" s="33"/>
      <c r="M155" s="33"/>
      <c r="N155" s="33"/>
      <c r="O155" s="33"/>
      <c r="P155" s="33"/>
      <c r="Q155" s="33"/>
      <c r="R155" s="33"/>
    </row>
    <row r="156" spans="2:18" ht="12.75">
      <c r="B156" s="205"/>
      <c r="C156" s="205"/>
      <c r="D156" s="205"/>
      <c r="J156" s="33"/>
      <c r="K156" s="33"/>
      <c r="L156" s="33"/>
      <c r="M156" s="33"/>
      <c r="N156" s="33"/>
      <c r="O156" s="33"/>
      <c r="P156" s="33"/>
      <c r="Q156" s="33"/>
      <c r="R156" s="33"/>
    </row>
    <row r="157" spans="2:18" ht="12.75">
      <c r="B157" s="205"/>
      <c r="C157" s="205"/>
      <c r="D157" s="205"/>
      <c r="J157" s="33"/>
      <c r="K157" s="33"/>
      <c r="L157" s="33"/>
      <c r="M157" s="33"/>
      <c r="N157" s="33"/>
      <c r="O157" s="33"/>
      <c r="P157" s="33"/>
      <c r="Q157" s="33"/>
      <c r="R157" s="33"/>
    </row>
    <row r="158" spans="2:18" ht="12.75">
      <c r="B158" s="205"/>
      <c r="C158" s="205"/>
      <c r="D158" s="205"/>
      <c r="J158" s="33"/>
      <c r="K158" s="33"/>
      <c r="L158" s="33"/>
      <c r="M158" s="33"/>
      <c r="N158" s="33"/>
      <c r="O158" s="33"/>
      <c r="P158" s="33"/>
      <c r="Q158" s="33"/>
      <c r="R158" s="33"/>
    </row>
    <row r="159" spans="2:18" ht="12.75">
      <c r="B159" s="205"/>
      <c r="C159" s="205"/>
      <c r="D159" s="205"/>
      <c r="J159" s="33"/>
      <c r="K159" s="33"/>
      <c r="L159" s="33"/>
      <c r="M159" s="33"/>
      <c r="N159" s="33"/>
      <c r="O159" s="33"/>
      <c r="P159" s="33"/>
      <c r="Q159" s="33"/>
      <c r="R159" s="33"/>
    </row>
    <row r="160" spans="2:18" ht="12.75">
      <c r="B160" s="205"/>
      <c r="C160" s="205"/>
      <c r="D160" s="205"/>
      <c r="J160" s="33"/>
      <c r="K160" s="33"/>
      <c r="L160" s="33"/>
      <c r="M160" s="33"/>
      <c r="N160" s="33"/>
      <c r="O160" s="33"/>
      <c r="P160" s="33"/>
      <c r="Q160" s="33"/>
      <c r="R160" s="33"/>
    </row>
    <row r="161" spans="2:18" ht="12.75">
      <c r="B161" s="205"/>
      <c r="C161" s="205"/>
      <c r="D161" s="205"/>
      <c r="J161" s="33"/>
      <c r="K161" s="33"/>
      <c r="L161" s="33"/>
      <c r="M161" s="33"/>
      <c r="N161" s="33"/>
      <c r="O161" s="33"/>
      <c r="P161" s="33"/>
      <c r="Q161" s="33"/>
      <c r="R161" s="33"/>
    </row>
    <row r="162" spans="2:18" ht="12.75">
      <c r="B162" s="205"/>
      <c r="C162" s="205"/>
      <c r="D162" s="205"/>
      <c r="J162" s="33"/>
      <c r="K162" s="33"/>
      <c r="L162" s="33"/>
      <c r="M162" s="33"/>
      <c r="N162" s="33"/>
      <c r="O162" s="33"/>
      <c r="P162" s="33"/>
      <c r="Q162" s="33"/>
      <c r="R162" s="33"/>
    </row>
    <row r="163" spans="2:18" ht="12.75">
      <c r="B163" s="207"/>
      <c r="C163" s="207"/>
      <c r="D163" s="207"/>
      <c r="J163" s="33"/>
      <c r="K163" s="33"/>
      <c r="L163" s="33"/>
      <c r="M163" s="33"/>
      <c r="N163" s="33"/>
      <c r="O163" s="33"/>
      <c r="P163" s="33"/>
      <c r="Q163" s="33"/>
      <c r="R163" s="33"/>
    </row>
    <row r="164" spans="2:18" ht="12.75">
      <c r="B164" s="207"/>
      <c r="C164" s="207"/>
      <c r="D164" s="207"/>
      <c r="J164" s="33"/>
      <c r="K164" s="33"/>
      <c r="L164" s="33"/>
      <c r="M164" s="33"/>
      <c r="N164" s="33"/>
      <c r="O164" s="33"/>
      <c r="P164" s="33"/>
      <c r="Q164" s="33"/>
      <c r="R164" s="33"/>
    </row>
    <row r="165" spans="2:18" ht="12.75">
      <c r="B165" s="207"/>
      <c r="C165" s="207"/>
      <c r="D165" s="207"/>
      <c r="J165" s="33"/>
      <c r="K165" s="33"/>
      <c r="L165" s="33"/>
      <c r="M165" s="33"/>
      <c r="N165" s="33"/>
      <c r="O165" s="33"/>
      <c r="P165" s="33"/>
      <c r="Q165" s="33"/>
      <c r="R165" s="33"/>
    </row>
    <row r="166" spans="2:18" ht="12.75">
      <c r="B166" s="207"/>
      <c r="C166" s="207"/>
      <c r="D166" s="207"/>
      <c r="J166" s="33"/>
      <c r="K166" s="33"/>
      <c r="L166" s="33"/>
      <c r="M166" s="33"/>
      <c r="N166" s="33"/>
      <c r="O166" s="33"/>
      <c r="P166" s="33"/>
      <c r="Q166" s="33"/>
      <c r="R166" s="33"/>
    </row>
    <row r="167" spans="2:18" ht="12.75">
      <c r="B167" s="207"/>
      <c r="C167" s="207"/>
      <c r="D167" s="207"/>
      <c r="J167" s="33"/>
      <c r="K167" s="33"/>
      <c r="L167" s="33"/>
      <c r="M167" s="33"/>
      <c r="N167" s="33"/>
      <c r="O167" s="33"/>
      <c r="P167" s="33"/>
      <c r="Q167" s="33"/>
      <c r="R167" s="33"/>
    </row>
    <row r="168" spans="2:18" ht="12.75">
      <c r="B168" s="207"/>
      <c r="C168" s="207"/>
      <c r="D168" s="207"/>
      <c r="J168" s="33"/>
      <c r="K168" s="33"/>
      <c r="L168" s="33"/>
      <c r="M168" s="33"/>
      <c r="N168" s="33"/>
      <c r="O168" s="33"/>
      <c r="P168" s="33"/>
      <c r="Q168" s="33"/>
      <c r="R168" s="33"/>
    </row>
    <row r="169" spans="2:18" ht="12.75">
      <c r="B169" s="207"/>
      <c r="C169" s="207"/>
      <c r="D169" s="207"/>
      <c r="J169" s="33"/>
      <c r="K169" s="33"/>
      <c r="L169" s="33"/>
      <c r="M169" s="33"/>
      <c r="N169" s="33"/>
      <c r="O169" s="33"/>
      <c r="P169" s="33"/>
      <c r="Q169" s="33"/>
      <c r="R169" s="33"/>
    </row>
    <row r="170" spans="2:18" ht="12.75">
      <c r="B170" s="207"/>
      <c r="C170" s="207"/>
      <c r="D170" s="207"/>
      <c r="J170" s="33"/>
      <c r="K170" s="33"/>
      <c r="L170" s="33"/>
      <c r="M170" s="33"/>
      <c r="N170" s="33"/>
      <c r="O170" s="33"/>
      <c r="P170" s="33"/>
      <c r="Q170" s="33"/>
      <c r="R170" s="33"/>
    </row>
    <row r="171" spans="2:18" ht="12.75">
      <c r="B171" s="207"/>
      <c r="C171" s="207"/>
      <c r="D171" s="207"/>
      <c r="J171" s="33"/>
      <c r="K171" s="33"/>
      <c r="L171" s="33"/>
      <c r="M171" s="33"/>
      <c r="N171" s="33"/>
      <c r="O171" s="33"/>
      <c r="P171" s="33"/>
      <c r="Q171" s="33"/>
      <c r="R171" s="33"/>
    </row>
    <row r="172" spans="2:18" ht="12.75">
      <c r="B172" s="207"/>
      <c r="C172" s="207"/>
      <c r="D172" s="207"/>
      <c r="J172" s="33"/>
      <c r="K172" s="33"/>
      <c r="L172" s="33"/>
      <c r="M172" s="33"/>
      <c r="N172" s="33"/>
      <c r="O172" s="33"/>
      <c r="P172" s="33"/>
      <c r="Q172" s="33"/>
      <c r="R172" s="33"/>
    </row>
    <row r="173" spans="2:18" ht="12.75">
      <c r="B173" s="207"/>
      <c r="C173" s="207"/>
      <c r="D173" s="207"/>
      <c r="J173" s="33"/>
      <c r="K173" s="33"/>
      <c r="L173" s="33"/>
      <c r="M173" s="33"/>
      <c r="N173" s="33"/>
      <c r="O173" s="33"/>
      <c r="P173" s="33"/>
      <c r="Q173" s="33"/>
      <c r="R173" s="33"/>
    </row>
    <row r="174" spans="2:18" ht="12.75">
      <c r="B174" s="207"/>
      <c r="C174" s="207"/>
      <c r="D174" s="207"/>
      <c r="J174" s="33"/>
      <c r="K174" s="33"/>
      <c r="L174" s="33"/>
      <c r="M174" s="33"/>
      <c r="N174" s="33"/>
      <c r="O174" s="33"/>
      <c r="P174" s="33"/>
      <c r="Q174" s="33"/>
      <c r="R174" s="33"/>
    </row>
    <row r="175" spans="10:18" ht="12.75">
      <c r="J175" s="33"/>
      <c r="K175" s="33"/>
      <c r="L175" s="33"/>
      <c r="M175" s="33"/>
      <c r="N175" s="33"/>
      <c r="O175" s="33"/>
      <c r="P175" s="33"/>
      <c r="Q175" s="33"/>
      <c r="R175" s="33"/>
    </row>
    <row r="176" spans="10:18" ht="12.75">
      <c r="J176" s="33"/>
      <c r="K176" s="33"/>
      <c r="L176" s="33"/>
      <c r="M176" s="33"/>
      <c r="N176" s="33"/>
      <c r="O176" s="33"/>
      <c r="P176" s="33"/>
      <c r="Q176" s="33"/>
      <c r="R176" s="33"/>
    </row>
    <row r="177" spans="10:18" ht="12.75">
      <c r="J177" s="33"/>
      <c r="K177" s="33"/>
      <c r="L177" s="33"/>
      <c r="M177" s="33"/>
      <c r="N177" s="33"/>
      <c r="O177" s="33"/>
      <c r="P177" s="33"/>
      <c r="Q177" s="33"/>
      <c r="R177" s="33"/>
    </row>
    <row r="178" spans="10:18" ht="12.75">
      <c r="J178" s="33"/>
      <c r="K178" s="33"/>
      <c r="L178" s="33"/>
      <c r="M178" s="33"/>
      <c r="N178" s="33"/>
      <c r="O178" s="33"/>
      <c r="P178" s="33"/>
      <c r="Q178" s="33"/>
      <c r="R178" s="33"/>
    </row>
    <row r="179" spans="10:18" ht="12.75">
      <c r="J179" s="33"/>
      <c r="K179" s="33"/>
      <c r="L179" s="33"/>
      <c r="M179" s="33"/>
      <c r="N179" s="33"/>
      <c r="O179" s="33"/>
      <c r="P179" s="33"/>
      <c r="Q179" s="33"/>
      <c r="R179" s="33"/>
    </row>
    <row r="180" spans="10:18" ht="12.75">
      <c r="J180" s="33"/>
      <c r="K180" s="33"/>
      <c r="L180" s="33"/>
      <c r="M180" s="33"/>
      <c r="N180" s="33"/>
      <c r="O180" s="33"/>
      <c r="P180" s="33"/>
      <c r="Q180" s="33"/>
      <c r="R180" s="33"/>
    </row>
    <row r="181" spans="10:18" ht="12.75">
      <c r="J181" s="33"/>
      <c r="K181" s="33"/>
      <c r="L181" s="33"/>
      <c r="M181" s="33"/>
      <c r="N181" s="33"/>
      <c r="O181" s="33"/>
      <c r="P181" s="33"/>
      <c r="Q181" s="33"/>
      <c r="R181" s="33"/>
    </row>
    <row r="182" spans="10:18" ht="12.75">
      <c r="J182" s="33"/>
      <c r="K182" s="33"/>
      <c r="L182" s="33"/>
      <c r="M182" s="33"/>
      <c r="N182" s="33"/>
      <c r="O182" s="33"/>
      <c r="P182" s="33"/>
      <c r="Q182" s="33"/>
      <c r="R182" s="33"/>
    </row>
    <row r="183" spans="10:18" ht="12.75">
      <c r="J183" s="33"/>
      <c r="K183" s="33"/>
      <c r="L183" s="33"/>
      <c r="M183" s="33"/>
      <c r="N183" s="33"/>
      <c r="O183" s="33"/>
      <c r="P183" s="33"/>
      <c r="Q183" s="33"/>
      <c r="R183" s="33"/>
    </row>
    <row r="184" spans="10:18" ht="12.75">
      <c r="J184" s="33"/>
      <c r="K184" s="33"/>
      <c r="L184" s="33"/>
      <c r="M184" s="33"/>
      <c r="N184" s="33"/>
      <c r="O184" s="33"/>
      <c r="P184" s="33"/>
      <c r="Q184" s="33"/>
      <c r="R184" s="33"/>
    </row>
    <row r="185" spans="10:18" ht="12.75">
      <c r="J185" s="33"/>
      <c r="K185" s="33"/>
      <c r="L185" s="33"/>
      <c r="M185" s="33"/>
      <c r="N185" s="33"/>
      <c r="O185" s="33"/>
      <c r="P185" s="33"/>
      <c r="Q185" s="33"/>
      <c r="R185" s="33"/>
    </row>
    <row r="186" spans="10:18" ht="12.75">
      <c r="J186" s="33"/>
      <c r="K186" s="33"/>
      <c r="L186" s="33"/>
      <c r="M186" s="33"/>
      <c r="N186" s="33"/>
      <c r="O186" s="33"/>
      <c r="P186" s="33"/>
      <c r="Q186" s="33"/>
      <c r="R186" s="33"/>
    </row>
    <row r="187" spans="10:18" ht="12.75">
      <c r="J187" s="33"/>
      <c r="K187" s="33"/>
      <c r="L187" s="33"/>
      <c r="M187" s="33"/>
      <c r="N187" s="33"/>
      <c r="O187" s="33"/>
      <c r="P187" s="33"/>
      <c r="Q187" s="33"/>
      <c r="R187" s="33"/>
    </row>
    <row r="188" spans="10:18" ht="12.75">
      <c r="J188" s="33"/>
      <c r="K188" s="33"/>
      <c r="L188" s="33"/>
      <c r="M188" s="33"/>
      <c r="N188" s="33"/>
      <c r="O188" s="33"/>
      <c r="P188" s="33"/>
      <c r="Q188" s="33"/>
      <c r="R188" s="33"/>
    </row>
    <row r="189" spans="10:18" ht="12.75">
      <c r="J189" s="33"/>
      <c r="K189" s="33"/>
      <c r="L189" s="33"/>
      <c r="M189" s="33"/>
      <c r="N189" s="33"/>
      <c r="O189" s="33"/>
      <c r="P189" s="33"/>
      <c r="Q189" s="33"/>
      <c r="R189" s="33"/>
    </row>
    <row r="190" spans="10:18" ht="12.75">
      <c r="J190" s="33"/>
      <c r="K190" s="33"/>
      <c r="L190" s="33"/>
      <c r="M190" s="33"/>
      <c r="N190" s="33"/>
      <c r="O190" s="33"/>
      <c r="P190" s="33"/>
      <c r="Q190" s="33"/>
      <c r="R190" s="33"/>
    </row>
    <row r="191" spans="10:18" ht="12.75">
      <c r="J191" s="33"/>
      <c r="K191" s="33"/>
      <c r="L191" s="33"/>
      <c r="M191" s="33"/>
      <c r="N191" s="33"/>
      <c r="O191" s="33"/>
      <c r="P191" s="33"/>
      <c r="Q191" s="33"/>
      <c r="R191" s="33"/>
    </row>
    <row r="192" spans="10:18" ht="12.75">
      <c r="J192" s="33"/>
      <c r="K192" s="33"/>
      <c r="L192" s="33"/>
      <c r="M192" s="33"/>
      <c r="N192" s="33"/>
      <c r="O192" s="33"/>
      <c r="P192" s="33"/>
      <c r="Q192" s="33"/>
      <c r="R192" s="33"/>
    </row>
    <row r="193" spans="10:18" ht="12.75">
      <c r="J193" s="33"/>
      <c r="K193" s="33"/>
      <c r="L193" s="33"/>
      <c r="M193" s="33"/>
      <c r="N193" s="33"/>
      <c r="O193" s="33"/>
      <c r="P193" s="33"/>
      <c r="Q193" s="33"/>
      <c r="R193" s="33"/>
    </row>
    <row r="194" spans="10:18" ht="12.75">
      <c r="J194" s="33"/>
      <c r="K194" s="33"/>
      <c r="L194" s="33"/>
      <c r="M194" s="33"/>
      <c r="N194" s="33"/>
      <c r="O194" s="33"/>
      <c r="P194" s="33"/>
      <c r="Q194" s="33"/>
      <c r="R194" s="33"/>
    </row>
    <row r="195" spans="10:18" ht="12.75">
      <c r="J195" s="33"/>
      <c r="K195" s="33"/>
      <c r="L195" s="33"/>
      <c r="M195" s="33"/>
      <c r="N195" s="33"/>
      <c r="O195" s="33"/>
      <c r="P195" s="33"/>
      <c r="Q195" s="33"/>
      <c r="R195" s="33"/>
    </row>
    <row r="196" spans="10:18" ht="12.75">
      <c r="J196" s="33"/>
      <c r="K196" s="33"/>
      <c r="L196" s="33"/>
      <c r="M196" s="33"/>
      <c r="N196" s="33"/>
      <c r="O196" s="33"/>
      <c r="P196" s="33"/>
      <c r="Q196" s="33"/>
      <c r="R196" s="33"/>
    </row>
    <row r="197" spans="10:18" ht="12.75">
      <c r="J197" s="33"/>
      <c r="K197" s="33"/>
      <c r="L197" s="33"/>
      <c r="M197" s="33"/>
      <c r="N197" s="33"/>
      <c r="O197" s="33"/>
      <c r="P197" s="33"/>
      <c r="Q197" s="33"/>
      <c r="R197" s="33"/>
    </row>
    <row r="198" spans="10:18" ht="12.75">
      <c r="J198" s="33"/>
      <c r="K198" s="33"/>
      <c r="L198" s="33"/>
      <c r="M198" s="33"/>
      <c r="N198" s="33"/>
      <c r="O198" s="33"/>
      <c r="P198" s="33"/>
      <c r="Q198" s="33"/>
      <c r="R198" s="33"/>
    </row>
    <row r="199" spans="10:18" ht="12.75">
      <c r="J199" s="33"/>
      <c r="K199" s="33"/>
      <c r="L199" s="33"/>
      <c r="M199" s="33"/>
      <c r="N199" s="33"/>
      <c r="O199" s="33"/>
      <c r="P199" s="33"/>
      <c r="Q199" s="33"/>
      <c r="R199" s="33"/>
    </row>
    <row r="200" spans="10:18" ht="12.75">
      <c r="J200" s="33"/>
      <c r="K200" s="33"/>
      <c r="L200" s="33"/>
      <c r="M200" s="33"/>
      <c r="N200" s="33"/>
      <c r="O200" s="33"/>
      <c r="P200" s="33"/>
      <c r="Q200" s="33"/>
      <c r="R200" s="33"/>
    </row>
    <row r="201" spans="10:18" ht="12.75">
      <c r="J201" s="33"/>
      <c r="K201" s="33"/>
      <c r="L201" s="33"/>
      <c r="M201" s="33"/>
      <c r="N201" s="33"/>
      <c r="O201" s="33"/>
      <c r="P201" s="33"/>
      <c r="Q201" s="33"/>
      <c r="R201" s="33"/>
    </row>
    <row r="202" spans="10:18" ht="12.75">
      <c r="J202" s="33"/>
      <c r="K202" s="33"/>
      <c r="L202" s="33"/>
      <c r="M202" s="33"/>
      <c r="N202" s="33"/>
      <c r="O202" s="33"/>
      <c r="P202" s="33"/>
      <c r="Q202" s="33"/>
      <c r="R202" s="33"/>
    </row>
    <row r="203" spans="10:18" ht="12.75">
      <c r="J203" s="33"/>
      <c r="K203" s="33"/>
      <c r="L203" s="33"/>
      <c r="M203" s="33"/>
      <c r="N203" s="33"/>
      <c r="O203" s="33"/>
      <c r="P203" s="33"/>
      <c r="Q203" s="33"/>
      <c r="R203" s="33"/>
    </row>
    <row r="204" spans="10:18" ht="12.75">
      <c r="J204" s="33"/>
      <c r="K204" s="33"/>
      <c r="L204" s="33"/>
      <c r="M204" s="33"/>
      <c r="N204" s="33"/>
      <c r="O204" s="33"/>
      <c r="P204" s="33"/>
      <c r="Q204" s="33"/>
      <c r="R204" s="33"/>
    </row>
    <row r="205" spans="10:18" ht="12.75">
      <c r="J205" s="33"/>
      <c r="K205" s="33"/>
      <c r="L205" s="33"/>
      <c r="M205" s="33"/>
      <c r="N205" s="33"/>
      <c r="O205" s="33"/>
      <c r="P205" s="33"/>
      <c r="Q205" s="33"/>
      <c r="R205" s="33"/>
    </row>
    <row r="206" spans="10:18" ht="12.75">
      <c r="J206" s="33"/>
      <c r="K206" s="33"/>
      <c r="L206" s="33"/>
      <c r="M206" s="33"/>
      <c r="N206" s="33"/>
      <c r="O206" s="33"/>
      <c r="P206" s="33"/>
      <c r="Q206" s="33"/>
      <c r="R206" s="33"/>
    </row>
    <row r="207" spans="10:18" ht="12.75">
      <c r="J207" s="33"/>
      <c r="K207" s="33"/>
      <c r="L207" s="33"/>
      <c r="M207" s="33"/>
      <c r="N207" s="33"/>
      <c r="O207" s="33"/>
      <c r="P207" s="33"/>
      <c r="Q207" s="33"/>
      <c r="R207" s="33"/>
    </row>
    <row r="208" spans="10:18" ht="12.75">
      <c r="J208" s="33"/>
      <c r="K208" s="33"/>
      <c r="L208" s="33"/>
      <c r="M208" s="33"/>
      <c r="N208" s="33"/>
      <c r="O208" s="33"/>
      <c r="P208" s="33"/>
      <c r="Q208" s="33"/>
      <c r="R208" s="33"/>
    </row>
    <row r="209" spans="10:18" ht="12.75">
      <c r="J209" s="33"/>
      <c r="K209" s="33"/>
      <c r="L209" s="33"/>
      <c r="M209" s="33"/>
      <c r="N209" s="33"/>
      <c r="O209" s="33"/>
      <c r="P209" s="33"/>
      <c r="Q209" s="33"/>
      <c r="R209" s="33"/>
    </row>
    <row r="210" spans="10:18" ht="12.75">
      <c r="J210" s="33"/>
      <c r="K210" s="33"/>
      <c r="L210" s="33"/>
      <c r="M210" s="33"/>
      <c r="N210" s="33"/>
      <c r="O210" s="33"/>
      <c r="P210" s="33"/>
      <c r="Q210" s="33"/>
      <c r="R210" s="33"/>
    </row>
    <row r="211" spans="10:18" ht="12.75">
      <c r="J211" s="33"/>
      <c r="K211" s="33"/>
      <c r="L211" s="33"/>
      <c r="M211" s="33"/>
      <c r="N211" s="33"/>
      <c r="O211" s="33"/>
      <c r="P211" s="33"/>
      <c r="Q211" s="33"/>
      <c r="R211" s="33"/>
    </row>
    <row r="212" spans="10:18" ht="12.75">
      <c r="J212" s="33"/>
      <c r="K212" s="33"/>
      <c r="L212" s="33"/>
      <c r="M212" s="33"/>
      <c r="N212" s="33"/>
      <c r="O212" s="33"/>
      <c r="P212" s="33"/>
      <c r="Q212" s="33"/>
      <c r="R212" s="33"/>
    </row>
    <row r="213" spans="10:18" ht="12.75">
      <c r="J213" s="33"/>
      <c r="K213" s="33"/>
      <c r="L213" s="33"/>
      <c r="M213" s="33"/>
      <c r="N213" s="33"/>
      <c r="O213" s="33"/>
      <c r="P213" s="33"/>
      <c r="Q213" s="33"/>
      <c r="R213" s="33"/>
    </row>
    <row r="214" spans="10:18" ht="12.75">
      <c r="J214" s="33"/>
      <c r="K214" s="33"/>
      <c r="L214" s="33"/>
      <c r="M214" s="33"/>
      <c r="N214" s="33"/>
      <c r="O214" s="33"/>
      <c r="P214" s="33"/>
      <c r="Q214" s="33"/>
      <c r="R214" s="33"/>
    </row>
    <row r="215" spans="10:18" ht="12.75">
      <c r="J215" s="33"/>
      <c r="K215" s="33"/>
      <c r="L215" s="33"/>
      <c r="M215" s="33"/>
      <c r="N215" s="33"/>
      <c r="O215" s="33"/>
      <c r="P215" s="33"/>
      <c r="Q215" s="33"/>
      <c r="R215" s="33"/>
    </row>
    <row r="216" spans="10:18" ht="12.75">
      <c r="J216" s="33"/>
      <c r="K216" s="33"/>
      <c r="L216" s="33"/>
      <c r="M216" s="33"/>
      <c r="N216" s="33"/>
      <c r="O216" s="33"/>
      <c r="P216" s="33"/>
      <c r="Q216" s="33"/>
      <c r="R216" s="33"/>
    </row>
    <row r="217" spans="10:18" ht="12.75">
      <c r="J217" s="33"/>
      <c r="K217" s="33"/>
      <c r="L217" s="33"/>
      <c r="M217" s="33"/>
      <c r="N217" s="33"/>
      <c r="O217" s="33"/>
      <c r="P217" s="33"/>
      <c r="Q217" s="33"/>
      <c r="R217" s="33"/>
    </row>
    <row r="218" spans="10:18" ht="12.75">
      <c r="J218" s="33"/>
      <c r="K218" s="33"/>
      <c r="L218" s="33"/>
      <c r="M218" s="33"/>
      <c r="N218" s="33"/>
      <c r="O218" s="33"/>
      <c r="P218" s="33"/>
      <c r="Q218" s="33"/>
      <c r="R218" s="33"/>
    </row>
    <row r="219" spans="10:18" ht="12.75">
      <c r="J219" s="33"/>
      <c r="K219" s="33"/>
      <c r="L219" s="33"/>
      <c r="M219" s="33"/>
      <c r="N219" s="33"/>
      <c r="O219" s="33"/>
      <c r="P219" s="33"/>
      <c r="Q219" s="33"/>
      <c r="R219" s="33"/>
    </row>
    <row r="220" spans="10:18" ht="12.75">
      <c r="J220" s="33"/>
      <c r="K220" s="33"/>
      <c r="L220" s="33"/>
      <c r="M220" s="33"/>
      <c r="N220" s="33"/>
      <c r="O220" s="33"/>
      <c r="P220" s="33"/>
      <c r="Q220" s="33"/>
      <c r="R220" s="33"/>
    </row>
    <row r="221" spans="10:18" ht="12.75">
      <c r="J221" s="33"/>
      <c r="K221" s="33"/>
      <c r="L221" s="33"/>
      <c r="M221" s="33"/>
      <c r="N221" s="33"/>
      <c r="O221" s="33"/>
      <c r="P221" s="33"/>
      <c r="Q221" s="33"/>
      <c r="R221" s="33"/>
    </row>
    <row r="222" spans="10:18" ht="12.75">
      <c r="J222" s="33"/>
      <c r="K222" s="33"/>
      <c r="L222" s="33"/>
      <c r="M222" s="33"/>
      <c r="N222" s="33"/>
      <c r="O222" s="33"/>
      <c r="P222" s="33"/>
      <c r="Q222" s="33"/>
      <c r="R222" s="33"/>
    </row>
    <row r="223" spans="10:18" ht="12.75">
      <c r="J223" s="33"/>
      <c r="K223" s="33"/>
      <c r="L223" s="33"/>
      <c r="M223" s="33"/>
      <c r="N223" s="33"/>
      <c r="O223" s="33"/>
      <c r="P223" s="33"/>
      <c r="Q223" s="33"/>
      <c r="R223" s="33"/>
    </row>
    <row r="224" spans="10:18" ht="12.75">
      <c r="J224" s="33"/>
      <c r="K224" s="33"/>
      <c r="L224" s="33"/>
      <c r="M224" s="33"/>
      <c r="N224" s="33"/>
      <c r="O224" s="33"/>
      <c r="P224" s="33"/>
      <c r="Q224" s="33"/>
      <c r="R224" s="33"/>
    </row>
    <row r="225" spans="10:18" ht="12.75">
      <c r="J225" s="33"/>
      <c r="K225" s="33"/>
      <c r="L225" s="33"/>
      <c r="M225" s="33"/>
      <c r="N225" s="33"/>
      <c r="O225" s="33"/>
      <c r="P225" s="33"/>
      <c r="Q225" s="33"/>
      <c r="R225" s="33"/>
    </row>
    <row r="226" spans="10:18" ht="12.75">
      <c r="J226" s="33"/>
      <c r="K226" s="33"/>
      <c r="L226" s="33"/>
      <c r="M226" s="33"/>
      <c r="N226" s="33"/>
      <c r="O226" s="33"/>
      <c r="P226" s="33"/>
      <c r="Q226" s="33"/>
      <c r="R226" s="33"/>
    </row>
    <row r="227" spans="10:18" ht="12.75">
      <c r="J227" s="33"/>
      <c r="K227" s="33"/>
      <c r="L227" s="33"/>
      <c r="M227" s="33"/>
      <c r="N227" s="33"/>
      <c r="O227" s="33"/>
      <c r="P227" s="33"/>
      <c r="Q227" s="33"/>
      <c r="R227" s="33"/>
    </row>
    <row r="228" spans="10:18" ht="12.75">
      <c r="J228" s="33"/>
      <c r="K228" s="33"/>
      <c r="L228" s="33"/>
      <c r="M228" s="33"/>
      <c r="N228" s="33"/>
      <c r="O228" s="33"/>
      <c r="P228" s="33"/>
      <c r="Q228" s="33"/>
      <c r="R228" s="33"/>
    </row>
    <row r="229" spans="10:18" ht="12.75">
      <c r="J229" s="33"/>
      <c r="K229" s="33"/>
      <c r="L229" s="33"/>
      <c r="M229" s="33"/>
      <c r="N229" s="33"/>
      <c r="O229" s="33"/>
      <c r="P229" s="33"/>
      <c r="Q229" s="33"/>
      <c r="R229" s="33"/>
    </row>
    <row r="230" spans="10:18" ht="12.75">
      <c r="J230" s="33"/>
      <c r="K230" s="33"/>
      <c r="L230" s="33"/>
      <c r="M230" s="33"/>
      <c r="N230" s="33"/>
      <c r="O230" s="33"/>
      <c r="P230" s="33"/>
      <c r="Q230" s="33"/>
      <c r="R230" s="33"/>
    </row>
    <row r="231" spans="10:18" ht="12.75">
      <c r="J231" s="33"/>
      <c r="K231" s="33"/>
      <c r="L231" s="33"/>
      <c r="M231" s="33"/>
      <c r="N231" s="33"/>
      <c r="O231" s="33"/>
      <c r="P231" s="33"/>
      <c r="Q231" s="33"/>
      <c r="R231" s="33"/>
    </row>
    <row r="232" spans="10:18" ht="12.75">
      <c r="J232" s="33"/>
      <c r="K232" s="33"/>
      <c r="L232" s="33"/>
      <c r="M232" s="33"/>
      <c r="N232" s="33"/>
      <c r="O232" s="33"/>
      <c r="P232" s="33"/>
      <c r="Q232" s="33"/>
      <c r="R232" s="33"/>
    </row>
    <row r="233" spans="10:18" ht="12.75">
      <c r="J233" s="33"/>
      <c r="K233" s="33"/>
      <c r="L233" s="33"/>
      <c r="M233" s="33"/>
      <c r="N233" s="33"/>
      <c r="O233" s="33"/>
      <c r="P233" s="33"/>
      <c r="Q233" s="33"/>
      <c r="R233" s="33"/>
    </row>
    <row r="234" spans="10:18" ht="12.75">
      <c r="J234" s="33"/>
      <c r="K234" s="33"/>
      <c r="L234" s="33"/>
      <c r="M234" s="33"/>
      <c r="N234" s="33"/>
      <c r="O234" s="33"/>
      <c r="P234" s="33"/>
      <c r="Q234" s="33"/>
      <c r="R234" s="33"/>
    </row>
    <row r="235" spans="10:18" ht="12.75">
      <c r="J235" s="33"/>
      <c r="K235" s="33"/>
      <c r="L235" s="33"/>
      <c r="M235" s="33"/>
      <c r="N235" s="33"/>
      <c r="O235" s="33"/>
      <c r="P235" s="33"/>
      <c r="Q235" s="33"/>
      <c r="R235" s="33"/>
    </row>
    <row r="236" spans="10:18" ht="12.75">
      <c r="J236" s="33"/>
      <c r="K236" s="33"/>
      <c r="L236" s="33"/>
      <c r="M236" s="33"/>
      <c r="N236" s="33"/>
      <c r="O236" s="33"/>
      <c r="P236" s="33"/>
      <c r="Q236" s="33"/>
      <c r="R236" s="33"/>
    </row>
    <row r="237" spans="10:18" ht="12.75">
      <c r="J237" s="33"/>
      <c r="K237" s="33"/>
      <c r="L237" s="33"/>
      <c r="M237" s="33"/>
      <c r="N237" s="33"/>
      <c r="O237" s="33"/>
      <c r="P237" s="33"/>
      <c r="Q237" s="33"/>
      <c r="R237" s="33"/>
    </row>
    <row r="238" spans="10:18" ht="12.75">
      <c r="J238" s="33"/>
      <c r="K238" s="33"/>
      <c r="L238" s="33"/>
      <c r="M238" s="33"/>
      <c r="N238" s="33"/>
      <c r="O238" s="33"/>
      <c r="P238" s="33"/>
      <c r="Q238" s="33"/>
      <c r="R238" s="33"/>
    </row>
    <row r="239" spans="10:18" ht="12.75">
      <c r="J239" s="33"/>
      <c r="K239" s="33"/>
      <c r="L239" s="33"/>
      <c r="M239" s="33"/>
      <c r="N239" s="33"/>
      <c r="O239" s="33"/>
      <c r="P239" s="33"/>
      <c r="Q239" s="33"/>
      <c r="R239" s="33"/>
    </row>
    <row r="240" spans="10:18" ht="12.75">
      <c r="J240" s="33"/>
      <c r="K240" s="33"/>
      <c r="L240" s="33"/>
      <c r="M240" s="33"/>
      <c r="N240" s="33"/>
      <c r="O240" s="33"/>
      <c r="P240" s="33"/>
      <c r="Q240" s="33"/>
      <c r="R240" s="33"/>
    </row>
    <row r="241" spans="10:18" ht="12.75">
      <c r="J241" s="33"/>
      <c r="K241" s="33"/>
      <c r="L241" s="33"/>
      <c r="M241" s="33"/>
      <c r="N241" s="33"/>
      <c r="O241" s="33"/>
      <c r="P241" s="33"/>
      <c r="Q241" s="33"/>
      <c r="R241" s="33"/>
    </row>
    <row r="242" spans="10:18" ht="12.75">
      <c r="J242" s="33"/>
      <c r="K242" s="33"/>
      <c r="L242" s="33"/>
      <c r="M242" s="33"/>
      <c r="N242" s="33"/>
      <c r="O242" s="33"/>
      <c r="P242" s="33"/>
      <c r="Q242" s="33"/>
      <c r="R242" s="33"/>
    </row>
    <row r="243" spans="10:18" ht="12.75">
      <c r="J243" s="33"/>
      <c r="K243" s="33"/>
      <c r="L243" s="33"/>
      <c r="M243" s="33"/>
      <c r="N243" s="33"/>
      <c r="O243" s="33"/>
      <c r="P243" s="33"/>
      <c r="Q243" s="33"/>
      <c r="R243" s="33"/>
    </row>
    <row r="244" spans="10:18" ht="12.75">
      <c r="J244" s="33"/>
      <c r="K244" s="33"/>
      <c r="L244" s="33"/>
      <c r="M244" s="33"/>
      <c r="N244" s="33"/>
      <c r="O244" s="33"/>
      <c r="P244" s="33"/>
      <c r="Q244" s="33"/>
      <c r="R244" s="33"/>
    </row>
    <row r="245" spans="10:18" ht="12.75">
      <c r="J245" s="33"/>
      <c r="K245" s="33"/>
      <c r="L245" s="33"/>
      <c r="M245" s="33"/>
      <c r="N245" s="33"/>
      <c r="O245" s="33"/>
      <c r="P245" s="33"/>
      <c r="Q245" s="33"/>
      <c r="R245" s="33"/>
    </row>
    <row r="246" spans="10:18" ht="12.75">
      <c r="J246" s="33"/>
      <c r="K246" s="33"/>
      <c r="L246" s="33"/>
      <c r="M246" s="33"/>
      <c r="N246" s="33"/>
      <c r="O246" s="33"/>
      <c r="P246" s="33"/>
      <c r="Q246" s="33"/>
      <c r="R246" s="33"/>
    </row>
    <row r="247" spans="10:18" ht="12.75">
      <c r="J247" s="33"/>
      <c r="K247" s="33"/>
      <c r="L247" s="33"/>
      <c r="M247" s="33"/>
      <c r="N247" s="33"/>
      <c r="O247" s="33"/>
      <c r="P247" s="33"/>
      <c r="Q247" s="33"/>
      <c r="R247" s="33"/>
    </row>
    <row r="248" spans="10:18" ht="12.75">
      <c r="J248" s="33"/>
      <c r="K248" s="33"/>
      <c r="L248" s="33"/>
      <c r="M248" s="33"/>
      <c r="N248" s="33"/>
      <c r="O248" s="33"/>
      <c r="P248" s="33"/>
      <c r="Q248" s="33"/>
      <c r="R248" s="33"/>
    </row>
    <row r="249" spans="10:18" ht="12.75">
      <c r="J249" s="33"/>
      <c r="K249" s="33"/>
      <c r="L249" s="33"/>
      <c r="M249" s="33"/>
      <c r="N249" s="33"/>
      <c r="O249" s="33"/>
      <c r="P249" s="33"/>
      <c r="Q249" s="33"/>
      <c r="R249" s="33"/>
    </row>
    <row r="250" spans="10:18" ht="12.75">
      <c r="J250" s="33"/>
      <c r="K250" s="33"/>
      <c r="L250" s="33"/>
      <c r="M250" s="33"/>
      <c r="N250" s="33"/>
      <c r="O250" s="33"/>
      <c r="P250" s="33"/>
      <c r="Q250" s="33"/>
      <c r="R250" s="33"/>
    </row>
    <row r="251" spans="10:18" ht="12.75">
      <c r="J251" s="33"/>
      <c r="K251" s="33"/>
      <c r="L251" s="33"/>
      <c r="M251" s="33"/>
      <c r="N251" s="33"/>
      <c r="O251" s="33"/>
      <c r="P251" s="33"/>
      <c r="Q251" s="33"/>
      <c r="R251" s="33"/>
    </row>
    <row r="252" spans="10:18" ht="12.75">
      <c r="J252" s="33"/>
      <c r="K252" s="33"/>
      <c r="L252" s="33"/>
      <c r="M252" s="33"/>
      <c r="N252" s="33"/>
      <c r="O252" s="33"/>
      <c r="P252" s="33"/>
      <c r="Q252" s="33"/>
      <c r="R252" s="33"/>
    </row>
    <row r="253" spans="10:18" ht="12.75">
      <c r="J253" s="33"/>
      <c r="K253" s="33"/>
      <c r="L253" s="33"/>
      <c r="M253" s="33"/>
      <c r="N253" s="33"/>
      <c r="O253" s="33"/>
      <c r="P253" s="33"/>
      <c r="Q253" s="33"/>
      <c r="R253" s="33"/>
    </row>
    <row r="254" spans="10:18" ht="12.75">
      <c r="J254" s="33"/>
      <c r="K254" s="33"/>
      <c r="L254" s="33"/>
      <c r="M254" s="33"/>
      <c r="N254" s="33"/>
      <c r="O254" s="33"/>
      <c r="P254" s="33"/>
      <c r="Q254" s="33"/>
      <c r="R254" s="33"/>
    </row>
    <row r="255" spans="10:18" ht="12.75">
      <c r="J255" s="33"/>
      <c r="K255" s="33"/>
      <c r="L255" s="33"/>
      <c r="M255" s="33"/>
      <c r="N255" s="33"/>
      <c r="O255" s="33"/>
      <c r="P255" s="33"/>
      <c r="Q255" s="33"/>
      <c r="R255" s="33"/>
    </row>
    <row r="256" spans="10:18" ht="12.75">
      <c r="J256" s="33"/>
      <c r="K256" s="33"/>
      <c r="L256" s="33"/>
      <c r="M256" s="33"/>
      <c r="N256" s="33"/>
      <c r="O256" s="33"/>
      <c r="P256" s="33"/>
      <c r="Q256" s="33"/>
      <c r="R256" s="33"/>
    </row>
    <row r="257" spans="10:18" ht="12.75">
      <c r="J257" s="33"/>
      <c r="K257" s="33"/>
      <c r="L257" s="33"/>
      <c r="M257" s="33"/>
      <c r="N257" s="33"/>
      <c r="O257" s="33"/>
      <c r="P257" s="33"/>
      <c r="Q257" s="33"/>
      <c r="R257" s="33"/>
    </row>
    <row r="258" spans="10:18" ht="12.75">
      <c r="J258" s="33"/>
      <c r="K258" s="33"/>
      <c r="L258" s="33"/>
      <c r="M258" s="33"/>
      <c r="N258" s="33"/>
      <c r="O258" s="33"/>
      <c r="P258" s="33"/>
      <c r="Q258" s="33"/>
      <c r="R258" s="33"/>
    </row>
    <row r="259" spans="10:18" ht="12.75">
      <c r="J259" s="33"/>
      <c r="K259" s="33"/>
      <c r="L259" s="33"/>
      <c r="M259" s="33"/>
      <c r="N259" s="33"/>
      <c r="O259" s="33"/>
      <c r="P259" s="33"/>
      <c r="Q259" s="33"/>
      <c r="R259" s="33"/>
    </row>
    <row r="260" spans="10:18" ht="12.75">
      <c r="J260" s="33"/>
      <c r="K260" s="33"/>
      <c r="L260" s="33"/>
      <c r="M260" s="33"/>
      <c r="N260" s="33"/>
      <c r="O260" s="33"/>
      <c r="P260" s="33"/>
      <c r="Q260" s="33"/>
      <c r="R260" s="33"/>
    </row>
    <row r="261" spans="10:18" ht="12.75">
      <c r="J261" s="33"/>
      <c r="K261" s="33"/>
      <c r="L261" s="33"/>
      <c r="M261" s="33"/>
      <c r="N261" s="33"/>
      <c r="O261" s="33"/>
      <c r="P261" s="33"/>
      <c r="Q261" s="33"/>
      <c r="R261" s="33"/>
    </row>
    <row r="262" spans="10:18" ht="12.75">
      <c r="J262" s="33"/>
      <c r="K262" s="33"/>
      <c r="L262" s="33"/>
      <c r="M262" s="33"/>
      <c r="N262" s="33"/>
      <c r="O262" s="33"/>
      <c r="P262" s="33"/>
      <c r="Q262" s="33"/>
      <c r="R262" s="33"/>
    </row>
    <row r="263" spans="10:18" ht="12.75">
      <c r="J263" s="33"/>
      <c r="K263" s="33"/>
      <c r="L263" s="33"/>
      <c r="M263" s="33"/>
      <c r="N263" s="33"/>
      <c r="O263" s="33"/>
      <c r="P263" s="33"/>
      <c r="Q263" s="33"/>
      <c r="R263" s="33"/>
    </row>
    <row r="264" spans="10:18" ht="12.75">
      <c r="J264" s="33"/>
      <c r="K264" s="33"/>
      <c r="L264" s="33"/>
      <c r="M264" s="33"/>
      <c r="N264" s="33"/>
      <c r="O264" s="33"/>
      <c r="P264" s="33"/>
      <c r="Q264" s="33"/>
      <c r="R264" s="33"/>
    </row>
    <row r="265" spans="10:18" ht="12.75">
      <c r="J265" s="33"/>
      <c r="K265" s="33"/>
      <c r="L265" s="33"/>
      <c r="M265" s="33"/>
      <c r="N265" s="33"/>
      <c r="O265" s="33"/>
      <c r="P265" s="33"/>
      <c r="Q265" s="33"/>
      <c r="R265" s="33"/>
    </row>
    <row r="266" spans="10:18" ht="12.75">
      <c r="J266" s="33"/>
      <c r="K266" s="33"/>
      <c r="L266" s="33"/>
      <c r="M266" s="33"/>
      <c r="N266" s="33"/>
      <c r="O266" s="33"/>
      <c r="P266" s="33"/>
      <c r="Q266" s="33"/>
      <c r="R266" s="33"/>
    </row>
    <row r="267" spans="10:18" ht="12.75">
      <c r="J267" s="33"/>
      <c r="K267" s="33"/>
      <c r="L267" s="33"/>
      <c r="M267" s="33"/>
      <c r="N267" s="33"/>
      <c r="O267" s="33"/>
      <c r="P267" s="33"/>
      <c r="Q267" s="33"/>
      <c r="R267" s="33"/>
    </row>
    <row r="268" spans="10:18" ht="12.75">
      <c r="J268" s="33"/>
      <c r="K268" s="33"/>
      <c r="L268" s="33"/>
      <c r="M268" s="33"/>
      <c r="N268" s="33"/>
      <c r="O268" s="33"/>
      <c r="P268" s="33"/>
      <c r="Q268" s="33"/>
      <c r="R268" s="33"/>
    </row>
    <row r="269" spans="10:18" ht="12.75">
      <c r="J269" s="33"/>
      <c r="K269" s="33"/>
      <c r="L269" s="33"/>
      <c r="M269" s="33"/>
      <c r="N269" s="33"/>
      <c r="O269" s="33"/>
      <c r="P269" s="33"/>
      <c r="Q269" s="33"/>
      <c r="R269" s="33"/>
    </row>
    <row r="270" spans="10:18" ht="12.75">
      <c r="J270" s="33"/>
      <c r="K270" s="33"/>
      <c r="L270" s="33"/>
      <c r="M270" s="33"/>
      <c r="N270" s="33"/>
      <c r="O270" s="33"/>
      <c r="P270" s="33"/>
      <c r="Q270" s="33"/>
      <c r="R270" s="33"/>
    </row>
    <row r="271" spans="10:18" ht="12.75">
      <c r="J271" s="33"/>
      <c r="K271" s="33"/>
      <c r="L271" s="33"/>
      <c r="M271" s="33"/>
      <c r="N271" s="33"/>
      <c r="O271" s="33"/>
      <c r="P271" s="33"/>
      <c r="Q271" s="33"/>
      <c r="R271" s="33"/>
    </row>
    <row r="272" spans="10:18" ht="12.75">
      <c r="J272" s="33"/>
      <c r="K272" s="33"/>
      <c r="L272" s="33"/>
      <c r="M272" s="33"/>
      <c r="N272" s="33"/>
      <c r="O272" s="33"/>
      <c r="P272" s="33"/>
      <c r="Q272" s="33"/>
      <c r="R272" s="33"/>
    </row>
    <row r="273" spans="10:18" ht="12.75">
      <c r="J273" s="33"/>
      <c r="K273" s="33"/>
      <c r="L273" s="33"/>
      <c r="M273" s="33"/>
      <c r="N273" s="33"/>
      <c r="O273" s="33"/>
      <c r="P273" s="33"/>
      <c r="Q273" s="33"/>
      <c r="R273" s="33"/>
    </row>
    <row r="274" spans="10:18" ht="12.75">
      <c r="J274" s="33"/>
      <c r="K274" s="33"/>
      <c r="L274" s="33"/>
      <c r="M274" s="33"/>
      <c r="N274" s="33"/>
      <c r="O274" s="33"/>
      <c r="P274" s="33"/>
      <c r="Q274" s="33"/>
      <c r="R274" s="33"/>
    </row>
    <row r="275" spans="10:18" ht="12.75">
      <c r="J275" s="33"/>
      <c r="K275" s="33"/>
      <c r="L275" s="33"/>
      <c r="M275" s="33"/>
      <c r="N275" s="33"/>
      <c r="O275" s="33"/>
      <c r="P275" s="33"/>
      <c r="Q275" s="33"/>
      <c r="R275" s="33"/>
    </row>
    <row r="276" spans="10:18" ht="12.75">
      <c r="J276" s="33"/>
      <c r="K276" s="33"/>
      <c r="L276" s="33"/>
      <c r="M276" s="33"/>
      <c r="N276" s="33"/>
      <c r="O276" s="33"/>
      <c r="P276" s="33"/>
      <c r="Q276" s="33"/>
      <c r="R276" s="33"/>
    </row>
    <row r="277" spans="10:18" ht="12.75">
      <c r="J277" s="33"/>
      <c r="K277" s="33"/>
      <c r="L277" s="33"/>
      <c r="M277" s="33"/>
      <c r="N277" s="33"/>
      <c r="O277" s="33"/>
      <c r="P277" s="33"/>
      <c r="Q277" s="33"/>
      <c r="R277" s="33"/>
    </row>
    <row r="278" spans="10:18" ht="12.75">
      <c r="J278" s="33"/>
      <c r="K278" s="33"/>
      <c r="L278" s="33"/>
      <c r="M278" s="33"/>
      <c r="N278" s="33"/>
      <c r="O278" s="33"/>
      <c r="P278" s="33"/>
      <c r="Q278" s="33"/>
      <c r="R278" s="33"/>
    </row>
    <row r="279" spans="10:18" ht="12.75">
      <c r="J279" s="33"/>
      <c r="K279" s="33"/>
      <c r="L279" s="33"/>
      <c r="M279" s="33"/>
      <c r="N279" s="33"/>
      <c r="O279" s="33"/>
      <c r="P279" s="33"/>
      <c r="Q279" s="33"/>
      <c r="R279" s="33"/>
    </row>
    <row r="280" spans="10:18" ht="12.75">
      <c r="J280" s="33"/>
      <c r="K280" s="33"/>
      <c r="L280" s="33"/>
      <c r="M280" s="33"/>
      <c r="N280" s="33"/>
      <c r="O280" s="33"/>
      <c r="P280" s="33"/>
      <c r="Q280" s="33"/>
      <c r="R280" s="33"/>
    </row>
    <row r="281" spans="10:18" ht="12.75">
      <c r="J281" s="33"/>
      <c r="K281" s="33"/>
      <c r="L281" s="33"/>
      <c r="M281" s="33"/>
      <c r="N281" s="33"/>
      <c r="O281" s="33"/>
      <c r="P281" s="33"/>
      <c r="Q281" s="33"/>
      <c r="R281" s="33"/>
    </row>
    <row r="282" spans="10:18" ht="12.75">
      <c r="J282" s="33"/>
      <c r="K282" s="33"/>
      <c r="L282" s="33"/>
      <c r="M282" s="33"/>
      <c r="N282" s="33"/>
      <c r="O282" s="33"/>
      <c r="P282" s="33"/>
      <c r="Q282" s="33"/>
      <c r="R282" s="33"/>
    </row>
    <row r="283" spans="10:18" ht="12.75">
      <c r="J283" s="33"/>
      <c r="K283" s="33"/>
      <c r="L283" s="33"/>
      <c r="M283" s="33"/>
      <c r="N283" s="33"/>
      <c r="O283" s="33"/>
      <c r="P283" s="33"/>
      <c r="Q283" s="33"/>
      <c r="R283" s="33"/>
    </row>
    <row r="284" spans="10:18" ht="12.75">
      <c r="J284" s="33"/>
      <c r="K284" s="33"/>
      <c r="L284" s="33"/>
      <c r="M284" s="33"/>
      <c r="N284" s="33"/>
      <c r="O284" s="33"/>
      <c r="P284" s="33"/>
      <c r="Q284" s="33"/>
      <c r="R284" s="33"/>
    </row>
    <row r="285" spans="10:18" ht="12.75">
      <c r="J285" s="33"/>
      <c r="K285" s="33"/>
      <c r="L285" s="33"/>
      <c r="M285" s="33"/>
      <c r="N285" s="33"/>
      <c r="O285" s="33"/>
      <c r="P285" s="33"/>
      <c r="Q285" s="33"/>
      <c r="R285" s="33"/>
    </row>
    <row r="286" spans="10:18" ht="12.75">
      <c r="J286" s="33"/>
      <c r="K286" s="33"/>
      <c r="L286" s="33"/>
      <c r="M286" s="33"/>
      <c r="N286" s="33"/>
      <c r="O286" s="33"/>
      <c r="P286" s="33"/>
      <c r="Q286" s="33"/>
      <c r="R286" s="33"/>
    </row>
    <row r="287" spans="10:18" ht="12.75">
      <c r="J287" s="33"/>
      <c r="K287" s="33"/>
      <c r="L287" s="33"/>
      <c r="M287" s="33"/>
      <c r="N287" s="33"/>
      <c r="O287" s="33"/>
      <c r="P287" s="33"/>
      <c r="Q287" s="33"/>
      <c r="R287" s="33"/>
    </row>
    <row r="288" spans="10:18" ht="12.75">
      <c r="J288" s="33"/>
      <c r="K288" s="33"/>
      <c r="L288" s="33"/>
      <c r="M288" s="33"/>
      <c r="N288" s="33"/>
      <c r="O288" s="33"/>
      <c r="P288" s="33"/>
      <c r="Q288" s="33"/>
      <c r="R288" s="33"/>
    </row>
    <row r="289" spans="10:18" ht="12.75">
      <c r="J289" s="33"/>
      <c r="K289" s="33"/>
      <c r="L289" s="33"/>
      <c r="M289" s="33"/>
      <c r="N289" s="33"/>
      <c r="O289" s="33"/>
      <c r="P289" s="33"/>
      <c r="Q289" s="33"/>
      <c r="R289" s="33"/>
    </row>
    <row r="290" spans="10:18" ht="12.75">
      <c r="J290" s="33"/>
      <c r="K290" s="33"/>
      <c r="L290" s="33"/>
      <c r="M290" s="33"/>
      <c r="N290" s="33"/>
      <c r="O290" s="33"/>
      <c r="P290" s="33"/>
      <c r="Q290" s="33"/>
      <c r="R290" s="33"/>
    </row>
    <row r="291" spans="10:18" ht="12.75">
      <c r="J291" s="33"/>
      <c r="K291" s="33"/>
      <c r="L291" s="33"/>
      <c r="M291" s="33"/>
      <c r="N291" s="33"/>
      <c r="O291" s="33"/>
      <c r="P291" s="33"/>
      <c r="Q291" s="33"/>
      <c r="R291" s="33"/>
    </row>
    <row r="292" spans="10:18" ht="12.75">
      <c r="J292" s="33"/>
      <c r="K292" s="33"/>
      <c r="L292" s="33"/>
      <c r="M292" s="33"/>
      <c r="N292" s="33"/>
      <c r="O292" s="33"/>
      <c r="P292" s="33"/>
      <c r="Q292" s="33"/>
      <c r="R292" s="33"/>
    </row>
    <row r="293" spans="10:18" ht="12.75">
      <c r="J293" s="33"/>
      <c r="K293" s="33"/>
      <c r="L293" s="33"/>
      <c r="M293" s="33"/>
      <c r="N293" s="33"/>
      <c r="O293" s="33"/>
      <c r="P293" s="33"/>
      <c r="Q293" s="33"/>
      <c r="R293" s="33"/>
    </row>
    <row r="294" spans="10:18" ht="12.75">
      <c r="J294" s="33"/>
      <c r="K294" s="33"/>
      <c r="L294" s="33"/>
      <c r="M294" s="33"/>
      <c r="N294" s="33"/>
      <c r="O294" s="33"/>
      <c r="P294" s="33"/>
      <c r="Q294" s="33"/>
      <c r="R294" s="33"/>
    </row>
  </sheetData>
  <mergeCells count="2">
    <mergeCell ref="A3:Z3"/>
    <mergeCell ref="A4:Z4"/>
  </mergeCells>
  <printOptions/>
  <pageMargins left="0.75" right="0.76" top="1" bottom="0.52" header="0.5" footer="0.53"/>
  <pageSetup horizontalDpi="600" verticalDpi="600" orientation="landscape" scale="74" r:id="rId1"/>
  <colBreaks count="1" manualBreakCount="1">
    <brk id="2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2005-01-31T21:22:42Z</cp:lastPrinted>
  <dcterms:created xsi:type="dcterms:W3CDTF">2003-12-29T19:39:16Z</dcterms:created>
  <dcterms:modified xsi:type="dcterms:W3CDTF">2005-03-03T15:35:12Z</dcterms:modified>
  <cp:category/>
  <cp:version/>
  <cp:contentType/>
  <cp:contentStatus/>
</cp:coreProperties>
</file>