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6750" tabRatio="865" firstSheet="12" activeTab="20"/>
  </bookViews>
  <sheets>
    <sheet name="Personnel" sheetId="1" r:id="rId1"/>
    <sheet name="Personnel Instructions" sheetId="2" r:id="rId2"/>
    <sheet name="Fringe Benefits" sheetId="3" r:id="rId3"/>
    <sheet name="FB Instructions" sheetId="4" r:id="rId4"/>
    <sheet name="Travel" sheetId="5" r:id="rId5"/>
    <sheet name="Travel Instructions" sheetId="6" r:id="rId6"/>
    <sheet name="Equipment" sheetId="7" r:id="rId7"/>
    <sheet name="Equipment Instructions" sheetId="8" r:id="rId8"/>
    <sheet name="Supplies" sheetId="9" r:id="rId9"/>
    <sheet name="Supplies Instructions" sheetId="10" r:id="rId10"/>
    <sheet name="Contractual" sheetId="11" r:id="rId11"/>
    <sheet name="Contractual Instructions" sheetId="12" r:id="rId12"/>
    <sheet name="SLA Counties" sheetId="13" r:id="rId13"/>
    <sheet name="SLA Instructions" sheetId="14" r:id="rId14"/>
    <sheet name="Construction" sheetId="15" r:id="rId15"/>
    <sheet name="Construction Instructions" sheetId="16" r:id="rId16"/>
    <sheet name="Other" sheetId="17" r:id="rId17"/>
    <sheet name="Other Instructions" sheetId="18" r:id="rId18"/>
    <sheet name="Indirect Costs" sheetId="19" r:id="rId19"/>
    <sheet name="Indirect Costs Instructions" sheetId="20" r:id="rId20"/>
    <sheet name="FF 20-20" sheetId="21" r:id="rId21"/>
  </sheets>
  <definedNames>
    <definedName name="_Key1" hidden="1">'Personnel'!$T$20</definedName>
    <definedName name="_Order1" hidden="1">255</definedName>
    <definedName name="_Order2" hidden="1">255</definedName>
    <definedName name="_Sort" hidden="1">'Personnel'!$T$20:$T$26</definedName>
    <definedName name="CRITERIA">'SLA Counties'!$A$1:$C$2</definedName>
    <definedName name="DATABASE">'Personnel'!$T$19:$X$26</definedName>
    <definedName name="EXTRACT">'SLA Counties'!$A$5:$C$10</definedName>
    <definedName name="Print_Area_MI" localSheetId="0">'Personnel'!$A$1:$AK$75</definedName>
  </definedNames>
  <calcPr fullCalcOnLoad="1"/>
</workbook>
</file>

<file path=xl/comments21.xml><?xml version="1.0" encoding="utf-8"?>
<comments xmlns="http://schemas.openxmlformats.org/spreadsheetml/2006/main">
  <authors>
    <author>Human Technology, Inc.</author>
    <author>Elisa Kelley</author>
  </authors>
  <commentList>
    <comment ref="P2" authorId="0">
      <text>
        <r>
          <rPr>
            <b/>
            <sz val="8"/>
            <rFont val="Tahoma"/>
            <family val="0"/>
          </rPr>
          <t>Enter number of pages</t>
        </r>
      </text>
    </comment>
    <comment ref="A6" authorId="0">
      <text>
        <r>
          <rPr>
            <b/>
            <sz val="8"/>
            <rFont val="Tahoma"/>
            <family val="0"/>
          </rPr>
          <t>Enter program agency and organization element to which report is submitted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Enter assigned Federal grant or other identifying number</t>
        </r>
      </text>
    </comment>
    <comment ref="K5" authorId="0">
      <text>
        <r>
          <rPr>
            <b/>
            <sz val="8"/>
            <rFont val="Tahoma"/>
            <family val="0"/>
          </rPr>
          <t>Enter recipient organization (name and complete address, including zip code)</t>
        </r>
      </text>
    </comment>
    <comment ref="A9" authorId="0">
      <text>
        <r>
          <rPr>
            <b/>
            <sz val="8"/>
            <rFont val="Tahoma"/>
            <family val="0"/>
          </rPr>
          <t>Enter employer identification</t>
        </r>
      </text>
    </comment>
    <comment ref="F9" authorId="0">
      <text>
        <r>
          <rPr>
            <b/>
            <sz val="8"/>
            <rFont val="Tahoma"/>
            <family val="0"/>
          </rPr>
          <t>Enter recipient account number or identification number</t>
        </r>
      </text>
    </comment>
    <comment ref="L10" authorId="0">
      <text>
        <r>
          <rPr>
            <b/>
            <sz val="8"/>
            <rFont val="Tahoma"/>
            <family val="0"/>
          </rPr>
          <t>Enter beginning date of budget period (month, day, year)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>Enter ending date of budget period (month, day, year)</t>
        </r>
      </text>
    </comment>
    <comment ref="O9" authorId="0">
      <text>
        <r>
          <rPr>
            <b/>
            <sz val="8"/>
            <rFont val="Tahoma"/>
            <family val="0"/>
          </rPr>
          <t>Select this box if this is a new budget</t>
        </r>
      </text>
    </comment>
    <comment ref="O10" authorId="0">
      <text>
        <r>
          <rPr>
            <b/>
            <sz val="8"/>
            <rFont val="Tahoma"/>
            <family val="0"/>
          </rPr>
          <t>Select this box if this is a revised budget. Enter grant number in box 2 above</t>
        </r>
      </text>
    </comment>
    <comment ref="R11" authorId="0">
      <text>
        <r>
          <rPr>
            <b/>
            <sz val="8"/>
            <rFont val="Tahoma"/>
            <family val="0"/>
          </rPr>
          <t>Enter date of budget revision</t>
        </r>
      </text>
    </comment>
    <comment ref="F12" authorId="0">
      <text>
        <r>
          <rPr>
            <b/>
            <sz val="8"/>
            <rFont val="Tahoma"/>
            <family val="2"/>
          </rPr>
          <t>Enter Federal rate sharing percentage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Enter Federal rate sharing percentage</t>
        </r>
      </text>
    </comment>
    <comment ref="K12" authorId="0">
      <text>
        <r>
          <rPr>
            <b/>
            <sz val="8"/>
            <rFont val="Tahoma"/>
            <family val="0"/>
          </rPr>
          <t>Enter Federal rate sharing percentage</t>
        </r>
      </text>
    </comment>
    <comment ref="N12" authorId="0">
      <text>
        <r>
          <rPr>
            <b/>
            <sz val="8"/>
            <rFont val="Tahoma"/>
            <family val="0"/>
          </rPr>
          <t>Enter Federal rate sharing percentage</t>
        </r>
      </text>
    </comment>
    <comment ref="F13" authorId="0">
      <text>
        <r>
          <rPr>
            <b/>
            <sz val="8"/>
            <rFont val="Tahoma"/>
            <family val="0"/>
          </rPr>
          <t>Enter program acronym</t>
        </r>
      </text>
    </comment>
    <comment ref="I13" authorId="0">
      <text>
        <r>
          <rPr>
            <b/>
            <sz val="8"/>
            <rFont val="Tahoma"/>
            <family val="0"/>
          </rPr>
          <t>Enter program acronym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Enter program acronym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Enter program acronym</t>
        </r>
      </text>
    </comment>
    <comment ref="F14" authorId="0">
      <text>
        <r>
          <rPr>
            <b/>
            <sz val="8"/>
            <rFont val="Tahoma"/>
            <family val="0"/>
          </rPr>
          <t>Enter CFDA number</t>
        </r>
      </text>
    </comment>
    <comment ref="I14" authorId="0">
      <text>
        <r>
          <rPr>
            <b/>
            <sz val="8"/>
            <rFont val="Tahoma"/>
            <family val="2"/>
          </rPr>
          <t>Enter CFDA number</t>
        </r>
      </text>
    </comment>
    <comment ref="K14" authorId="0">
      <text>
        <r>
          <rPr>
            <b/>
            <sz val="8"/>
            <rFont val="Tahoma"/>
            <family val="0"/>
          </rPr>
          <t>Enter CFDA number</t>
        </r>
      </text>
    </comment>
    <comment ref="N14" authorId="0">
      <text>
        <r>
          <rPr>
            <b/>
            <sz val="8"/>
            <rFont val="Tahoma"/>
            <family val="0"/>
          </rPr>
          <t>Enter CFDA number</t>
        </r>
      </text>
    </comment>
    <comment ref="F15" authorId="0">
      <text>
        <r>
          <rPr>
            <b/>
            <sz val="8"/>
            <rFont val="Tahoma"/>
            <family val="0"/>
          </rPr>
          <t>Enter personnel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Enter personnel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Enter personnel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Enter personnel</t>
        </r>
        <r>
          <rPr>
            <sz val="8"/>
            <rFont val="Tahoma"/>
            <family val="0"/>
          </rPr>
          <t xml:space="preserve">
</t>
        </r>
      </text>
    </comment>
    <comment ref="R15" authorId="0">
      <text>
        <r>
          <rPr>
            <b/>
            <sz val="8"/>
            <rFont val="Tahoma"/>
            <family val="0"/>
          </rPr>
          <t>Enter total personnel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Enter fringe benefits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Enter fringe benefits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Enter fringe benefits</t>
        </r>
        <r>
          <rPr>
            <sz val="8"/>
            <rFont val="Tahoma"/>
            <family val="0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0"/>
          </rPr>
          <t>Enter fringe benefits</t>
        </r>
        <r>
          <rPr>
            <sz val="8"/>
            <rFont val="Tahoma"/>
            <family val="0"/>
          </rPr>
          <t xml:space="preserve">
</t>
        </r>
      </text>
    </comment>
    <comment ref="R16" authorId="0">
      <text>
        <r>
          <rPr>
            <b/>
            <sz val="8"/>
            <rFont val="Tahoma"/>
            <family val="0"/>
          </rPr>
          <t>Enter total fringe benefits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>Enter travel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0"/>
          </rPr>
          <t>Enter travel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Enter travel</t>
        </r>
      </text>
    </comment>
    <comment ref="P17" authorId="0">
      <text>
        <r>
          <rPr>
            <b/>
            <sz val="8"/>
            <rFont val="Tahoma"/>
            <family val="0"/>
          </rPr>
          <t>Enter travel</t>
        </r>
        <r>
          <rPr>
            <sz val="8"/>
            <rFont val="Tahoma"/>
            <family val="0"/>
          </rPr>
          <t xml:space="preserve">
</t>
        </r>
      </text>
    </comment>
    <comment ref="R17" authorId="0">
      <text>
        <r>
          <rPr>
            <b/>
            <sz val="8"/>
            <rFont val="Tahoma"/>
            <family val="0"/>
          </rPr>
          <t>Enter total travel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Enter equipment</t>
        </r>
      </text>
    </comment>
    <comment ref="I18" authorId="0">
      <text>
        <r>
          <rPr>
            <b/>
            <sz val="8"/>
            <rFont val="Tahoma"/>
            <family val="0"/>
          </rPr>
          <t>Enter equipment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Enter equipment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Enter equipment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Enter total equipment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Enter supplies</t>
        </r>
      </text>
    </comment>
    <comment ref="I19" authorId="0">
      <text>
        <r>
          <rPr>
            <b/>
            <sz val="8"/>
            <rFont val="Tahoma"/>
            <family val="0"/>
          </rPr>
          <t>Enter supplies</t>
        </r>
      </text>
    </comment>
    <comment ref="K19" authorId="0">
      <text>
        <r>
          <rPr>
            <b/>
            <sz val="8"/>
            <rFont val="Tahoma"/>
            <family val="0"/>
          </rPr>
          <t>Enter supplies: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Enter supplies</t>
        </r>
      </text>
    </comment>
    <comment ref="R19" authorId="0">
      <text>
        <r>
          <rPr>
            <b/>
            <sz val="8"/>
            <rFont val="Tahoma"/>
            <family val="0"/>
          </rPr>
          <t>Enter total supplies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Enter contractural</t>
        </r>
      </text>
    </comment>
    <comment ref="I20" authorId="0">
      <text>
        <r>
          <rPr>
            <b/>
            <sz val="8"/>
            <rFont val="Tahoma"/>
            <family val="0"/>
          </rPr>
          <t>Enter contractural</t>
        </r>
      </text>
    </comment>
    <comment ref="K20" authorId="0">
      <text>
        <r>
          <rPr>
            <b/>
            <sz val="8"/>
            <rFont val="Tahoma"/>
            <family val="0"/>
          </rPr>
          <t>Enter contractural</t>
        </r>
        <r>
          <rPr>
            <sz val="8"/>
            <rFont val="Tahoma"/>
            <family val="0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0"/>
          </rPr>
          <t>Enter contractural</t>
        </r>
        <r>
          <rPr>
            <sz val="8"/>
            <rFont val="Tahoma"/>
            <family val="0"/>
          </rPr>
          <t xml:space="preserve">
</t>
        </r>
      </text>
    </comment>
    <comment ref="R20" authorId="0">
      <text>
        <r>
          <rPr>
            <b/>
            <sz val="8"/>
            <rFont val="Tahoma"/>
            <family val="0"/>
          </rPr>
          <t>Enter total contractural</t>
        </r>
      </text>
    </comment>
    <comment ref="F21" authorId="0">
      <text>
        <r>
          <rPr>
            <b/>
            <sz val="8"/>
            <rFont val="Tahoma"/>
            <family val="0"/>
          </rPr>
          <t>Enter construction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Enter construction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Enter construction</t>
        </r>
      </text>
    </comment>
    <comment ref="P21" authorId="0">
      <text>
        <r>
          <rPr>
            <b/>
            <sz val="8"/>
            <rFont val="Tahoma"/>
            <family val="0"/>
          </rPr>
          <t>Enter construction</t>
        </r>
        <r>
          <rPr>
            <sz val="8"/>
            <rFont val="Tahoma"/>
            <family val="0"/>
          </rPr>
          <t xml:space="preserve">
</t>
        </r>
      </text>
    </comment>
    <comment ref="R21" authorId="0">
      <text>
        <r>
          <rPr>
            <b/>
            <sz val="8"/>
            <rFont val="Tahoma"/>
            <family val="0"/>
          </rPr>
          <t>Enter total construction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Enter other</t>
        </r>
      </text>
    </comment>
    <comment ref="I22" authorId="0">
      <text>
        <r>
          <rPr>
            <b/>
            <sz val="8"/>
            <rFont val="Tahoma"/>
            <family val="0"/>
          </rPr>
          <t>Enter other</t>
        </r>
      </text>
    </comment>
    <comment ref="K22" authorId="0">
      <text>
        <r>
          <rPr>
            <b/>
            <sz val="8"/>
            <rFont val="Tahoma"/>
            <family val="0"/>
          </rPr>
          <t>Enter other</t>
        </r>
      </text>
    </comment>
    <comment ref="P22" authorId="0">
      <text>
        <r>
          <rPr>
            <b/>
            <sz val="8"/>
            <rFont val="Tahoma"/>
            <family val="0"/>
          </rPr>
          <t>Enter other</t>
        </r>
        <r>
          <rPr>
            <sz val="8"/>
            <rFont val="Tahoma"/>
            <family val="0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0"/>
          </rPr>
          <t>Enter total other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Enter total direct charges (10a to 10h)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0"/>
          </rPr>
          <t>Enter total direct charges (10a to 10h)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0"/>
          </rPr>
          <t>Enter total direct charges (10a to 10h)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0"/>
          </rPr>
          <t>Enter total direct charges (10a to 10h)</t>
        </r>
        <r>
          <rPr>
            <sz val="8"/>
            <rFont val="Tahoma"/>
            <family val="0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0"/>
          </rPr>
          <t>Enter total direct charges (10a to 10h)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Enter indirect charges</t>
        </r>
      </text>
    </comment>
    <comment ref="I24" authorId="0">
      <text>
        <r>
          <rPr>
            <b/>
            <sz val="8"/>
            <rFont val="Tahoma"/>
            <family val="0"/>
          </rPr>
          <t>Enter indirect charges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Enter indirect charges</t>
        </r>
        <r>
          <rPr>
            <sz val="8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0"/>
          </rPr>
          <t>Enter indirect charges</t>
        </r>
        <r>
          <rPr>
            <sz val="8"/>
            <rFont val="Tahoma"/>
            <family val="0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0"/>
          </rPr>
          <t>Enter total indirect charges</t>
        </r>
      </text>
    </comment>
    <comment ref="F25" authorId="0">
      <text>
        <r>
          <rPr>
            <b/>
            <sz val="8"/>
            <rFont val="Tahoma"/>
            <family val="0"/>
          </rPr>
          <t>Enter total (sum of 10i &amp; 10j)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Enter total (sum of 10i &amp; 10j)</t>
        </r>
      </text>
    </comment>
    <comment ref="K25" authorId="0">
      <text>
        <r>
          <rPr>
            <b/>
            <sz val="8"/>
            <rFont val="Tahoma"/>
            <family val="0"/>
          </rPr>
          <t>Enter total (sum of 10i &amp; 10j)</t>
        </r>
        <r>
          <rPr>
            <sz val="8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0"/>
          </rPr>
          <t>Enter total (sum of 10i &amp; 10j)</t>
        </r>
        <r>
          <rPr>
            <sz val="8"/>
            <rFont val="Tahoma"/>
            <family val="0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0"/>
          </rPr>
          <t>Enter total (sum of 10i &amp; 10j)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Enter Federal share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Enter Federal share</t>
        </r>
        <r>
          <rPr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0"/>
          </rPr>
          <t>Enter Federal share</t>
        </r>
        <r>
          <rPr>
            <sz val="8"/>
            <rFont val="Tahoma"/>
            <family val="0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0"/>
          </rPr>
          <t>Enter Federal share</t>
        </r>
        <r>
          <rPr>
            <sz val="8"/>
            <rFont val="Tahoma"/>
            <family val="0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0"/>
          </rPr>
          <t>Enter total Federal share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0"/>
          </rPr>
          <t>Enter applicant resources</t>
        </r>
      </text>
    </comment>
    <comment ref="H28" authorId="0">
      <text>
        <r>
          <rPr>
            <b/>
            <sz val="8"/>
            <rFont val="Tahoma"/>
            <family val="0"/>
          </rPr>
          <t>Enter applicant resources</t>
        </r>
      </text>
    </comment>
    <comment ref="K28" authorId="0">
      <text>
        <r>
          <rPr>
            <b/>
            <sz val="8"/>
            <rFont val="Tahoma"/>
            <family val="0"/>
          </rPr>
          <t>Enter applicant resources</t>
        </r>
        <r>
          <rPr>
            <sz val="8"/>
            <rFont val="Tahoma"/>
            <family val="0"/>
          </rPr>
          <t xml:space="preserve">
</t>
        </r>
      </text>
    </comment>
    <comment ref="N28" authorId="0">
      <text>
        <r>
          <rPr>
            <b/>
            <sz val="8"/>
            <rFont val="Tahoma"/>
            <family val="0"/>
          </rPr>
          <t>Enter applicant resources</t>
        </r>
      </text>
    </comment>
    <comment ref="R28" authorId="0">
      <text>
        <r>
          <rPr>
            <b/>
            <sz val="8"/>
            <rFont val="Tahoma"/>
            <family val="0"/>
          </rPr>
          <t>Enter total applicant resources</t>
        </r>
      </text>
    </comment>
    <comment ref="F29" authorId="0">
      <text>
        <r>
          <rPr>
            <b/>
            <sz val="8"/>
            <rFont val="Tahoma"/>
            <family val="0"/>
          </rPr>
          <t>Enter State resources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Enter State resources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>Enter State resources</t>
        </r>
        <r>
          <rPr>
            <sz val="8"/>
            <rFont val="Tahoma"/>
            <family val="0"/>
          </rPr>
          <t xml:space="preserve">
</t>
        </r>
      </text>
    </comment>
    <comment ref="N29" authorId="0">
      <text>
        <r>
          <rPr>
            <b/>
            <sz val="8"/>
            <rFont val="Tahoma"/>
            <family val="0"/>
          </rPr>
          <t>Enter State resources</t>
        </r>
        <r>
          <rPr>
            <sz val="8"/>
            <rFont val="Tahoma"/>
            <family val="0"/>
          </rPr>
          <t xml:space="preserve">
</t>
        </r>
      </text>
    </comment>
    <comment ref="R29" authorId="0">
      <text>
        <r>
          <rPr>
            <b/>
            <sz val="8"/>
            <rFont val="Tahoma"/>
            <family val="0"/>
          </rPr>
          <t>Enter total State resources</t>
        </r>
        <r>
          <rPr>
            <sz val="8"/>
            <rFont val="Tahoma"/>
            <family val="0"/>
          </rPr>
          <t xml:space="preserve">
</t>
        </r>
      </text>
    </comment>
    <comment ref="F30" authorId="1">
      <text>
        <r>
          <rPr>
            <b/>
            <sz val="8"/>
            <rFont val="Tahoma"/>
            <family val="0"/>
          </rPr>
          <t>Enter Local resources</t>
        </r>
      </text>
    </comment>
    <comment ref="H30" authorId="1">
      <text>
        <r>
          <rPr>
            <b/>
            <sz val="8"/>
            <rFont val="Tahoma"/>
            <family val="0"/>
          </rPr>
          <t>Enter Local resources</t>
        </r>
      </text>
    </comment>
    <comment ref="K30" authorId="1">
      <text>
        <r>
          <rPr>
            <b/>
            <sz val="8"/>
            <rFont val="Tahoma"/>
            <family val="0"/>
          </rPr>
          <t>Enter Local resources</t>
        </r>
      </text>
    </comment>
    <comment ref="N30" authorId="1">
      <text>
        <r>
          <rPr>
            <b/>
            <sz val="8"/>
            <rFont val="Tahoma"/>
            <family val="0"/>
          </rPr>
          <t>Enter Local resources</t>
        </r>
      </text>
    </comment>
    <comment ref="R30" authorId="1">
      <text>
        <r>
          <rPr>
            <b/>
            <sz val="8"/>
            <rFont val="Tahoma"/>
            <family val="0"/>
          </rPr>
          <t>Enter total Local resources</t>
        </r>
      </text>
    </comment>
    <comment ref="F31" authorId="1">
      <text>
        <r>
          <rPr>
            <b/>
            <sz val="8"/>
            <rFont val="Tahoma"/>
            <family val="0"/>
          </rPr>
          <t>Enter other sources</t>
        </r>
      </text>
    </comment>
    <comment ref="H31" authorId="1">
      <text>
        <r>
          <rPr>
            <b/>
            <sz val="8"/>
            <rFont val="Tahoma"/>
            <family val="0"/>
          </rPr>
          <t>Enter other sources</t>
        </r>
      </text>
    </comment>
    <comment ref="K31" authorId="1">
      <text>
        <r>
          <rPr>
            <b/>
            <sz val="8"/>
            <rFont val="Tahoma"/>
            <family val="0"/>
          </rPr>
          <t>Enter other sources</t>
        </r>
        <r>
          <rPr>
            <sz val="8"/>
            <rFont val="Tahoma"/>
            <family val="0"/>
          </rPr>
          <t xml:space="preserve">
</t>
        </r>
      </text>
    </comment>
    <comment ref="N31" authorId="1">
      <text>
        <r>
          <rPr>
            <b/>
            <sz val="8"/>
            <rFont val="Tahoma"/>
            <family val="0"/>
          </rPr>
          <t>Enter other sources</t>
        </r>
      </text>
    </comment>
    <comment ref="R31" authorId="1">
      <text>
        <r>
          <rPr>
            <b/>
            <sz val="8"/>
            <rFont val="Tahoma"/>
            <family val="0"/>
          </rPr>
          <t>Enter total other sources</t>
        </r>
      </text>
    </comment>
    <comment ref="F32" authorId="1">
      <text>
        <r>
          <rPr>
            <b/>
            <sz val="8"/>
            <rFont val="Tahoma"/>
            <family val="0"/>
          </rPr>
          <t>Enter total (sum of 10l to 10p)</t>
        </r>
      </text>
    </comment>
    <comment ref="H32" authorId="1">
      <text>
        <r>
          <rPr>
            <b/>
            <sz val="8"/>
            <rFont val="Tahoma"/>
            <family val="0"/>
          </rPr>
          <t>Enter total (sum of 10l to 10p)</t>
        </r>
      </text>
    </comment>
    <comment ref="K32" authorId="1">
      <text>
        <r>
          <rPr>
            <b/>
            <sz val="8"/>
            <rFont val="Tahoma"/>
            <family val="0"/>
          </rPr>
          <t>Enter total (sum of 10l to 10p)</t>
        </r>
      </text>
    </comment>
    <comment ref="N32" authorId="1">
      <text>
        <r>
          <rPr>
            <b/>
            <sz val="8"/>
            <rFont val="Tahoma"/>
            <family val="0"/>
          </rPr>
          <t>Enter total (sum of 10l to 10p)</t>
        </r>
      </text>
    </comment>
    <comment ref="R32" authorId="1">
      <text>
        <r>
          <rPr>
            <b/>
            <sz val="8"/>
            <rFont val="Tahoma"/>
            <family val="0"/>
          </rPr>
          <t>Enter total (sum of 10l to 10p)</t>
        </r>
      </text>
    </comment>
    <comment ref="F33" authorId="1">
      <text>
        <r>
          <rPr>
            <b/>
            <sz val="8"/>
            <rFont val="Tahoma"/>
            <family val="0"/>
          </rPr>
          <t>Enter program income</t>
        </r>
      </text>
    </comment>
    <comment ref="H33" authorId="1">
      <text>
        <r>
          <rPr>
            <b/>
            <sz val="8"/>
            <rFont val="Tahoma"/>
            <family val="0"/>
          </rPr>
          <t>Enter program income</t>
        </r>
      </text>
    </comment>
    <comment ref="K33" authorId="1">
      <text>
        <r>
          <rPr>
            <b/>
            <sz val="8"/>
            <rFont val="Tahoma"/>
            <family val="0"/>
          </rPr>
          <t>Enter program income</t>
        </r>
      </text>
    </comment>
    <comment ref="N33" authorId="1">
      <text>
        <r>
          <rPr>
            <b/>
            <sz val="8"/>
            <rFont val="Tahoma"/>
            <family val="0"/>
          </rPr>
          <t>Enter program income</t>
        </r>
      </text>
    </comment>
    <comment ref="R33" authorId="1">
      <text>
        <r>
          <rPr>
            <b/>
            <sz val="8"/>
            <rFont val="Tahoma"/>
            <family val="0"/>
          </rPr>
          <t>Enter total program income</t>
        </r>
      </text>
    </comment>
    <comment ref="H35" authorId="1">
      <text>
        <r>
          <rPr>
            <b/>
            <sz val="8"/>
            <rFont val="Tahoma"/>
            <family val="0"/>
          </rPr>
          <t>Select this box if indirect costs are provisional-final</t>
        </r>
      </text>
    </comment>
    <comment ref="J35" authorId="1">
      <text>
        <r>
          <rPr>
            <b/>
            <sz val="8"/>
            <rFont val="Tahoma"/>
            <family val="0"/>
          </rPr>
          <t>Select this box if indirect costs are predetermined</t>
        </r>
      </text>
    </comment>
    <comment ref="M35" authorId="1">
      <text>
        <r>
          <rPr>
            <b/>
            <sz val="8"/>
            <rFont val="Tahoma"/>
            <family val="0"/>
          </rPr>
          <t>Select this box if indirect costs are fixed with carry forward</t>
        </r>
      </text>
    </comment>
    <comment ref="C37" authorId="1">
      <text>
        <r>
          <rPr>
            <b/>
            <sz val="8"/>
            <rFont val="Tahoma"/>
            <family val="0"/>
          </rPr>
          <t>Enter indirect cost rate percentage</t>
        </r>
      </text>
    </comment>
    <comment ref="K37" authorId="1">
      <text>
        <r>
          <rPr>
            <b/>
            <sz val="8"/>
            <rFont val="Tahoma"/>
            <family val="0"/>
          </rPr>
          <t>Enter total amount of indirect cost</t>
        </r>
      </text>
    </comment>
    <comment ref="R37" authorId="1">
      <text>
        <r>
          <rPr>
            <b/>
            <sz val="8"/>
            <rFont val="Tahoma"/>
            <family val="0"/>
          </rPr>
          <t>Enter base</t>
        </r>
      </text>
    </comment>
    <comment ref="A40" authorId="1">
      <text>
        <r>
          <rPr>
            <b/>
            <sz val="8"/>
            <rFont val="Tahoma"/>
            <family val="0"/>
          </rPr>
          <t>Enter signature of authorizing official</t>
        </r>
      </text>
    </comment>
    <comment ref="F40" authorId="1">
      <text>
        <r>
          <rPr>
            <b/>
            <sz val="8"/>
            <rFont val="Tahoma"/>
            <family val="0"/>
          </rPr>
          <t>Enter name and title (type or print)</t>
        </r>
      </text>
    </comment>
    <comment ref="K40" authorId="1">
      <text>
        <r>
          <rPr>
            <b/>
            <sz val="8"/>
            <rFont val="Tahoma"/>
            <family val="0"/>
          </rPr>
          <t>Enter telephone number (area code, number, and extension)</t>
        </r>
      </text>
    </comment>
    <comment ref="R40" authorId="1">
      <text>
        <r>
          <rPr>
            <b/>
            <sz val="8"/>
            <rFont val="Tahoma"/>
            <family val="0"/>
          </rPr>
          <t>Enter date report submitted</t>
        </r>
      </text>
    </comment>
  </commentList>
</comments>
</file>

<file path=xl/sharedStrings.xml><?xml version="1.0" encoding="utf-8"?>
<sst xmlns="http://schemas.openxmlformats.org/spreadsheetml/2006/main" count="1716" uniqueCount="604">
  <si>
    <t>WORKSHEET FOR BUDGET NARRATIVE</t>
  </si>
  <si>
    <t>NONCONSTRUCTION PROGRAMS</t>
  </si>
  <si>
    <t>OBJECT CLASS CATEGORY:</t>
  </si>
  <si>
    <t>Personnel</t>
  </si>
  <si>
    <t>Page 1 of 10 pages</t>
  </si>
  <si>
    <t>CHECK POINT</t>
  </si>
  <si>
    <t>1.  PROGRAM AGENCY AND ORGANIZATION</t>
  </si>
  <si>
    <t>2.  FEDERAL GRANT OR OTHER IDENTIFYING</t>
  </si>
  <si>
    <t>3.  RECIPIENT ORGANIZATION (Name and complete address, including zip code)</t>
  </si>
  <si>
    <t>ELEMENT TO WHICH REPORT IS SUBMITTED</t>
  </si>
  <si>
    <t>NUMBER ASSIGNED</t>
  </si>
  <si>
    <t>TOTAL STATE &amp; FEDERAL PERSONNEL</t>
  </si>
  <si>
    <t>FROM WORKSHEET</t>
  </si>
  <si>
    <t>4.  EMPLOYER IDENTIFICATION</t>
  </si>
  <si>
    <t>5.  RECIPIENT ACCOUNT NUMBER OR I.D. NO.</t>
  </si>
  <si>
    <t>6.  BUDGET PERIOD</t>
  </si>
  <si>
    <t>7.  Mark "X" in Appropriate Box</t>
  </si>
  <si>
    <t xml:space="preserve">       (Month, Day, Year)</t>
  </si>
  <si>
    <t>New Budget</t>
  </si>
  <si>
    <t>FROM FEMA FORMS 20-20</t>
  </si>
  <si>
    <t xml:space="preserve">Beginning Date:  </t>
  </si>
  <si>
    <t>Revised Budget. Enter Grant Number in Box 2 above</t>
  </si>
  <si>
    <t xml:space="preserve">Ending Date:  </t>
  </si>
  <si>
    <t>Date of Budget Revision:</t>
  </si>
  <si>
    <t>DIFFERENCE</t>
  </si>
  <si>
    <t>8.  PROGRAM AND CFDA NUMBER:</t>
  </si>
  <si>
    <t>9. FUNCTION:</t>
  </si>
  <si>
    <t>10. ACTIVITY:</t>
  </si>
  <si>
    <t>11. TASK:</t>
  </si>
  <si>
    <t>12.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</si>
  <si>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</si>
  <si>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</si>
  <si>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</si>
  <si>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</si>
  <si>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</si>
  <si>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</si>
  <si>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</si>
  <si>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</si>
  <si>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</si>
  <si>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</si>
  <si>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</si>
  <si>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</si>
  <si>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</si>
  <si>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</si>
  <si>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</si>
  <si>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% OF</t>
  </si>
  <si>
    <t>TOTAL STATE &amp;</t>
  </si>
  <si>
    <t>(a)</t>
  </si>
  <si>
    <t>(b)</t>
  </si>
  <si>
    <t>(c)</t>
  </si>
  <si>
    <t>(d)</t>
  </si>
  <si>
    <t>(e)</t>
  </si>
  <si>
    <t>(f)</t>
  </si>
  <si>
    <t>(g)</t>
  </si>
  <si>
    <t>(h)</t>
  </si>
  <si>
    <t>SALARY</t>
  </si>
  <si>
    <t>FEDERAL SAL.</t>
  </si>
  <si>
    <t>POSITION</t>
  </si>
  <si>
    <t>DATE</t>
  </si>
  <si>
    <t>DATE OF SALARY</t>
  </si>
  <si>
    <t>83.534</t>
  </si>
  <si>
    <t>83.105</t>
  </si>
  <si>
    <t>POSITION TITLE</t>
  </si>
  <si>
    <t>NUMBER</t>
  </si>
  <si>
    <t>TYPE</t>
  </si>
  <si>
    <t>HIRE</t>
  </si>
  <si>
    <t>VACANCY</t>
  </si>
  <si>
    <t>INCREASE</t>
  </si>
  <si>
    <t>WORK YEARS</t>
  </si>
  <si>
    <t>ANNUAL SALARY</t>
  </si>
  <si>
    <t>SLA 100</t>
  </si>
  <si>
    <t>SLA 50</t>
  </si>
  <si>
    <t>SARA</t>
  </si>
  <si>
    <t>DPIG</t>
  </si>
  <si>
    <t>CAP-SSSE</t>
  </si>
  <si>
    <t>MAP</t>
  </si>
  <si>
    <t>FMA PL</t>
  </si>
  <si>
    <t>FMA TA</t>
  </si>
  <si>
    <t>CSEPP O&amp;M</t>
  </si>
  <si>
    <t>CSEPP PROC</t>
  </si>
  <si>
    <t>Non-Federal</t>
  </si>
  <si>
    <t>Comments:</t>
  </si>
  <si>
    <t>Fringe Benefits</t>
  </si>
  <si>
    <t>Page 2 of 10 pages</t>
  </si>
  <si>
    <t>TOTAL FRINGE BENEFITS</t>
  </si>
  <si>
    <t>OPTION #1</t>
  </si>
  <si>
    <t>TOTAL SALARY</t>
  </si>
  <si>
    <t xml:space="preserve">PERCENTAGE APPLIED </t>
  </si>
  <si>
    <t>FRINGE BENEFITS</t>
  </si>
  <si>
    <t>OPTION #2</t>
  </si>
  <si>
    <t>13.</t>
  </si>
  <si>
    <t>DESCRIPTION</t>
  </si>
  <si>
    <t>AMOUNT</t>
  </si>
  <si>
    <t>TOTAL</t>
  </si>
  <si>
    <t>Travel</t>
  </si>
  <si>
    <t>Page 3 of 10 pages</t>
  </si>
  <si>
    <t>TOTAL TRAVEL</t>
  </si>
  <si>
    <t>MILEAGE</t>
  </si>
  <si>
    <t>TAXI / LIMO</t>
  </si>
  <si>
    <t>AIRFARE</t>
  </si>
  <si>
    <t>PER DIEM</t>
  </si>
  <si>
    <t>MISCELLANEOUS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</si>
  <si>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</si>
  <si>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</si>
  <si>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</si>
  <si>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</si>
  <si>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</si>
  <si>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</si>
  <si>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</si>
  <si>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</si>
  <si>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</si>
  <si>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</si>
  <si>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</si>
  <si>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</si>
  <si>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(c X d X e) =</t>
  </si>
  <si>
    <t>(g X h) =</t>
  </si>
  <si>
    <t>(j X k) =</t>
  </si>
  <si>
    <t>(m X n X o) =</t>
  </si>
  <si>
    <t>(q X r) =</t>
  </si>
  <si>
    <t>(f + i + l + p + s) =</t>
  </si>
  <si>
    <t>TRAVEL</t>
  </si>
  <si>
    <t>(v thru ai) =</t>
  </si>
  <si>
    <t>(t - aj) =</t>
  </si>
  <si>
    <t>COSTS</t>
  </si>
  <si>
    <t>(aj)</t>
  </si>
  <si>
    <t>(ak)</t>
  </si>
  <si>
    <t>TOTAL NUMBER</t>
  </si>
  <si>
    <t>NUMBER  OF</t>
  </si>
  <si>
    <t>NUMBER OF</t>
  </si>
  <si>
    <t>TAXI LIMO</t>
  </si>
  <si>
    <t>AIRFARE PER</t>
  </si>
  <si>
    <t>NUMBER OF DAYS</t>
  </si>
  <si>
    <t>MISC COSTS</t>
  </si>
  <si>
    <t>DESCRIPTION OF TRAVEL</t>
  </si>
  <si>
    <t>OF TRAVELERS</t>
  </si>
  <si>
    <t>TRAVELERS</t>
  </si>
  <si>
    <t>MILES/TRAVELER</t>
  </si>
  <si>
    <t>RATE</t>
  </si>
  <si>
    <t>TOTAL MILEAGE</t>
  </si>
  <si>
    <t>PER TRAVELER</t>
  </si>
  <si>
    <t>TOTAL TAXI LIMO</t>
  </si>
  <si>
    <t>TRAVELER</t>
  </si>
  <si>
    <t>TOTAL AIRFARE</t>
  </si>
  <si>
    <t>TOTAL PER  DIEM</t>
  </si>
  <si>
    <t>TOTAL COST</t>
  </si>
  <si>
    <t>PRIORITY</t>
  </si>
  <si>
    <t xml:space="preserve">  </t>
  </si>
  <si>
    <t>Equipment</t>
  </si>
  <si>
    <t>Page 4 of 10 pages</t>
  </si>
  <si>
    <t>TOTAL  EQUIPMENT COSTS</t>
  </si>
  <si>
    <t>TOTAL EQUIPMENT COSTS</t>
  </si>
  <si>
    <t>(b X c) =</t>
  </si>
  <si>
    <t>EQUIPMENT</t>
  </si>
  <si>
    <t>(f thru s) =</t>
  </si>
  <si>
    <t>(d - t) =</t>
  </si>
  <si>
    <t>DESCRIPTION OF EQUIPMENT</t>
  </si>
  <si>
    <t>UNIT COST</t>
  </si>
  <si>
    <t>QUANTITY</t>
  </si>
  <si>
    <t>Supplies</t>
  </si>
  <si>
    <t>Page 5 of 10 pages</t>
  </si>
  <si>
    <t>TOTAL SUPPLY COSTS</t>
  </si>
  <si>
    <t>SUPPLY</t>
  </si>
  <si>
    <t>(g thru t) =</t>
  </si>
  <si>
    <t>(e - u) =</t>
  </si>
  <si>
    <t>DESCRIPTION OF SUPPLIES</t>
  </si>
  <si>
    <t>UNIT DESCRIPTION</t>
  </si>
  <si>
    <t>Contractual</t>
  </si>
  <si>
    <t>Page 6 of 10 pages</t>
  </si>
  <si>
    <t>TOTAL  CONTRACTUAL COSTS</t>
  </si>
  <si>
    <t>TOTAL CONTRACTUAL COSTS</t>
  </si>
  <si>
    <t>CONTRACTUAL</t>
  </si>
  <si>
    <t>NARRATIVE DESCRIPTION</t>
  </si>
  <si>
    <t>SLA Counties</t>
  </si>
  <si>
    <t>Page 7 of 10 pages</t>
  </si>
  <si>
    <t>TOTAL SLA COUNTIES COSTS</t>
  </si>
  <si>
    <t>FROM FEMA FORM 20-20</t>
  </si>
  <si>
    <t>A.</t>
  </si>
  <si>
    <t>B.</t>
  </si>
  <si>
    <t>C.</t>
  </si>
  <si>
    <t>NUMBER OF PAID PERSONNEL</t>
  </si>
  <si>
    <t xml:space="preserve">D. </t>
  </si>
  <si>
    <t>DIRECTOR</t>
  </si>
  <si>
    <t>E.</t>
  </si>
  <si>
    <t>TOTAL ESTIMATED EXPENSES</t>
  </si>
  <si>
    <t>(1 + 2) =</t>
  </si>
  <si>
    <t>(4 + 5) =</t>
  </si>
  <si>
    <t>(1 + 2 + 3) =</t>
  </si>
  <si>
    <t>(State or Local Organization)</t>
  </si>
  <si>
    <t>(1)</t>
  </si>
  <si>
    <t>(2)</t>
  </si>
  <si>
    <t>(3)</t>
  </si>
  <si>
    <t>(4)</t>
  </si>
  <si>
    <t>(5)</t>
  </si>
  <si>
    <t>(6)</t>
  </si>
  <si>
    <t>SLA</t>
  </si>
  <si>
    <t>PAID</t>
  </si>
  <si>
    <t>TEN</t>
  </si>
  <si>
    <t>NAME OF APPLICANT</t>
  </si>
  <si>
    <t>FULL TIME</t>
  </si>
  <si>
    <t>PART TIME</t>
  </si>
  <si>
    <t>PROFESSIONAL</t>
  </si>
  <si>
    <t>CLERICAL</t>
  </si>
  <si>
    <t>OTHER</t>
  </si>
  <si>
    <t>VOLUNTEER</t>
  </si>
  <si>
    <t>PERSONNEL</t>
  </si>
  <si>
    <t>ALL OTHER</t>
  </si>
  <si>
    <t>GRAND TOTAL</t>
  </si>
  <si>
    <t>Construction</t>
  </si>
  <si>
    <t>Page 8 of 10 pages</t>
  </si>
  <si>
    <t xml:space="preserve"> </t>
  </si>
  <si>
    <t>TOTAL  CONSTRUCTION COSTS</t>
  </si>
  <si>
    <t>TOTAL CONSTRUCTION COSTS</t>
  </si>
  <si>
    <t>CONSTRUCTION</t>
  </si>
  <si>
    <t>(d thru q) =</t>
  </si>
  <si>
    <t>(b - r) =</t>
  </si>
  <si>
    <t>NARATIVE DESCRIPTION</t>
  </si>
  <si>
    <t xml:space="preserve">CSEPP O&amp;M  </t>
  </si>
  <si>
    <t>Other</t>
  </si>
  <si>
    <t>Page 9 of 10 pages</t>
  </si>
  <si>
    <t>TOTAL OTHER COSTS</t>
  </si>
  <si>
    <t>Indirect Costs</t>
  </si>
  <si>
    <t>Page 10 of 10 pages</t>
  </si>
  <si>
    <t xml:space="preserve">CHECK POINT </t>
  </si>
  <si>
    <t>TOTAL INDIRECT COSTS</t>
  </si>
  <si>
    <t>EFFECTIVE PERIOD OF RATE</t>
  </si>
  <si>
    <t>TOTAL PERSONNEL</t>
  </si>
  <si>
    <t>NEGOTIATED</t>
  </si>
  <si>
    <t>INDIRECT COSTS</t>
  </si>
  <si>
    <t>AGREEMENT</t>
  </si>
  <si>
    <t>&amp; FRINGE BENEFITS</t>
  </si>
  <si>
    <t>CLAIMED</t>
  </si>
  <si>
    <t>TOTAL PERSONNEL &amp;</t>
  </si>
  <si>
    <t xml:space="preserve">   FRINGE BENEFITS</t>
  </si>
  <si>
    <t>NEGOTIATED RATE</t>
  </si>
  <si>
    <t>COMMENTS</t>
  </si>
  <si>
    <t>TOTAL DIRECT CHARGES</t>
  </si>
  <si>
    <t xml:space="preserve">        LESS</t>
  </si>
  <si>
    <t>INDIRECT COSTS CLAIMED</t>
  </si>
  <si>
    <t>OPTION #3</t>
  </si>
  <si>
    <t>14.</t>
  </si>
  <si>
    <t>(c - s) =</t>
  </si>
  <si>
    <t>BASE</t>
  </si>
  <si>
    <t>TOTAL INDIRECT COSTS CLAIMED</t>
  </si>
  <si>
    <t>TOTAL STATE &amp; FEDERAL INDIRECT COSTS CLAIMED</t>
  </si>
  <si>
    <t>FEDERAL EMERGENCY MANAGEMENT AGENCY</t>
  </si>
  <si>
    <t>See reverse for Paperwork</t>
  </si>
  <si>
    <t>OMB No. 3067-0206</t>
  </si>
  <si>
    <t>BUDGET INFORMATION--NONCONSTRUCTION PROGRAMS</t>
  </si>
  <si>
    <t>Burden Disclosure Notice</t>
  </si>
  <si>
    <t>8.  FEDERAL RATE SHARING (%)</t>
  </si>
  <si>
    <t>%</t>
  </si>
  <si>
    <t>Total</t>
  </si>
  <si>
    <t>9.</t>
  </si>
  <si>
    <t>PROGRAM ACRONYM</t>
  </si>
  <si>
    <t>CFDA NUMBER</t>
  </si>
  <si>
    <t>10.</t>
  </si>
  <si>
    <t>a.  Personnel</t>
  </si>
  <si>
    <t>b.  Fringe Benefits</t>
  </si>
  <si>
    <t>c.  Travel</t>
  </si>
  <si>
    <t>d.  Equipment</t>
  </si>
  <si>
    <t>Object</t>
  </si>
  <si>
    <t>e.  Supplies</t>
  </si>
  <si>
    <t>Class</t>
  </si>
  <si>
    <t>f.  Contractual</t>
  </si>
  <si>
    <t>g.  Construction</t>
  </si>
  <si>
    <t>h.  Other</t>
  </si>
  <si>
    <t>i.  Total Direct Charges (10a to 10h)</t>
  </si>
  <si>
    <t>j.  Indirect Charges</t>
  </si>
  <si>
    <t>k. Total (Sum of 10i &amp; 10j)</t>
  </si>
  <si>
    <t>l.  Federal Share</t>
  </si>
  <si>
    <t xml:space="preserve">     Non-Federal Resources:</t>
  </si>
  <si>
    <t>m.  Applicant</t>
  </si>
  <si>
    <t>Source</t>
  </si>
  <si>
    <t>n.  State</t>
  </si>
  <si>
    <t>o.  Local</t>
  </si>
  <si>
    <t>p.  Other Sources</t>
  </si>
  <si>
    <t>q.  Total (Sum of 10l to 10p)</t>
  </si>
  <si>
    <t>Income</t>
  </si>
  <si>
    <t>r.   Program Income</t>
  </si>
  <si>
    <t>s.  Detail on Indirect Cost</t>
  </si>
  <si>
    <t>Indirect</t>
  </si>
  <si>
    <t xml:space="preserve">     Type of Rate (mark "X" in one box)</t>
  </si>
  <si>
    <t>Provisional-Final</t>
  </si>
  <si>
    <t>Predetermined</t>
  </si>
  <si>
    <t>Fixed with Carry-Forward</t>
  </si>
  <si>
    <t>Cost</t>
  </si>
  <si>
    <t/>
  </si>
  <si>
    <t>Rate:</t>
  </si>
  <si>
    <t>Total Amount of Indirect Cost:</t>
  </si>
  <si>
    <t>Base:</t>
  </si>
  <si>
    <t>11.  Signature of Authorizing Official</t>
  </si>
  <si>
    <t>12.  Name and Title (Type or print)</t>
  </si>
  <si>
    <t>13.  Telephone Number (Area code, Number and Extension)</t>
  </si>
  <si>
    <t>Date Report Submitted</t>
  </si>
  <si>
    <t>83.550</t>
  </si>
  <si>
    <t>NDSP</t>
  </si>
  <si>
    <t>83.549</t>
  </si>
  <si>
    <t>Page     of     pages</t>
  </si>
  <si>
    <t>(%)</t>
  </si>
  <si>
    <t>FEMA Form 20-20, FEB 01</t>
  </si>
  <si>
    <t>Expires February 28, 2007</t>
  </si>
  <si>
    <t xml:space="preserve">Instructions for Worksheet for Budget Narrative Nonconstruction Programs </t>
  </si>
  <si>
    <t>Object Class Category: Personnel</t>
  </si>
  <si>
    <t>1. Enter Program Agency and Organization element to which report is submitted</t>
  </si>
  <si>
    <t>2. Enter Federal Grant or other assigned identifying number</t>
  </si>
  <si>
    <t>3. Enter Recipient Organizatin (name and complete address, including zip code</t>
  </si>
  <si>
    <t>4. Enter Employer Identification</t>
  </si>
  <si>
    <t>5. Enter Recipient account number or identification number</t>
  </si>
  <si>
    <t>6. Enter beginning and ending dates of budget period (month, day, year)</t>
  </si>
  <si>
    <t>7. Select either the New Budget box or the Revised Budget box (enter date of budget revision)</t>
  </si>
  <si>
    <t>8. Enter program and CFDA numbers</t>
  </si>
  <si>
    <t>9. Enter function</t>
  </si>
  <si>
    <t>10.Enter activity</t>
  </si>
  <si>
    <t>11.Enter task</t>
  </si>
  <si>
    <t>12a.Enter position title</t>
  </si>
  <si>
    <t>12b.Enter position number</t>
  </si>
  <si>
    <t>12c.Enter position type</t>
  </si>
  <si>
    <t>12d.Enter hire date</t>
  </si>
  <si>
    <t>12e.Enter vacancy date</t>
  </si>
  <si>
    <t>12f.Enter date of salary increase</t>
  </si>
  <si>
    <t>12g.Enter work years</t>
  </si>
  <si>
    <t>12h.Enter annual salary</t>
  </si>
  <si>
    <t>12k.Enter percent of salary and total State and Federal salary</t>
  </si>
  <si>
    <t>12l.Enter percent of salary and total State and Federal salary</t>
  </si>
  <si>
    <t>12i.Enter percent of salary and total State and Federal salary (SLA 100)</t>
  </si>
  <si>
    <t>12j.Enter percent of salary and total State and Federal salary (SLA 50)</t>
  </si>
  <si>
    <t>12m.Enter percent of salary and total State and Federal salary (SARA)</t>
  </si>
  <si>
    <t>12n.Enter percent of salary and total State and Federal salary</t>
  </si>
  <si>
    <t>12o.Enter percent of salary and total State and Federal salary (DPIG)</t>
  </si>
  <si>
    <t>12p.Enter percent of salary and total State and Federal salary (NDSP)</t>
  </si>
  <si>
    <t>12q.Enter percent of salary and total State and Federal salary (CAP-SSSE)</t>
  </si>
  <si>
    <t>12r.Enter percent of salary and total State and Federal salary (MAP)</t>
  </si>
  <si>
    <t>12s.Enter percent of salary and total State and Federal salary (FMA PL)</t>
  </si>
  <si>
    <t>12t.Enter percent of salary and total State and Federal salary (FMA TA)</t>
  </si>
  <si>
    <t>12u.Enter percent of salary and total State and Federal salary (CSEPP O&amp;M)</t>
  </si>
  <si>
    <t>12v.Enter percent of salary and total State and Federal salary (CSEPP PROC)</t>
  </si>
  <si>
    <t>12w.Enter percent of salary and total State and Federal salary (Non-Fedreal)</t>
  </si>
  <si>
    <t>Enter comments</t>
  </si>
  <si>
    <t>Object Class Category: Fringe Benefits</t>
  </si>
  <si>
    <t>Option #1</t>
  </si>
  <si>
    <t>12a.Enter total salary, percentage applied and fringe benefits</t>
  </si>
  <si>
    <t>12b.Enter percent of salary and total State and Federal salary (SLA 100)</t>
  </si>
  <si>
    <t>12c.Enter percent of salary and total State and Federal salary (SLA 50)</t>
  </si>
  <si>
    <t>12d.Enter percent of salary and total State and Federal salary</t>
  </si>
  <si>
    <t>12e.Enter percent of salary and total State and Federal salary</t>
  </si>
  <si>
    <t>12f.Enter percent of salary and total State and Federal salary (SARA)</t>
  </si>
  <si>
    <t>12g.Enter percent of salary and total State and Federal salary</t>
  </si>
  <si>
    <t>12h.Enter percent of salary and total State and Federal salary (DPIG)</t>
  </si>
  <si>
    <t>12i.Enter percent of salary and total State and Federal salary (NDSP)</t>
  </si>
  <si>
    <t>12j.Enter percent of salary and total State and Federal salary (CAP-SSSE)</t>
  </si>
  <si>
    <t>12k.Enter percent of salary and total State and Federal salary (MAP)</t>
  </si>
  <si>
    <t>12l.Enter percent of salary and total State and Federal salary (FMA PL)</t>
  </si>
  <si>
    <t>12m.Enter percent of salary and total State and Federal salary (FMA TA)</t>
  </si>
  <si>
    <t>12n.Enter percent of salary and total State and Federal salary (CSEPP O&amp;M)</t>
  </si>
  <si>
    <t>12o.Enter percent of salary and total State and Federal salary (CSEPP PROC)</t>
  </si>
  <si>
    <t>Option #2</t>
  </si>
  <si>
    <t>13b.Enter amount</t>
  </si>
  <si>
    <t>13a.Enter description</t>
  </si>
  <si>
    <t>Object Class Category: Travel</t>
  </si>
  <si>
    <t>13c.Enter percent of salary and total State and Federal salary (SLA 100)</t>
  </si>
  <si>
    <t>13d.Enter percent of salary and total State and Federal salary (SLA 50)</t>
  </si>
  <si>
    <t>13e.Enter percent of salary and total State and Federal salary</t>
  </si>
  <si>
    <t>13f.Enter percent of salary and total State and Federal salary</t>
  </si>
  <si>
    <t>13g.Enter percent of salary and total State and Federal salary (SARA)</t>
  </si>
  <si>
    <t>13h.Enter percent of salary and total State and Federal salary</t>
  </si>
  <si>
    <t>13i.Enter percent of salary and total State and Federal salary (DPIG)</t>
  </si>
  <si>
    <t>13j.Enter percent of salary and total State and Federal salary (NDSP)</t>
  </si>
  <si>
    <t>13k.Enter percent of salary and total State and Federal salary (CAP-SSSE)</t>
  </si>
  <si>
    <t>13l.Enter percent of salary and total State and Federal salary (MAP)</t>
  </si>
  <si>
    <t>13m.Enter percent of salary and total State and Federal salary (FMA PL)</t>
  </si>
  <si>
    <t>13n.Enter percent of salary and total State and Federal salary (FMA TA)</t>
  </si>
  <si>
    <t>13o.Enter percent of salary and total State and Federal salary (CSEPP O&amp;M)</t>
  </si>
  <si>
    <t>13p.Enter percent of salary and total State and Federal salary (CSEPP PROC)</t>
  </si>
  <si>
    <t>12a.Enter description of travel</t>
  </si>
  <si>
    <t>12b.Enter total number of travelers</t>
  </si>
  <si>
    <t>12c.Enter number of travelers</t>
  </si>
  <si>
    <t>Mileage</t>
  </si>
  <si>
    <t>12d.Enter number of miles per traveler</t>
  </si>
  <si>
    <t>12e.Enter mileage rate</t>
  </si>
  <si>
    <t>12f.Enter total mileage ((c x d x e) = f)</t>
  </si>
  <si>
    <t>12g.Enter number of travelers</t>
  </si>
  <si>
    <t>Taxi/Limo</t>
  </si>
  <si>
    <t>12h.Enter taxi limo per traveler</t>
  </si>
  <si>
    <t>12i.Enter total taxi limo ((g x h) = i)</t>
  </si>
  <si>
    <t>Airfare</t>
  </si>
  <si>
    <t>12j.Enter number of travelers</t>
  </si>
  <si>
    <t>12k.Enter airfare per traveler</t>
  </si>
  <si>
    <t>12l.Enter total airfare ((j x k) = l)</t>
  </si>
  <si>
    <t>Per Diem</t>
  </si>
  <si>
    <t>12m.Enter number of travelers</t>
  </si>
  <si>
    <t>12n.Enter per diem</t>
  </si>
  <si>
    <t>12o.Enter number of days per traveler</t>
  </si>
  <si>
    <t>12p.Enter total per diem ((m x n x o) = p)</t>
  </si>
  <si>
    <t>Miscellaneous</t>
  </si>
  <si>
    <t>12q.Enter number of travelers</t>
  </si>
  <si>
    <t>12r.Enter miscellaneous costs per traveler</t>
  </si>
  <si>
    <t>12s.Enter total miscellaneous costs ((q x r) = s)</t>
  </si>
  <si>
    <t>12t.Enter total cost ((f + i + l + p + s) = t)</t>
  </si>
  <si>
    <t>12u.Enter priority</t>
  </si>
  <si>
    <t>12v.Enter travel costs (SLA 100)</t>
  </si>
  <si>
    <t>12w.Enter travel costs (SLA 50)</t>
  </si>
  <si>
    <t>12x.Enter travel costs</t>
  </si>
  <si>
    <t>12v.Enter travel costs</t>
  </si>
  <si>
    <t>12z.Enter travel costs (SARA)</t>
  </si>
  <si>
    <t>12aa.Enter travel costs</t>
  </si>
  <si>
    <t>12ab.Enter travel costs (DPIG)</t>
  </si>
  <si>
    <t>12ac.Enter travel costs (NDSP)</t>
  </si>
  <si>
    <t>12ad.Enter travel costs (CAP-SSSE)</t>
  </si>
  <si>
    <t>12ae.Enter travel costs (MAP)</t>
  </si>
  <si>
    <t>12af.Enter travel costs (FMA PL)</t>
  </si>
  <si>
    <t>12ag.Enter travel costs (FMA TA)</t>
  </si>
  <si>
    <t>12ah.Enter travel costs (CSEPP O&amp;M)</t>
  </si>
  <si>
    <t>12ai.Enter travel costs (CSEPP PROC)</t>
  </si>
  <si>
    <t>Enter total ((v thru ai) = aj)</t>
  </si>
  <si>
    <t>Enter difference ((t - aj) = ak)</t>
  </si>
  <si>
    <t>Object Class Category: Equipment</t>
  </si>
  <si>
    <t>12a.Enter description of equipment</t>
  </si>
  <si>
    <t>12b.Enter unit cost</t>
  </si>
  <si>
    <t>12c.Enter quantity</t>
  </si>
  <si>
    <t>12d.Enter total cost ((b x c) = d)</t>
  </si>
  <si>
    <t>12e.Enter priority</t>
  </si>
  <si>
    <t>12f.Enter equipment costs (SLA 100)</t>
  </si>
  <si>
    <t>12g.Enter equipment costs (SLA 50)</t>
  </si>
  <si>
    <t>12h.Enter equipment costs</t>
  </si>
  <si>
    <t>12i.Enter equipment costs</t>
  </si>
  <si>
    <t>12j.Enter equipment costs (SARA)</t>
  </si>
  <si>
    <t>12k.Enter equipment costs</t>
  </si>
  <si>
    <t>12l.Enter equipment costs (DPIG)</t>
  </si>
  <si>
    <t>12m.Enter equipment costs (NDSP)</t>
  </si>
  <si>
    <t>12n.Enter equipment costs (CAP-SSSE)</t>
  </si>
  <si>
    <t>12o.Enter equipment costs (MAP)</t>
  </si>
  <si>
    <t>12p.Enter equipment costs (FMA PL)</t>
  </si>
  <si>
    <t>12q.Enter equipment costs (FMA TA)</t>
  </si>
  <si>
    <t>12r.Enter equipment costs (CSEPP O&amp;M)</t>
  </si>
  <si>
    <t>12s.Enter equipment costs (CSEPP PROC)</t>
  </si>
  <si>
    <t>Enter total ((f thru s) = t)</t>
  </si>
  <si>
    <t>Enter difference ((d - t) = u)</t>
  </si>
  <si>
    <t>Object Class Category: Supplies</t>
  </si>
  <si>
    <t>12a.Enter description of supplies</t>
  </si>
  <si>
    <t>12d.Enter unit description</t>
  </si>
  <si>
    <t>12e.Enter total cost ((b x c) = e)</t>
  </si>
  <si>
    <t>12f.Enter priority</t>
  </si>
  <si>
    <t>12g.Enter supplies costs (SLA 100)</t>
  </si>
  <si>
    <t>12h.Enter supplies costs (SLA 50)</t>
  </si>
  <si>
    <t>12i.Enter supplies costs</t>
  </si>
  <si>
    <t>12j.Enter supplies costs</t>
  </si>
  <si>
    <t>12k.Enter supplies costs (SARA)</t>
  </si>
  <si>
    <t>12l.Enter supplies costs</t>
  </si>
  <si>
    <t>12m.Enter supplies costs (DPIG)</t>
  </si>
  <si>
    <t>12n.Enter supplies costs (NDSP)</t>
  </si>
  <si>
    <t>12o.Enter supplies costs (CAP-SSSE)</t>
  </si>
  <si>
    <t>12p.Enter supplies costs (MAP)</t>
  </si>
  <si>
    <t>12q.Enter supplies costs (FMA PL)</t>
  </si>
  <si>
    <t>12r.Enter supplies costs (FMA TA)</t>
  </si>
  <si>
    <t>12s.Enter supplies costs (CSEPP O&amp;M)</t>
  </si>
  <si>
    <t>12t.Enter supplies costs (CSEPP PROC)</t>
  </si>
  <si>
    <t>Enter total ((g thru t) = u)</t>
  </si>
  <si>
    <t>Enter difference ((e - u) = v)</t>
  </si>
  <si>
    <t>Object Class Category: Contractual</t>
  </si>
  <si>
    <t>12a.Enter narrative description</t>
  </si>
  <si>
    <t>12g.Enter contractual costs (SLA 100)</t>
  </si>
  <si>
    <t>12h.Enter contractual costs (SLA 50)</t>
  </si>
  <si>
    <t>12i.Enter contractual costs</t>
  </si>
  <si>
    <t>12j.Enter contractual costs</t>
  </si>
  <si>
    <t>12k.Enter contractual costs (SARA)</t>
  </si>
  <si>
    <t>12l.Enter contractual costs</t>
  </si>
  <si>
    <t>12m.Enter contractual costs (DPIG)</t>
  </si>
  <si>
    <t>12n.Enter contractual costs (NDSP)</t>
  </si>
  <si>
    <t>12o.Enter contractual costs (CAP-SSSE)</t>
  </si>
  <si>
    <t>12p.Enter contractual costs (MAP)</t>
  </si>
  <si>
    <t>12q.Enter contractual costs (FMA PL)</t>
  </si>
  <si>
    <t>12r.Enter contractual costs (FMA TA)</t>
  </si>
  <si>
    <t>12s.Enter contractual costs (CSEPP O&amp;M)</t>
  </si>
  <si>
    <t>12t.Enter contractual costs (CSEPP PROC)</t>
  </si>
  <si>
    <t>A. Enter ten</t>
  </si>
  <si>
    <t>B. Enter name of applicant</t>
  </si>
  <si>
    <t>C. Number of paid personnel</t>
  </si>
  <si>
    <t>C1.Enter number of full time paid personnel</t>
  </si>
  <si>
    <t>C2.Enter number of part time paid personnel</t>
  </si>
  <si>
    <t>C3.Enter total number of paid personnel ((1 + 2) = 3)</t>
  </si>
  <si>
    <t>C. Work Years</t>
  </si>
  <si>
    <t>C4.Enter professional personnel</t>
  </si>
  <si>
    <t>C5.Enter clerical personnel</t>
  </si>
  <si>
    <t>C6.Enter total work years ((4 + 5) = 6)</t>
  </si>
  <si>
    <t>D. Director</t>
  </si>
  <si>
    <t>Enter SLA Paid</t>
  </si>
  <si>
    <t>Enter Paid Other</t>
  </si>
  <si>
    <t>Enter Volunteer</t>
  </si>
  <si>
    <t>E.Total Estimated Expenses</t>
  </si>
  <si>
    <t>E1.Enter Personnel</t>
  </si>
  <si>
    <t>E2.Enter Travel</t>
  </si>
  <si>
    <t>E3.Enter All Other</t>
  </si>
  <si>
    <t>E4.Enter Total ((1 + 2 + 3) = 4)</t>
  </si>
  <si>
    <t>Enter Grant Total</t>
  </si>
  <si>
    <t>Object Class Category: Construction</t>
  </si>
  <si>
    <t xml:space="preserve">12d.Enter total cost </t>
  </si>
  <si>
    <t>12d.Enter construction costs (SLA 100)</t>
  </si>
  <si>
    <t>12e.Enter construction costs (SLA 50)</t>
  </si>
  <si>
    <t>12f.Enter construction costs</t>
  </si>
  <si>
    <t>12g.Enter construction costs</t>
  </si>
  <si>
    <t>12h.Enter construction costs (SARA)</t>
  </si>
  <si>
    <t>12i.Enter construction costs</t>
  </si>
  <si>
    <t>12j.Enter construction costs (DPIG)</t>
  </si>
  <si>
    <t>12k.Enter construction costs (NDSP)</t>
  </si>
  <si>
    <t>12l.Enter construction costs (CAP-SSSE)</t>
  </si>
  <si>
    <t>12m.Enter construction costs (MAP)</t>
  </si>
  <si>
    <t>12n.Enter construction costs (FMA PL)</t>
  </si>
  <si>
    <t>12o.Enter construction costs (FMA TA)</t>
  </si>
  <si>
    <t>12p.Enter construction costs (CSEPP O&amp;M)</t>
  </si>
  <si>
    <t>12q.Enter construction costs (CSEPP PROC)</t>
  </si>
  <si>
    <t>Enter total ((d thru q) = r)</t>
  </si>
  <si>
    <t>Enter difference ((b - r) = s)</t>
  </si>
  <si>
    <t>Object Class Category: Other</t>
  </si>
  <si>
    <t>12g.Enter other costs (SLA 100)</t>
  </si>
  <si>
    <t>12h.Enter other costs (SLA 50)</t>
  </si>
  <si>
    <t>12i.Enter other costs</t>
  </si>
  <si>
    <t>12j.Enter other costs</t>
  </si>
  <si>
    <t>12k.Enter other costs (SARA)</t>
  </si>
  <si>
    <t>12l.Enter other costs</t>
  </si>
  <si>
    <t>12m.Enter other costs (DPIG)</t>
  </si>
  <si>
    <t>12n.Enter other costs (NDSP)</t>
  </si>
  <si>
    <t>12o.Enter other costs (CAP-SSSE)</t>
  </si>
  <si>
    <t>12p.Enter other costs (MAP)</t>
  </si>
  <si>
    <t>12q.Enter other costs (FMA PL)</t>
  </si>
  <si>
    <t>12r.Enter other costs (FMA TA)</t>
  </si>
  <si>
    <t>12s.Enter other costs (CSEPP O&amp;M)</t>
  </si>
  <si>
    <t>12t.Enter other costs (CSEPP PROC)</t>
  </si>
  <si>
    <t>Object Class Category: Indirect Costs</t>
  </si>
  <si>
    <t>12a.Enter effective period of rate agreement</t>
  </si>
  <si>
    <t>12c.Enter negotiated rated</t>
  </si>
  <si>
    <t>12d.Enter indirect costs claimed</t>
  </si>
  <si>
    <t>12b.Enter total personnel and fringe benefits</t>
  </si>
  <si>
    <t>12e.Total personnel and fringe benefits negotiated rate and indirect costs claimed</t>
  </si>
  <si>
    <t>12g.Enter SLA 50</t>
  </si>
  <si>
    <t>12f.Enter SLA 100</t>
  </si>
  <si>
    <t>12h.</t>
  </si>
  <si>
    <t>12j.Enter SARA</t>
  </si>
  <si>
    <t>12i.</t>
  </si>
  <si>
    <t>12k.</t>
  </si>
  <si>
    <t>12l.Enter DPIG</t>
  </si>
  <si>
    <t>12m.Enter NDSP</t>
  </si>
  <si>
    <t>12n.Enter CAP-SSSE</t>
  </si>
  <si>
    <t>12o.Enter MAP</t>
  </si>
  <si>
    <t>12p.Enter FMA PL</t>
  </si>
  <si>
    <t>12q.Enter FMA TA</t>
  </si>
  <si>
    <t>12r.Enter CSEPP O&amp;M</t>
  </si>
  <si>
    <t>12s.Enter CSEPP PROC</t>
  </si>
  <si>
    <t>12t.Enter Non-Federal</t>
  </si>
  <si>
    <t>13q.Enter percent of salary and total State and Federal salary (Non-Federal)</t>
  </si>
  <si>
    <t>13a.Enter effective period of rate agreement</t>
  </si>
  <si>
    <t>13b.Enter comments</t>
  </si>
  <si>
    <t>13c.Enter total direct charges (less), total, negotiated rate, and indirect costs claimed</t>
  </si>
  <si>
    <t>13d.Enter SLA 100</t>
  </si>
  <si>
    <t>13e.Enter SLA 50</t>
  </si>
  <si>
    <t>13f.</t>
  </si>
  <si>
    <t>13g.</t>
  </si>
  <si>
    <t>13h.Enter SARA</t>
  </si>
  <si>
    <t>13i.</t>
  </si>
  <si>
    <t>13j.Enter DPIG</t>
  </si>
  <si>
    <t>13k.Enter NDSP</t>
  </si>
  <si>
    <t>13l.Enter CAP-SSSE</t>
  </si>
  <si>
    <t>13m.Enter MAP</t>
  </si>
  <si>
    <t>13n.Enter FMA PL</t>
  </si>
  <si>
    <t>13o.Enter FMA TA</t>
  </si>
  <si>
    <t>13p.Enter CSEPP O&amp;M</t>
  </si>
  <si>
    <t>13q.Enter CSEPP PROC</t>
  </si>
  <si>
    <t>12p.Enter percent of salary and total State and Federal salary (Non-Federal)</t>
  </si>
  <si>
    <t>Option #3</t>
  </si>
  <si>
    <t>14a.Enter effective period of rate agreement</t>
  </si>
  <si>
    <t>14b.Enter comments</t>
  </si>
  <si>
    <t>14d.Enter SLA 100</t>
  </si>
  <si>
    <t>14e.Enter SLA 50</t>
  </si>
  <si>
    <t>14f.</t>
  </si>
  <si>
    <t>14g.</t>
  </si>
  <si>
    <t>14h.Enter SARA</t>
  </si>
  <si>
    <t>14i.</t>
  </si>
  <si>
    <t>14j.Enter DPIG</t>
  </si>
  <si>
    <t>14k.Enter NDSP</t>
  </si>
  <si>
    <t>14l.Enter CAP-SSSE</t>
  </si>
  <si>
    <t>14m.Enter MAP</t>
  </si>
  <si>
    <t>14n.Enter FMA PL</t>
  </si>
  <si>
    <t>14o.Enter FMA TA</t>
  </si>
  <si>
    <t>14p.Enter CSEPP O&amp;M</t>
  </si>
  <si>
    <t>14q.Enter CSEPP PROC</t>
  </si>
  <si>
    <t>14r.Enter Non-Federal</t>
  </si>
  <si>
    <t>14c.Enter base, negotiated rate, and indirect costs claimed</t>
  </si>
  <si>
    <t>14s.Enter total ((d thru q) = s)</t>
  </si>
  <si>
    <t>14t.Enter difference ((c - s) = t)</t>
  </si>
  <si>
    <t>Enter total indirect costs claimed</t>
  </si>
  <si>
    <t>Enter total State and Federal indirect costs claimed</t>
  </si>
  <si>
    <t>Federal Emergency Management Agency</t>
  </si>
  <si>
    <t>FMAGP  FEMA-2323-FM-OR</t>
  </si>
  <si>
    <t>State of Oregon, Oregon Department of Forestry</t>
  </si>
  <si>
    <t>2600 State Street</t>
  </si>
  <si>
    <t>Salem, Oregon 973109</t>
  </si>
  <si>
    <t>IRS Numer [EIN]</t>
  </si>
  <si>
    <t xml:space="preserve">If the Employer is the Grantee these numbers </t>
  </si>
  <si>
    <t>may be the same</t>
  </si>
  <si>
    <t>06/30/06</t>
  </si>
  <si>
    <t>09/30/06</t>
  </si>
  <si>
    <t>x</t>
  </si>
  <si>
    <t>FMAGP</t>
  </si>
  <si>
    <t>Janet P. Doe, GAR</t>
  </si>
  <si>
    <t>(503) 555-1212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</si>
</sst>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.000_)"/>
    <numFmt numFmtId="167" formatCode="0.00_)"/>
    <numFmt numFmtId="168" formatCode="0.0_)"/>
    <numFmt numFmtId="169" formatCode="mm/dd_)"/>
    <numFmt numFmtId="170" formatCode="mm/dd/yy"/>
    <numFmt numFmtId="171" formatCode="00000"/>
    <numFmt numFmtId="172" formatCode="0.00;[Red]0.00"/>
    <numFmt numFmtId="173" formatCode="#,##0.00;[Red]#,##0.00"/>
    <numFmt numFmtId="174" formatCode="0.00_);[Red]\(0.00\)"/>
    <numFmt numFmtId="175" formatCode="0.0000%"/>
    <numFmt numFmtId="176" formatCode="0.0000"/>
    <numFmt numFmtId="177" formatCode="0.0000_)"/>
    <numFmt numFmtId="178" formatCode="0.0"/>
    <numFmt numFmtId="179" formatCode="0.0_);[Red]\(0.0\)"/>
    <numFmt numFmtId="180" formatCode="#,##0.0_);[Red]\(#,##0.0\)"/>
  </numFmts>
  <fonts count="43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color indexed="12"/>
      <name val="Courier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u val="doubleAccounting"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9"/>
      <name val="Courier"/>
      <family val="0"/>
    </font>
    <font>
      <b/>
      <i/>
      <sz val="10"/>
      <color indexed="10"/>
      <name val="Arial"/>
      <family val="0"/>
    </font>
    <font>
      <b/>
      <i/>
      <sz val="11"/>
      <name val="Arial"/>
      <family val="0"/>
    </font>
    <font>
      <sz val="9"/>
      <color indexed="12"/>
      <name val="Courier"/>
      <family val="0"/>
    </font>
    <font>
      <b/>
      <i/>
      <sz val="10"/>
      <color indexed="10"/>
      <name val="Courier"/>
      <family val="3"/>
    </font>
    <font>
      <sz val="9"/>
      <color indexed="8"/>
      <name val="Courier"/>
      <family val="0"/>
    </font>
    <font>
      <sz val="10"/>
      <color indexed="8"/>
      <name val="Courier"/>
      <family val="0"/>
    </font>
    <font>
      <b/>
      <sz val="9"/>
      <color indexed="10"/>
      <name val="Arial"/>
      <family val="2"/>
    </font>
    <font>
      <b/>
      <sz val="9"/>
      <color indexed="18"/>
      <name val="Arial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Courier"/>
      <family val="0"/>
    </font>
    <font>
      <b/>
      <sz val="9"/>
      <color indexed="32"/>
      <name val="Arial"/>
      <family val="0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/>
      <top style="medium"/>
      <bottom style="double">
        <color indexed="10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6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2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centerContinuous"/>
      <protection/>
    </xf>
    <xf numFmtId="164" fontId="6" fillId="0" borderId="2" xfId="0" applyNumberFormat="1" applyFont="1" applyBorder="1" applyAlignment="1" applyProtection="1">
      <alignment horizontal="centerContinuous"/>
      <protection/>
    </xf>
    <xf numFmtId="164" fontId="6" fillId="0" borderId="1" xfId="0" applyNumberFormat="1" applyFont="1" applyBorder="1" applyAlignment="1" applyProtection="1">
      <alignment horizontal="centerContinuous"/>
      <protection/>
    </xf>
    <xf numFmtId="164" fontId="6" fillId="0" borderId="3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Alignment="1" applyProtection="1">
      <alignment horizontal="left"/>
      <protection/>
    </xf>
    <xf numFmtId="164" fontId="6" fillId="0" borderId="2" xfId="0" applyFont="1" applyBorder="1" applyAlignment="1">
      <alignment/>
    </xf>
    <xf numFmtId="164" fontId="0" fillId="0" borderId="1" xfId="0" applyBorder="1" applyAlignment="1">
      <alignment/>
    </xf>
    <xf numFmtId="10" fontId="0" fillId="0" borderId="1" xfId="0" applyNumberFormat="1" applyBorder="1" applyAlignment="1" applyProtection="1">
      <alignment/>
      <protection/>
    </xf>
    <xf numFmtId="39" fontId="0" fillId="0" borderId="1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164" fontId="12" fillId="0" borderId="0" xfId="0" applyFont="1" applyAlignment="1">
      <alignment/>
    </xf>
    <xf numFmtId="164" fontId="12" fillId="0" borderId="2" xfId="0" applyNumberFormat="1" applyFont="1" applyBorder="1" applyAlignment="1" applyProtection="1">
      <alignment/>
      <protection/>
    </xf>
    <xf numFmtId="164" fontId="12" fillId="0" borderId="3" xfId="0" applyNumberFormat="1" applyFont="1" applyBorder="1" applyAlignment="1" applyProtection="1">
      <alignment/>
      <protection/>
    </xf>
    <xf numFmtId="164" fontId="13" fillId="0" borderId="6" xfId="0" applyNumberFormat="1" applyFont="1" applyBorder="1" applyAlignment="1" applyProtection="1">
      <alignment horizontal="centerContinuous"/>
      <protection/>
    </xf>
    <xf numFmtId="164" fontId="13" fillId="0" borderId="7" xfId="0" applyNumberFormat="1" applyFont="1" applyBorder="1" applyAlignment="1" applyProtection="1">
      <alignment horizontal="centerContinuous"/>
      <protection/>
    </xf>
    <xf numFmtId="164" fontId="6" fillId="2" borderId="0" xfId="0" applyNumberFormat="1" applyFont="1" applyFill="1" applyAlignment="1" applyProtection="1">
      <alignment/>
      <protection/>
    </xf>
    <xf numFmtId="164" fontId="6" fillId="2" borderId="2" xfId="0" applyNumberFormat="1" applyFont="1" applyFill="1" applyBorder="1" applyAlignment="1" applyProtection="1">
      <alignment/>
      <protection/>
    </xf>
    <xf numFmtId="164" fontId="6" fillId="2" borderId="8" xfId="0" applyNumberFormat="1" applyFont="1" applyFill="1" applyBorder="1" applyAlignment="1" applyProtection="1">
      <alignment/>
      <protection/>
    </xf>
    <xf numFmtId="164" fontId="11" fillId="2" borderId="0" xfId="0" applyNumberFormat="1" applyFont="1" applyFill="1" applyBorder="1" applyAlignment="1" applyProtection="1">
      <alignment horizontal="centerContinuous"/>
      <protection/>
    </xf>
    <xf numFmtId="164" fontId="6" fillId="2" borderId="2" xfId="0" applyNumberFormat="1" applyFont="1" applyFill="1" applyBorder="1" applyAlignment="1" applyProtection="1">
      <alignment horizontal="centerContinuous"/>
      <protection/>
    </xf>
    <xf numFmtId="164" fontId="11" fillId="2" borderId="0" xfId="0" applyNumberFormat="1" applyFont="1" applyFill="1" applyBorder="1" applyAlignment="1" applyProtection="1">
      <alignment horizontal="centerContinuous"/>
      <protection/>
    </xf>
    <xf numFmtId="164" fontId="11" fillId="2" borderId="2" xfId="0" applyNumberFormat="1" applyFont="1" applyFill="1" applyBorder="1" applyAlignment="1" applyProtection="1">
      <alignment horizontal="centerContinuous"/>
      <protection/>
    </xf>
    <xf numFmtId="164" fontId="11" fillId="2" borderId="2" xfId="0" applyNumberFormat="1" applyFont="1" applyFill="1" applyBorder="1" applyAlignment="1" applyProtection="1">
      <alignment horizontal="centerContinuous"/>
      <protection/>
    </xf>
    <xf numFmtId="164" fontId="11" fillId="2" borderId="0" xfId="0" applyNumberFormat="1" applyFont="1" applyFill="1" applyAlignment="1" applyProtection="1">
      <alignment horizontal="centerContinuous"/>
      <protection/>
    </xf>
    <xf numFmtId="164" fontId="11" fillId="2" borderId="0" xfId="0" applyNumberFormat="1" applyFont="1" applyFill="1" applyAlignment="1" applyProtection="1">
      <alignment horizontal="centerContinuous"/>
      <protection/>
    </xf>
    <xf numFmtId="164" fontId="11" fillId="2" borderId="4" xfId="0" applyNumberFormat="1" applyFont="1" applyFill="1" applyBorder="1" applyAlignment="1" applyProtection="1">
      <alignment horizontal="centerContinuous"/>
      <protection/>
    </xf>
    <xf numFmtId="164" fontId="14" fillId="2" borderId="8" xfId="0" applyNumberFormat="1" applyFont="1" applyFill="1" applyBorder="1" applyAlignment="1" applyProtection="1">
      <alignment horizontal="center"/>
      <protection/>
    </xf>
    <xf numFmtId="164" fontId="14" fillId="2" borderId="2" xfId="0" applyNumberFormat="1" applyFont="1" applyFill="1" applyBorder="1" applyAlignment="1" applyProtection="1">
      <alignment horizontal="center"/>
      <protection/>
    </xf>
    <xf numFmtId="164" fontId="14" fillId="2" borderId="8" xfId="0" applyNumberFormat="1" applyFont="1" applyFill="1" applyBorder="1" applyAlignment="1" applyProtection="1">
      <alignment horizontal="center"/>
      <protection/>
    </xf>
    <xf numFmtId="164" fontId="14" fillId="2" borderId="2" xfId="0" applyNumberFormat="1" applyFont="1" applyFill="1" applyBorder="1" applyAlignment="1" applyProtection="1">
      <alignment horizontal="center"/>
      <protection/>
    </xf>
    <xf numFmtId="164" fontId="14" fillId="2" borderId="4" xfId="0" applyNumberFormat="1" applyFont="1" applyFill="1" applyBorder="1" applyAlignment="1" applyProtection="1">
      <alignment horizontal="center"/>
      <protection/>
    </xf>
    <xf numFmtId="164" fontId="10" fillId="2" borderId="2" xfId="0" applyNumberFormat="1" applyFont="1" applyFill="1" applyBorder="1" applyAlignment="1" applyProtection="1">
      <alignment horizontal="centerContinuous"/>
      <protection/>
    </xf>
    <xf numFmtId="164" fontId="11" fillId="2" borderId="8" xfId="0" applyNumberFormat="1" applyFont="1" applyFill="1" applyBorder="1" applyAlignment="1" applyProtection="1">
      <alignment horizontal="centerContinuous"/>
      <protection/>
    </xf>
    <xf numFmtId="164" fontId="11" fillId="2" borderId="2" xfId="0" applyNumberFormat="1" applyFont="1" applyFill="1" applyBorder="1" applyAlignment="1" applyProtection="1">
      <alignment horizontal="center"/>
      <protection/>
    </xf>
    <xf numFmtId="164" fontId="14" fillId="2" borderId="9" xfId="0" applyNumberFormat="1" applyFont="1" applyFill="1" applyBorder="1" applyAlignment="1" applyProtection="1">
      <alignment horizontal="center"/>
      <protection/>
    </xf>
    <xf numFmtId="164" fontId="14" fillId="2" borderId="10" xfId="0" applyNumberFormat="1" applyFont="1" applyFill="1" applyBorder="1" applyAlignment="1" applyProtection="1">
      <alignment horizontal="center"/>
      <protection/>
    </xf>
    <xf numFmtId="164" fontId="14" fillId="2" borderId="9" xfId="0" applyNumberFormat="1" applyFont="1" applyFill="1" applyBorder="1" applyAlignment="1" applyProtection="1">
      <alignment horizontal="center"/>
      <protection/>
    </xf>
    <xf numFmtId="164" fontId="14" fillId="2" borderId="10" xfId="0" applyNumberFormat="1" applyFont="1" applyFill="1" applyBorder="1" applyAlignment="1" applyProtection="1">
      <alignment horizontal="center"/>
      <protection/>
    </xf>
    <xf numFmtId="10" fontId="14" fillId="2" borderId="9" xfId="0" applyNumberFormat="1" applyFont="1" applyFill="1" applyBorder="1" applyAlignment="1" applyProtection="1">
      <alignment horizontal="center"/>
      <protection/>
    </xf>
    <xf numFmtId="164" fontId="14" fillId="2" borderId="11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Alignment="1" applyProtection="1">
      <alignment horizontal="left"/>
      <protection/>
    </xf>
    <xf numFmtId="164" fontId="14" fillId="2" borderId="12" xfId="0" applyNumberFormat="1" applyFont="1" applyFill="1" applyBorder="1" applyAlignment="1" applyProtection="1">
      <alignment horizontal="centerContinuous"/>
      <protection/>
    </xf>
    <xf numFmtId="164" fontId="14" fillId="2" borderId="10" xfId="0" applyNumberFormat="1" applyFont="1" applyFill="1" applyBorder="1" applyAlignment="1" applyProtection="1">
      <alignment horizontal="centerContinuous"/>
      <protection/>
    </xf>
    <xf numFmtId="164" fontId="14" fillId="2" borderId="2" xfId="0" applyNumberFormat="1" applyFont="1" applyFill="1" applyBorder="1" applyAlignment="1" applyProtection="1">
      <alignment horizontal="left"/>
      <protection/>
    </xf>
    <xf numFmtId="164" fontId="14" fillId="2" borderId="2" xfId="0" applyNumberFormat="1" applyFont="1" applyFill="1" applyBorder="1" applyAlignment="1" applyProtection="1">
      <alignment/>
      <protection/>
    </xf>
    <xf numFmtId="164" fontId="6" fillId="2" borderId="0" xfId="0" applyNumberFormat="1" applyFont="1" applyFill="1" applyBorder="1" applyAlignment="1" applyProtection="1">
      <alignment/>
      <protection/>
    </xf>
    <xf numFmtId="164" fontId="14" fillId="2" borderId="0" xfId="0" applyNumberFormat="1" applyFont="1" applyFill="1" applyBorder="1" applyAlignment="1" applyProtection="1">
      <alignment/>
      <protection/>
    </xf>
    <xf numFmtId="164" fontId="14" fillId="2" borderId="0" xfId="0" applyNumberFormat="1" applyFont="1" applyFill="1" applyAlignment="1" applyProtection="1">
      <alignment/>
      <protection/>
    </xf>
    <xf numFmtId="164" fontId="14" fillId="2" borderId="2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Alignment="1" applyProtection="1">
      <alignment/>
      <protection/>
    </xf>
    <xf numFmtId="164" fontId="6" fillId="2" borderId="4" xfId="0" applyNumberFormat="1" applyFont="1" applyFill="1" applyBorder="1" applyAlignment="1" applyProtection="1">
      <alignment/>
      <protection/>
    </xf>
    <xf numFmtId="164" fontId="14" fillId="2" borderId="4" xfId="0" applyNumberFormat="1" applyFont="1" applyFill="1" applyBorder="1" applyAlignment="1" applyProtection="1">
      <alignment horizontal="left"/>
      <protection/>
    </xf>
    <xf numFmtId="164" fontId="8" fillId="0" borderId="4" xfId="0" applyNumberFormat="1" applyFont="1" applyBorder="1" applyAlignment="1" applyProtection="1">
      <alignment/>
      <protection/>
    </xf>
    <xf numFmtId="164" fontId="12" fillId="0" borderId="13" xfId="0" applyNumberFormat="1" applyFont="1" applyBorder="1" applyAlignment="1" applyProtection="1">
      <alignment horizontal="centerContinuous"/>
      <protection/>
    </xf>
    <xf numFmtId="164" fontId="11" fillId="0" borderId="14" xfId="0" applyNumberFormat="1" applyFont="1" applyBorder="1" applyAlignment="1" applyProtection="1">
      <alignment horizontal="centerContinuous"/>
      <protection/>
    </xf>
    <xf numFmtId="164" fontId="6" fillId="0" borderId="15" xfId="0" applyNumberFormat="1" applyFont="1" applyBorder="1" applyAlignment="1" applyProtection="1">
      <alignment/>
      <protection/>
    </xf>
    <xf numFmtId="164" fontId="6" fillId="0" borderId="16" xfId="0" applyNumberFormat="1" applyFont="1" applyBorder="1" applyAlignment="1" applyProtection="1">
      <alignment/>
      <protection/>
    </xf>
    <xf numFmtId="39" fontId="17" fillId="0" borderId="10" xfId="0" applyNumberFormat="1" applyFont="1" applyBorder="1" applyAlignment="1" applyProtection="1">
      <alignment/>
      <protection/>
    </xf>
    <xf numFmtId="39" fontId="17" fillId="0" borderId="0" xfId="0" applyNumberFormat="1" applyFont="1" applyAlignment="1" applyProtection="1">
      <alignment/>
      <protection/>
    </xf>
    <xf numFmtId="39" fontId="17" fillId="0" borderId="2" xfId="0" applyNumberFormat="1" applyFont="1" applyBorder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4" fontId="17" fillId="0" borderId="2" xfId="0" applyNumberFormat="1" applyFont="1" applyBorder="1" applyAlignment="1" applyProtection="1">
      <alignment/>
      <protection/>
    </xf>
    <xf numFmtId="164" fontId="17" fillId="0" borderId="0" xfId="0" applyNumberFormat="1" applyFont="1" applyAlignment="1" applyProtection="1">
      <alignment/>
      <protection locked="0"/>
    </xf>
    <xf numFmtId="164" fontId="17" fillId="0" borderId="1" xfId="0" applyNumberFormat="1" applyFont="1" applyBorder="1" applyAlignment="1" applyProtection="1">
      <alignment/>
      <protection/>
    </xf>
    <xf numFmtId="164" fontId="17" fillId="0" borderId="0" xfId="0" applyFont="1" applyAlignment="1">
      <alignment/>
    </xf>
    <xf numFmtId="164" fontId="17" fillId="0" borderId="4" xfId="0" applyNumberFormat="1" applyFont="1" applyBorder="1" applyAlignment="1" applyProtection="1">
      <alignment/>
      <protection/>
    </xf>
    <xf numFmtId="164" fontId="19" fillId="0" borderId="0" xfId="0" applyNumberFormat="1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/>
      <protection/>
    </xf>
    <xf numFmtId="164" fontId="18" fillId="0" borderId="2" xfId="0" applyNumberFormat="1" applyFont="1" applyBorder="1" applyAlignment="1" applyProtection="1">
      <alignment/>
      <protection/>
    </xf>
    <xf numFmtId="164" fontId="21" fillId="0" borderId="0" xfId="0" applyNumberFormat="1" applyFont="1" applyAlignment="1" applyProtection="1">
      <alignment horizontal="left"/>
      <protection/>
    </xf>
    <xf numFmtId="164" fontId="18" fillId="0" borderId="0" xfId="0" applyFont="1" applyAlignment="1">
      <alignment/>
    </xf>
    <xf numFmtId="164" fontId="18" fillId="0" borderId="1" xfId="0" applyNumberFormat="1" applyFont="1" applyBorder="1" applyAlignment="1" applyProtection="1">
      <alignment/>
      <protection/>
    </xf>
    <xf numFmtId="164" fontId="21" fillId="0" borderId="1" xfId="0" applyNumberFormat="1" applyFont="1" applyBorder="1" applyAlignment="1" applyProtection="1">
      <alignment horizontal="left"/>
      <protection/>
    </xf>
    <xf numFmtId="39" fontId="8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39" fontId="17" fillId="0" borderId="4" xfId="0" applyNumberFormat="1" applyFont="1" applyBorder="1" applyAlignment="1" applyProtection="1">
      <alignment/>
      <protection hidden="1"/>
    </xf>
    <xf numFmtId="164" fontId="6" fillId="2" borderId="0" xfId="0" applyNumberFormat="1" applyFont="1" applyFill="1" applyBorder="1" applyAlignment="1" applyProtection="1">
      <alignment horizontal="centerContinuous"/>
      <protection/>
    </xf>
    <xf numFmtId="164" fontId="6" fillId="0" borderId="0" xfId="0" applyFont="1" applyBorder="1" applyAlignment="1">
      <alignment/>
    </xf>
    <xf numFmtId="164" fontId="6" fillId="0" borderId="17" xfId="0" applyNumberFormat="1" applyFont="1" applyBorder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64" fontId="17" fillId="0" borderId="0" xfId="0" applyNumberFormat="1" applyFont="1" applyBorder="1" applyAlignment="1" applyProtection="1">
      <alignment/>
      <protection/>
    </xf>
    <xf numFmtId="167" fontId="17" fillId="0" borderId="8" xfId="0" applyNumberFormat="1" applyFont="1" applyBorder="1" applyAlignment="1" applyProtection="1">
      <alignment/>
      <protection/>
    </xf>
    <xf numFmtId="164" fontId="17" fillId="0" borderId="2" xfId="0" applyFont="1" applyBorder="1" applyAlignment="1">
      <alignment/>
    </xf>
    <xf numFmtId="164" fontId="17" fillId="0" borderId="0" xfId="0" applyFont="1" applyFill="1" applyAlignment="1">
      <alignment/>
    </xf>
    <xf numFmtId="164" fontId="17" fillId="0" borderId="0" xfId="0" applyFont="1" applyBorder="1" applyAlignment="1">
      <alignment/>
    </xf>
    <xf numFmtId="164" fontId="17" fillId="0" borderId="8" xfId="0" applyFont="1" applyBorder="1" applyAlignment="1">
      <alignment/>
    </xf>
    <xf numFmtId="164" fontId="17" fillId="0" borderId="2" xfId="0" applyFont="1" applyFill="1" applyBorder="1" applyAlignment="1">
      <alignment/>
    </xf>
    <xf numFmtId="39" fontId="17" fillId="0" borderId="8" xfId="0" applyNumberFormat="1" applyFont="1" applyBorder="1" applyAlignment="1" applyProtection="1">
      <alignment/>
      <protection/>
    </xf>
    <xf numFmtId="164" fontId="6" fillId="0" borderId="18" xfId="0" applyNumberFormat="1" applyFont="1" applyBorder="1" applyAlignment="1" applyProtection="1">
      <alignment horizontal="centerContinuous"/>
      <protection/>
    </xf>
    <xf numFmtId="164" fontId="11" fillId="2" borderId="13" xfId="0" applyNumberFormat="1" applyFont="1" applyFill="1" applyBorder="1" applyAlignment="1" applyProtection="1">
      <alignment horizontal="left"/>
      <protection/>
    </xf>
    <xf numFmtId="164" fontId="6" fillId="2" borderId="13" xfId="0" applyNumberFormat="1" applyFont="1" applyFill="1" applyBorder="1" applyAlignment="1" applyProtection="1">
      <alignment/>
      <protection/>
    </xf>
    <xf numFmtId="164" fontId="11" fillId="2" borderId="13" xfId="0" applyNumberFormat="1" applyFont="1" applyFill="1" applyBorder="1" applyAlignment="1" applyProtection="1">
      <alignment horizontal="centerContinuous"/>
      <protection/>
    </xf>
    <xf numFmtId="164" fontId="14" fillId="2" borderId="13" xfId="0" applyNumberFormat="1" applyFont="1" applyFill="1" applyBorder="1" applyAlignment="1" applyProtection="1">
      <alignment horizontal="left"/>
      <protection/>
    </xf>
    <xf numFmtId="164" fontId="17" fillId="0" borderId="13" xfId="0" applyNumberFormat="1" applyFont="1" applyFill="1" applyBorder="1" applyAlignment="1" applyProtection="1">
      <alignment/>
      <protection/>
    </xf>
    <xf numFmtId="164" fontId="6" fillId="0" borderId="15" xfId="0" applyNumberFormat="1" applyFont="1" applyBorder="1" applyAlignment="1" applyProtection="1">
      <alignment horizontal="centerContinuous"/>
      <protection/>
    </xf>
    <xf numFmtId="164" fontId="6" fillId="0" borderId="16" xfId="0" applyNumberFormat="1" applyFont="1" applyBorder="1" applyAlignment="1" applyProtection="1">
      <alignment horizontal="centerContinuous"/>
      <protection/>
    </xf>
    <xf numFmtId="164" fontId="0" fillId="0" borderId="15" xfId="0" applyNumberFormat="1" applyBorder="1" applyAlignment="1" applyProtection="1">
      <alignment/>
      <protection/>
    </xf>
    <xf numFmtId="10" fontId="0" fillId="0" borderId="15" xfId="0" applyNumberFormat="1" applyBorder="1" applyAlignment="1" applyProtection="1">
      <alignment/>
      <protection/>
    </xf>
    <xf numFmtId="39" fontId="0" fillId="0" borderId="15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22" fillId="0" borderId="0" xfId="0" applyNumberFormat="1" applyFont="1" applyAlignment="1" applyProtection="1">
      <alignment horizontal="left"/>
      <protection/>
    </xf>
    <xf numFmtId="39" fontId="17" fillId="0" borderId="2" xfId="0" applyNumberFormat="1" applyFont="1" applyBorder="1" applyAlignment="1" applyProtection="1">
      <alignment/>
      <protection hidden="1"/>
    </xf>
    <xf numFmtId="166" fontId="17" fillId="0" borderId="2" xfId="0" applyNumberFormat="1" applyFont="1" applyBorder="1" applyAlignment="1" applyProtection="1">
      <alignment/>
      <protection hidden="1"/>
    </xf>
    <xf numFmtId="40" fontId="17" fillId="0" borderId="4" xfId="0" applyNumberFormat="1" applyFont="1" applyBorder="1" applyAlignment="1" applyProtection="1">
      <alignment/>
      <protection hidden="1"/>
    </xf>
    <xf numFmtId="167" fontId="17" fillId="0" borderId="8" xfId="0" applyNumberFormat="1" applyFont="1" applyFill="1" applyBorder="1" applyAlignment="1" applyProtection="1">
      <alignment/>
      <protection hidden="1"/>
    </xf>
    <xf numFmtId="164" fontId="0" fillId="0" borderId="2" xfId="0" applyNumberFormat="1" applyBorder="1" applyAlignment="1" applyProtection="1">
      <alignment/>
      <protection/>
    </xf>
    <xf numFmtId="164" fontId="0" fillId="0" borderId="0" xfId="0" applyBorder="1" applyAlignment="1">
      <alignment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4" fontId="6" fillId="2" borderId="0" xfId="0" applyNumberFormat="1" applyFont="1" applyFill="1" applyAlignment="1" applyProtection="1">
      <alignment horizontal="centerContinuous"/>
      <protection/>
    </xf>
    <xf numFmtId="164" fontId="25" fillId="0" borderId="0" xfId="0" applyFont="1" applyAlignment="1">
      <alignment/>
    </xf>
    <xf numFmtId="164" fontId="12" fillId="2" borderId="0" xfId="0" applyNumberFormat="1" applyFont="1" applyFill="1" applyAlignment="1" applyProtection="1">
      <alignment/>
      <protection/>
    </xf>
    <xf numFmtId="164" fontId="12" fillId="2" borderId="2" xfId="0" applyNumberFormat="1" applyFont="1" applyFill="1" applyBorder="1" applyAlignment="1" applyProtection="1">
      <alignment/>
      <protection/>
    </xf>
    <xf numFmtId="164" fontId="12" fillId="2" borderId="2" xfId="0" applyNumberFormat="1" applyFont="1" applyFill="1" applyBorder="1" applyAlignment="1" applyProtection="1">
      <alignment horizontal="centerContinuous"/>
      <protection/>
    </xf>
    <xf numFmtId="164" fontId="12" fillId="2" borderId="0" xfId="0" applyNumberFormat="1" applyFont="1" applyFill="1" applyAlignment="1" applyProtection="1">
      <alignment horizontal="centerContinuous"/>
      <protection/>
    </xf>
    <xf numFmtId="164" fontId="14" fillId="2" borderId="2" xfId="0" applyNumberFormat="1" applyFont="1" applyFill="1" applyBorder="1" applyAlignment="1" applyProtection="1">
      <alignment horizontal="centerContinuous"/>
      <protection/>
    </xf>
    <xf numFmtId="164" fontId="18" fillId="0" borderId="2" xfId="0" applyFont="1" applyBorder="1" applyAlignment="1">
      <alignment/>
    </xf>
    <xf numFmtId="164" fontId="0" fillId="0" borderId="3" xfId="0" applyNumberFormat="1" applyBorder="1" applyAlignment="1" applyProtection="1">
      <alignment/>
      <protection/>
    </xf>
    <xf numFmtId="164" fontId="14" fillId="0" borderId="2" xfId="0" applyNumberFormat="1" applyFont="1" applyBorder="1" applyAlignment="1" applyProtection="1">
      <alignment/>
      <protection/>
    </xf>
    <xf numFmtId="164" fontId="14" fillId="2" borderId="2" xfId="0" applyNumberFormat="1" applyFont="1" applyFill="1" applyBorder="1" applyAlignment="1" applyProtection="1">
      <alignment horizontal="centerContinuous"/>
      <protection/>
    </xf>
    <xf numFmtId="164" fontId="12" fillId="2" borderId="2" xfId="0" applyNumberFormat="1" applyFont="1" applyFill="1" applyBorder="1" applyAlignment="1" applyProtection="1">
      <alignment horizontal="center"/>
      <protection/>
    </xf>
    <xf numFmtId="39" fontId="17" fillId="0" borderId="0" xfId="0" applyNumberFormat="1" applyFont="1" applyAlignment="1" applyProtection="1">
      <alignment/>
      <protection hidden="1"/>
    </xf>
    <xf numFmtId="164" fontId="17" fillId="0" borderId="2" xfId="0" applyFont="1" applyBorder="1" applyAlignment="1" applyProtection="1">
      <alignment/>
      <protection hidden="1"/>
    </xf>
    <xf numFmtId="164" fontId="17" fillId="0" borderId="2" xfId="0" applyNumberFormat="1" applyFont="1" applyBorder="1" applyAlignment="1" applyProtection="1">
      <alignment/>
      <protection hidden="1"/>
    </xf>
    <xf numFmtId="164" fontId="6" fillId="0" borderId="0" xfId="0" applyNumberFormat="1" applyFont="1" applyAlignment="1" applyProtection="1">
      <alignment/>
      <protection locked="0"/>
    </xf>
    <xf numFmtId="164" fontId="17" fillId="0" borderId="0" xfId="0" applyNumberFormat="1" applyFont="1" applyAlignment="1" applyProtection="1">
      <alignment/>
      <protection/>
    </xf>
    <xf numFmtId="164" fontId="17" fillId="0" borderId="2" xfId="0" applyNumberFormat="1" applyFont="1" applyBorder="1" applyAlignment="1" applyProtection="1">
      <alignment/>
      <protection/>
    </xf>
    <xf numFmtId="164" fontId="12" fillId="2" borderId="4" xfId="0" applyNumberFormat="1" applyFont="1" applyFill="1" applyBorder="1" applyAlignment="1" applyProtection="1">
      <alignment/>
      <protection/>
    </xf>
    <xf numFmtId="164" fontId="11" fillId="2" borderId="4" xfId="0" applyNumberFormat="1" applyFont="1" applyFill="1" applyBorder="1" applyAlignment="1" applyProtection="1">
      <alignment horizontal="center"/>
      <protection/>
    </xf>
    <xf numFmtId="164" fontId="14" fillId="2" borderId="4" xfId="0" applyNumberFormat="1" applyFont="1" applyFill="1" applyBorder="1" applyAlignment="1" applyProtection="1">
      <alignment/>
      <protection/>
    </xf>
    <xf numFmtId="164" fontId="24" fillId="0" borderId="18" xfId="0" applyNumberFormat="1" applyFont="1" applyBorder="1" applyAlignment="1" applyProtection="1">
      <alignment horizontal="left"/>
      <protection/>
    </xf>
    <xf numFmtId="164" fontId="14" fillId="0" borderId="13" xfId="0" applyNumberFormat="1" applyFont="1" applyBorder="1" applyAlignment="1" applyProtection="1">
      <alignment horizontal="left"/>
      <protection/>
    </xf>
    <xf numFmtId="164" fontId="14" fillId="0" borderId="13" xfId="0" applyNumberFormat="1" applyFont="1" applyBorder="1" applyAlignment="1" applyProtection="1">
      <alignment/>
      <protection/>
    </xf>
    <xf numFmtId="164" fontId="12" fillId="2" borderId="13" xfId="0" applyNumberFormat="1" applyFont="1" applyFill="1" applyBorder="1" applyAlignment="1" applyProtection="1">
      <alignment horizontal="centerContinuous"/>
      <protection/>
    </xf>
    <xf numFmtId="164" fontId="18" fillId="0" borderId="13" xfId="0" applyNumberFormat="1" applyFont="1" applyBorder="1" applyAlignment="1" applyProtection="1">
      <alignment/>
      <protection/>
    </xf>
    <xf numFmtId="40" fontId="14" fillId="0" borderId="2" xfId="0" applyNumberFormat="1" applyFont="1" applyBorder="1" applyAlignment="1" applyProtection="1">
      <alignment/>
      <protection hidden="1"/>
    </xf>
    <xf numFmtId="164" fontId="14" fillId="0" borderId="17" xfId="0" applyNumberFormat="1" applyFont="1" applyBorder="1" applyAlignment="1" applyProtection="1">
      <alignment horizontal="left"/>
      <protection/>
    </xf>
    <xf numFmtId="164" fontId="14" fillId="0" borderId="17" xfId="0" applyNumberFormat="1" applyFont="1" applyBorder="1" applyAlignment="1" applyProtection="1">
      <alignment/>
      <protection/>
    </xf>
    <xf numFmtId="164" fontId="6" fillId="0" borderId="20" xfId="0" applyNumberFormat="1" applyFont="1" applyBorder="1" applyAlignment="1" applyProtection="1">
      <alignment/>
      <protection/>
    </xf>
    <xf numFmtId="164" fontId="0" fillId="0" borderId="4" xfId="0" applyBorder="1" applyAlignment="1">
      <alignment/>
    </xf>
    <xf numFmtId="164" fontId="0" fillId="0" borderId="15" xfId="0" applyBorder="1" applyAlignment="1">
      <alignment/>
    </xf>
    <xf numFmtId="164" fontId="26" fillId="0" borderId="21" xfId="0" applyNumberFormat="1" applyFont="1" applyBorder="1" applyAlignment="1" applyProtection="1">
      <alignment horizontal="centerContinuous"/>
      <protection/>
    </xf>
    <xf numFmtId="164" fontId="26" fillId="0" borderId="22" xfId="0" applyNumberFormat="1" applyFont="1" applyBorder="1" applyAlignment="1" applyProtection="1">
      <alignment horizontal="centerContinuous"/>
      <protection/>
    </xf>
    <xf numFmtId="164" fontId="14" fillId="2" borderId="13" xfId="0" applyNumberFormat="1" applyFont="1" applyFill="1" applyBorder="1" applyAlignment="1" applyProtection="1">
      <alignment/>
      <protection/>
    </xf>
    <xf numFmtId="164" fontId="8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164" fontId="27" fillId="2" borderId="0" xfId="0" applyNumberFormat="1" applyFont="1" applyFill="1" applyAlignment="1" applyProtection="1">
      <alignment horizontal="centerContinuous"/>
      <protection/>
    </xf>
    <xf numFmtId="164" fontId="27" fillId="2" borderId="2" xfId="0" applyNumberFormat="1" applyFont="1" applyFill="1" applyBorder="1" applyAlignment="1" applyProtection="1">
      <alignment horizontal="centerContinuous"/>
      <protection/>
    </xf>
    <xf numFmtId="164" fontId="27" fillId="2" borderId="2" xfId="0" applyNumberFormat="1" applyFont="1" applyFill="1" applyBorder="1" applyAlignment="1" applyProtection="1">
      <alignment horizontal="center"/>
      <protection/>
    </xf>
    <xf numFmtId="164" fontId="11" fillId="2" borderId="2" xfId="0" applyNumberFormat="1" applyFont="1" applyFill="1" applyBorder="1" applyAlignment="1" applyProtection="1">
      <alignment/>
      <protection/>
    </xf>
    <xf numFmtId="164" fontId="11" fillId="2" borderId="8" xfId="0" applyNumberFormat="1" applyFont="1" applyFill="1" applyBorder="1" applyAlignment="1" applyProtection="1">
      <alignment/>
      <protection/>
    </xf>
    <xf numFmtId="164" fontId="11" fillId="2" borderId="8" xfId="0" applyNumberFormat="1" applyFont="1" applyFill="1" applyBorder="1" applyAlignment="1" applyProtection="1">
      <alignment horizontal="center"/>
      <protection/>
    </xf>
    <xf numFmtId="164" fontId="14" fillId="2" borderId="8" xfId="0" applyNumberFormat="1" applyFont="1" applyFill="1" applyBorder="1" applyAlignment="1" applyProtection="1">
      <alignment/>
      <protection/>
    </xf>
    <xf numFmtId="164" fontId="14" fillId="2" borderId="8" xfId="0" applyNumberFormat="1" applyFont="1" applyFill="1" applyBorder="1" applyAlignment="1" applyProtection="1">
      <alignment horizontal="left"/>
      <protection/>
    </xf>
    <xf numFmtId="164" fontId="14" fillId="2" borderId="8" xfId="0" applyNumberFormat="1" applyFont="1" applyFill="1" applyBorder="1" applyAlignment="1" applyProtection="1">
      <alignment horizontal="left"/>
      <protection/>
    </xf>
    <xf numFmtId="164" fontId="0" fillId="0" borderId="17" xfId="0" applyNumberFormat="1" applyBorder="1" applyAlignment="1" applyProtection="1">
      <alignment/>
      <protection/>
    </xf>
    <xf numFmtId="164" fontId="14" fillId="0" borderId="20" xfId="0" applyNumberFormat="1" applyFont="1" applyBorder="1" applyAlignment="1" applyProtection="1">
      <alignment/>
      <protection/>
    </xf>
    <xf numFmtId="164" fontId="26" fillId="0" borderId="21" xfId="0" applyNumberFormat="1" applyFont="1" applyBorder="1" applyAlignment="1" applyProtection="1">
      <alignment horizontal="centerContinuous"/>
      <protection/>
    </xf>
    <xf numFmtId="164" fontId="29" fillId="0" borderId="22" xfId="0" applyNumberFormat="1" applyFont="1" applyBorder="1" applyAlignment="1" applyProtection="1">
      <alignment horizontal="centerContinuous"/>
      <protection/>
    </xf>
    <xf numFmtId="164" fontId="29" fillId="0" borderId="23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Alignment="1" applyProtection="1">
      <alignment/>
      <protection/>
    </xf>
    <xf numFmtId="37" fontId="17" fillId="0" borderId="8" xfId="0" applyNumberFormat="1" applyFont="1" applyBorder="1" applyAlignment="1" applyProtection="1">
      <alignment/>
      <protection/>
    </xf>
    <xf numFmtId="164" fontId="17" fillId="0" borderId="8" xfId="0" applyNumberFormat="1" applyFont="1" applyBorder="1" applyAlignment="1" applyProtection="1">
      <alignment/>
      <protection/>
    </xf>
    <xf numFmtId="164" fontId="30" fillId="0" borderId="0" xfId="0" applyNumberFormat="1" applyFont="1" applyAlignment="1" applyProtection="1">
      <alignment/>
      <protection locked="0"/>
    </xf>
    <xf numFmtId="164" fontId="17" fillId="0" borderId="0" xfId="0" applyFont="1" applyAlignment="1" applyProtection="1">
      <alignment/>
      <protection locked="0"/>
    </xf>
    <xf numFmtId="164" fontId="30" fillId="0" borderId="0" xfId="0" applyFont="1" applyAlignment="1" applyProtection="1">
      <alignment/>
      <protection locked="0"/>
    </xf>
    <xf numFmtId="164" fontId="22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 hidden="1"/>
    </xf>
    <xf numFmtId="40" fontId="17" fillId="0" borderId="0" xfId="0" applyNumberFormat="1" applyFont="1" applyBorder="1" applyAlignment="1" applyProtection="1">
      <alignment/>
      <protection hidden="1"/>
    </xf>
    <xf numFmtId="164" fontId="17" fillId="0" borderId="13" xfId="0" applyNumberFormat="1" applyFont="1" applyBorder="1" applyAlignment="1" applyProtection="1">
      <alignment/>
      <protection/>
    </xf>
    <xf numFmtId="164" fontId="0" fillId="0" borderId="19" xfId="0" applyBorder="1" applyAlignment="1">
      <alignment/>
    </xf>
    <xf numFmtId="164" fontId="5" fillId="0" borderId="4" xfId="0" applyNumberFormat="1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11" fillId="2" borderId="4" xfId="0" applyNumberFormat="1" applyFont="1" applyFill="1" applyBorder="1" applyAlignment="1" applyProtection="1">
      <alignment/>
      <protection/>
    </xf>
    <xf numFmtId="40" fontId="14" fillId="0" borderId="2" xfId="0" applyNumberFormat="1" applyFont="1" applyBorder="1" applyAlignment="1" applyProtection="1">
      <alignment/>
      <protection hidden="1"/>
    </xf>
    <xf numFmtId="164" fontId="8" fillId="2" borderId="2" xfId="0" applyNumberFormat="1" applyFont="1" applyFill="1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14" fillId="0" borderId="0" xfId="0" applyFont="1" applyAlignment="1">
      <alignment/>
    </xf>
    <xf numFmtId="164" fontId="0" fillId="0" borderId="20" xfId="0" applyNumberFormat="1" applyBorder="1" applyAlignment="1" applyProtection="1">
      <alignment/>
      <protection/>
    </xf>
    <xf numFmtId="164" fontId="26" fillId="0" borderId="23" xfId="0" applyNumberFormat="1" applyFont="1" applyBorder="1" applyAlignment="1" applyProtection="1">
      <alignment horizontal="centerContinuous"/>
      <protection/>
    </xf>
    <xf numFmtId="164" fontId="11" fillId="2" borderId="2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Border="1" applyAlignment="1" applyProtection="1">
      <alignment horizontal="centerContinuous"/>
      <protection/>
    </xf>
    <xf numFmtId="164" fontId="14" fillId="0" borderId="2" xfId="0" applyFont="1" applyBorder="1" applyAlignment="1">
      <alignment/>
    </xf>
    <xf numFmtId="164" fontId="0" fillId="0" borderId="3" xfId="0" applyNumberFormat="1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6" fillId="0" borderId="24" xfId="0" applyNumberFormat="1" applyFont="1" applyBorder="1" applyAlignment="1" applyProtection="1">
      <alignment horizontal="centerContinuous"/>
      <protection/>
    </xf>
    <xf numFmtId="164" fontId="26" fillId="0" borderId="25" xfId="0" applyNumberFormat="1" applyFont="1" applyBorder="1" applyAlignment="1" applyProtection="1">
      <alignment horizontal="centerContinuous"/>
      <protection/>
    </xf>
    <xf numFmtId="164" fontId="26" fillId="0" borderId="26" xfId="0" applyNumberFormat="1" applyFont="1" applyBorder="1" applyAlignment="1" applyProtection="1">
      <alignment horizontal="centerContinuous"/>
      <protection/>
    </xf>
    <xf numFmtId="164" fontId="0" fillId="0" borderId="27" xfId="0" applyNumberFormat="1" applyBorder="1" applyAlignment="1" applyProtection="1">
      <alignment/>
      <protection/>
    </xf>
    <xf numFmtId="164" fontId="8" fillId="2" borderId="4" xfId="0" applyNumberFormat="1" applyFont="1" applyFill="1" applyBorder="1" applyAlignment="1" applyProtection="1">
      <alignment/>
      <protection/>
    </xf>
    <xf numFmtId="164" fontId="11" fillId="2" borderId="4" xfId="0" applyNumberFormat="1" applyFont="1" applyFill="1" applyBorder="1" applyAlignment="1" applyProtection="1">
      <alignment horizontal="center"/>
      <protection/>
    </xf>
    <xf numFmtId="164" fontId="11" fillId="2" borderId="12" xfId="0" applyNumberFormat="1" applyFont="1" applyFill="1" applyBorder="1" applyAlignment="1" applyProtection="1">
      <alignment horizontal="left"/>
      <protection/>
    </xf>
    <xf numFmtId="164" fontId="8" fillId="2" borderId="12" xfId="0" applyNumberFormat="1" applyFont="1" applyFill="1" applyBorder="1" applyAlignment="1" applyProtection="1">
      <alignment/>
      <protection/>
    </xf>
    <xf numFmtId="164" fontId="14" fillId="2" borderId="12" xfId="0" applyNumberFormat="1" applyFont="1" applyFill="1" applyBorder="1" applyAlignment="1" applyProtection="1">
      <alignment horizontal="left"/>
      <protection/>
    </xf>
    <xf numFmtId="164" fontId="8" fillId="2" borderId="10" xfId="0" applyNumberFormat="1" applyFont="1" applyFill="1" applyBorder="1" applyAlignment="1" applyProtection="1">
      <alignment/>
      <protection/>
    </xf>
    <xf numFmtId="164" fontId="14" fillId="2" borderId="12" xfId="0" applyNumberFormat="1" applyFont="1" applyFill="1" applyBorder="1" applyAlignment="1" applyProtection="1">
      <alignment horizontal="center"/>
      <protection/>
    </xf>
    <xf numFmtId="164" fontId="14" fillId="2" borderId="12" xfId="0" applyNumberFormat="1" applyFont="1" applyFill="1" applyBorder="1" applyAlignment="1" applyProtection="1">
      <alignment/>
      <protection/>
    </xf>
    <xf numFmtId="164" fontId="8" fillId="2" borderId="11" xfId="0" applyNumberFormat="1" applyFont="1" applyFill="1" applyBorder="1" applyAlignment="1" applyProtection="1">
      <alignment/>
      <protection/>
    </xf>
    <xf numFmtId="164" fontId="8" fillId="2" borderId="8" xfId="0" applyNumberFormat="1" applyFont="1" applyFill="1" applyBorder="1" applyAlignment="1" applyProtection="1">
      <alignment/>
      <protection/>
    </xf>
    <xf numFmtId="164" fontId="0" fillId="2" borderId="0" xfId="0" applyFill="1" applyAlignment="1">
      <alignment horizontal="centerContinuous"/>
    </xf>
    <xf numFmtId="164" fontId="14" fillId="2" borderId="4" xfId="0" applyNumberFormat="1" applyFont="1" applyFill="1" applyBorder="1" applyAlignment="1" applyProtection="1">
      <alignment horizontal="left"/>
      <protection/>
    </xf>
    <xf numFmtId="164" fontId="8" fillId="2" borderId="9" xfId="0" applyNumberFormat="1" applyFont="1" applyFill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 horizontal="centerContinuous"/>
      <protection/>
    </xf>
    <xf numFmtId="164" fontId="22" fillId="0" borderId="29" xfId="0" applyNumberFormat="1" applyFont="1" applyBorder="1" applyAlignment="1" applyProtection="1">
      <alignment horizontal="centerContinuous"/>
      <protection/>
    </xf>
    <xf numFmtId="164" fontId="31" fillId="0" borderId="0" xfId="0" applyFont="1" applyAlignment="1">
      <alignment/>
    </xf>
    <xf numFmtId="164" fontId="17" fillId="0" borderId="30" xfId="0" applyNumberFormat="1" applyFont="1" applyBorder="1" applyAlignment="1" applyProtection="1">
      <alignment/>
      <protection hidden="1"/>
    </xf>
    <xf numFmtId="164" fontId="17" fillId="0" borderId="28" xfId="0" applyNumberFormat="1" applyFont="1" applyBorder="1" applyAlignment="1" applyProtection="1">
      <alignment/>
      <protection hidden="1"/>
    </xf>
    <xf numFmtId="164" fontId="17" fillId="0" borderId="29" xfId="0" applyNumberFormat="1" applyFont="1" applyBorder="1" applyAlignment="1" applyProtection="1">
      <alignment/>
      <protection hidden="1"/>
    </xf>
    <xf numFmtId="164" fontId="14" fillId="0" borderId="0" xfId="0" applyFont="1" applyBorder="1" applyAlignment="1">
      <alignment/>
    </xf>
    <xf numFmtId="164" fontId="0" fillId="0" borderId="15" xfId="0" applyBorder="1" applyAlignment="1" applyProtection="1">
      <alignment/>
      <protection/>
    </xf>
    <xf numFmtId="164" fontId="0" fillId="0" borderId="19" xfId="0" applyBorder="1" applyAlignment="1" applyProtection="1">
      <alignment/>
      <protection/>
    </xf>
    <xf numFmtId="164" fontId="16" fillId="2" borderId="12" xfId="0" applyNumberFormat="1" applyFont="1" applyFill="1" applyBorder="1" applyAlignment="1" applyProtection="1">
      <alignment horizontal="left"/>
      <protection/>
    </xf>
    <xf numFmtId="164" fontId="20" fillId="0" borderId="31" xfId="0" applyNumberFormat="1" applyFont="1" applyBorder="1" applyAlignment="1" applyProtection="1">
      <alignment horizontal="centerContinuous"/>
      <protection/>
    </xf>
    <xf numFmtId="164" fontId="8" fillId="0" borderId="2" xfId="0" applyFont="1" applyBorder="1" applyAlignment="1">
      <alignment/>
    </xf>
    <xf numFmtId="164" fontId="0" fillId="0" borderId="5" xfId="0" applyBorder="1" applyAlignment="1">
      <alignment/>
    </xf>
    <xf numFmtId="164" fontId="8" fillId="0" borderId="13" xfId="0" applyNumberFormat="1" applyFont="1" applyBorder="1" applyAlignment="1" applyProtection="1">
      <alignment/>
      <protection/>
    </xf>
    <xf numFmtId="164" fontId="0" fillId="2" borderId="0" xfId="0" applyFill="1" applyAlignment="1">
      <alignment/>
    </xf>
    <xf numFmtId="164" fontId="8" fillId="0" borderId="2" xfId="0" applyFont="1" applyBorder="1" applyAlignment="1" applyProtection="1">
      <alignment/>
      <protection hidden="1"/>
    </xf>
    <xf numFmtId="40" fontId="8" fillId="0" borderId="4" xfId="0" applyNumberFormat="1" applyFont="1" applyBorder="1" applyAlignment="1" applyProtection="1">
      <alignment/>
      <protection hidden="1"/>
    </xf>
    <xf numFmtId="164" fontId="12" fillId="0" borderId="17" xfId="0" applyNumberFormat="1" applyFont="1" applyBorder="1" applyAlignment="1" applyProtection="1">
      <alignment/>
      <protection/>
    </xf>
    <xf numFmtId="164" fontId="14" fillId="0" borderId="17" xfId="0" applyNumberFormat="1" applyFont="1" applyBorder="1" applyAlignment="1" applyProtection="1">
      <alignment horizontal="left"/>
      <protection/>
    </xf>
    <xf numFmtId="164" fontId="14" fillId="0" borderId="17" xfId="0" applyNumberFormat="1" applyFont="1" applyBorder="1" applyAlignment="1" applyProtection="1">
      <alignment/>
      <protection/>
    </xf>
    <xf numFmtId="164" fontId="0" fillId="0" borderId="2" xfId="0" applyBorder="1" applyAlignment="1" applyProtection="1">
      <alignment/>
      <protection hidden="1"/>
    </xf>
    <xf numFmtId="164" fontId="26" fillId="0" borderId="26" xfId="0" applyNumberFormat="1" applyFont="1" applyBorder="1" applyAlignment="1" applyProtection="1">
      <alignment horizontal="centerContinuous"/>
      <protection hidden="1"/>
    </xf>
    <xf numFmtId="164" fontId="14" fillId="0" borderId="3" xfId="0" applyNumberFormat="1" applyFont="1" applyBorder="1" applyAlignment="1" applyProtection="1">
      <alignment/>
      <protection hidden="1"/>
    </xf>
    <xf numFmtId="164" fontId="14" fillId="0" borderId="24" xfId="0" applyNumberFormat="1" applyFont="1" applyBorder="1" applyAlignment="1" applyProtection="1">
      <alignment/>
      <protection/>
    </xf>
    <xf numFmtId="164" fontId="14" fillId="0" borderId="25" xfId="0" applyFont="1" applyBorder="1" applyAlignment="1">
      <alignment/>
    </xf>
    <xf numFmtId="164" fontId="14" fillId="0" borderId="24" xfId="0" applyNumberFormat="1" applyFont="1" applyBorder="1" applyAlignment="1" applyProtection="1">
      <alignment/>
      <protection/>
    </xf>
    <xf numFmtId="164" fontId="0" fillId="0" borderId="25" xfId="0" applyBorder="1" applyAlignment="1">
      <alignment/>
    </xf>
    <xf numFmtId="164" fontId="14" fillId="0" borderId="25" xfId="0" applyNumberFormat="1" applyFont="1" applyBorder="1" applyAlignment="1" applyProtection="1">
      <alignment/>
      <protection/>
    </xf>
    <xf numFmtId="164" fontId="23" fillId="0" borderId="32" xfId="0" applyNumberFormat="1" applyFont="1" applyFill="1" applyBorder="1" applyAlignment="1" applyProtection="1">
      <alignment horizontal="centerContinuous"/>
      <protection/>
    </xf>
    <xf numFmtId="164" fontId="12" fillId="0" borderId="25" xfId="0" applyFont="1" applyBorder="1" applyAlignment="1">
      <alignment/>
    </xf>
    <xf numFmtId="164" fontId="14" fillId="0" borderId="1" xfId="0" applyNumberFormat="1" applyFont="1" applyBorder="1" applyAlignment="1" applyProtection="1">
      <alignment/>
      <protection/>
    </xf>
    <xf numFmtId="164" fontId="14" fillId="0" borderId="3" xfId="0" applyNumberFormat="1" applyFont="1" applyBorder="1" applyAlignment="1" applyProtection="1">
      <alignment/>
      <protection/>
    </xf>
    <xf numFmtId="164" fontId="14" fillId="0" borderId="22" xfId="0" applyNumberFormat="1" applyFont="1" applyBorder="1" applyAlignment="1" applyProtection="1">
      <alignment horizontal="centerContinuous"/>
      <protection/>
    </xf>
    <xf numFmtId="164" fontId="14" fillId="0" borderId="23" xfId="0" applyNumberFormat="1" applyFont="1" applyBorder="1" applyAlignment="1" applyProtection="1">
      <alignment horizontal="centerContinuous"/>
      <protection/>
    </xf>
    <xf numFmtId="164" fontId="8" fillId="0" borderId="1" xfId="0" applyFont="1" applyBorder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164" fontId="22" fillId="0" borderId="0" xfId="0" applyNumberFormat="1" applyFont="1" applyBorder="1" applyAlignment="1" applyProtection="1">
      <alignment horizontal="left"/>
      <protection/>
    </xf>
    <xf numFmtId="164" fontId="22" fillId="0" borderId="0" xfId="0" applyNumberFormat="1" applyFont="1" applyBorder="1" applyAlignment="1" applyProtection="1">
      <alignment/>
      <protection/>
    </xf>
    <xf numFmtId="164" fontId="22" fillId="2" borderId="2" xfId="0" applyNumberFormat="1" applyFont="1" applyFill="1" applyBorder="1" applyAlignment="1" applyProtection="1">
      <alignment horizontal="center"/>
      <protection/>
    </xf>
    <xf numFmtId="164" fontId="8" fillId="0" borderId="0" xfId="0" applyFont="1" applyBorder="1" applyAlignment="1">
      <alignment/>
    </xf>
    <xf numFmtId="164" fontId="22" fillId="2" borderId="2" xfId="0" applyNumberFormat="1" applyFont="1" applyFill="1" applyBorder="1" applyAlignment="1" applyProtection="1">
      <alignment/>
      <protection/>
    </xf>
    <xf numFmtId="164" fontId="17" fillId="2" borderId="2" xfId="0" applyNumberFormat="1" applyFont="1" applyFill="1" applyBorder="1" applyAlignment="1" applyProtection="1">
      <alignment/>
      <protection/>
    </xf>
    <xf numFmtId="164" fontId="16" fillId="2" borderId="2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/>
      <protection/>
    </xf>
    <xf numFmtId="164" fontId="32" fillId="0" borderId="0" xfId="0" applyNumberFormat="1" applyFont="1" applyAlignment="1" applyProtection="1">
      <alignment horizontal="left"/>
      <protection/>
    </xf>
    <xf numFmtId="164" fontId="17" fillId="0" borderId="1" xfId="0" applyFont="1" applyBorder="1" applyAlignment="1">
      <alignment/>
    </xf>
    <xf numFmtId="164" fontId="16" fillId="2" borderId="2" xfId="0" applyNumberFormat="1" applyFont="1" applyFill="1" applyBorder="1" applyAlignment="1" applyProtection="1">
      <alignment horizontal="center"/>
      <protection/>
    </xf>
    <xf numFmtId="166" fontId="17" fillId="0" borderId="2" xfId="0" applyNumberFormat="1" applyFont="1" applyBorder="1" applyAlignment="1" applyProtection="1">
      <alignment/>
      <protection/>
    </xf>
    <xf numFmtId="164" fontId="8" fillId="0" borderId="4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5" xfId="0" applyFont="1" applyBorder="1" applyAlignment="1">
      <alignment/>
    </xf>
    <xf numFmtId="164" fontId="16" fillId="2" borderId="4" xfId="0" applyNumberFormat="1" applyFont="1" applyFill="1" applyBorder="1" applyAlignment="1" applyProtection="1">
      <alignment horizontal="center"/>
      <protection/>
    </xf>
    <xf numFmtId="164" fontId="22" fillId="2" borderId="4" xfId="0" applyNumberFormat="1" applyFont="1" applyFill="1" applyBorder="1" applyAlignment="1" applyProtection="1">
      <alignment horizontal="center"/>
      <protection/>
    </xf>
    <xf numFmtId="40" fontId="17" fillId="0" borderId="4" xfId="0" applyNumberFormat="1" applyFont="1" applyBorder="1" applyAlignment="1" applyProtection="1">
      <alignment/>
      <protection/>
    </xf>
    <xf numFmtId="164" fontId="17" fillId="0" borderId="2" xfId="0" applyFont="1" applyBorder="1" applyAlignment="1" applyProtection="1">
      <alignment/>
      <protection/>
    </xf>
    <xf numFmtId="166" fontId="17" fillId="0" borderId="0" xfId="0" applyNumberFormat="1" applyFont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17" fillId="0" borderId="4" xfId="0" applyFont="1" applyBorder="1" applyAlignment="1" applyProtection="1">
      <alignment/>
      <protection/>
    </xf>
    <xf numFmtId="164" fontId="17" fillId="0" borderId="2" xfId="0" applyNumberFormat="1" applyFont="1" applyBorder="1" applyAlignment="1" applyProtection="1">
      <alignment horizontal="left"/>
      <protection/>
    </xf>
    <xf numFmtId="164" fontId="18" fillId="0" borderId="2" xfId="0" applyFont="1" applyBorder="1" applyAlignment="1" applyProtection="1">
      <alignment/>
      <protection/>
    </xf>
    <xf numFmtId="164" fontId="18" fillId="0" borderId="4" xfId="0" applyFont="1" applyBorder="1" applyAlignment="1" applyProtection="1">
      <alignment/>
      <protection/>
    </xf>
    <xf numFmtId="40" fontId="17" fillId="0" borderId="2" xfId="0" applyNumberFormat="1" applyFont="1" applyBorder="1" applyAlignment="1" applyProtection="1">
      <alignment/>
      <protection hidden="1"/>
    </xf>
    <xf numFmtId="164" fontId="18" fillId="0" borderId="12" xfId="0" applyFont="1" applyBorder="1" applyAlignment="1">
      <alignment/>
    </xf>
    <xf numFmtId="164" fontId="17" fillId="0" borderId="4" xfId="0" applyNumberFormat="1" applyFont="1" applyFill="1" applyBorder="1" applyAlignment="1" applyProtection="1">
      <alignment/>
      <protection/>
    </xf>
    <xf numFmtId="164" fontId="33" fillId="0" borderId="0" xfId="0" applyNumberFormat="1" applyFont="1" applyAlignment="1" applyProtection="1">
      <alignment/>
      <protection locked="0"/>
    </xf>
    <xf numFmtId="164" fontId="33" fillId="0" borderId="0" xfId="0" applyFont="1" applyAlignment="1">
      <alignment/>
    </xf>
    <xf numFmtId="164" fontId="35" fillId="0" borderId="0" xfId="0" applyNumberFormat="1" applyFont="1" applyAlignment="1" applyProtection="1">
      <alignment/>
      <protection locked="0"/>
    </xf>
    <xf numFmtId="164" fontId="35" fillId="0" borderId="0" xfId="0" applyFont="1" applyAlignment="1" applyProtection="1">
      <alignment/>
      <protection locked="0"/>
    </xf>
    <xf numFmtId="164" fontId="36" fillId="0" borderId="0" xfId="0" applyFont="1" applyAlignment="1" applyProtection="1">
      <alignment/>
      <protection locked="0"/>
    </xf>
    <xf numFmtId="164" fontId="33" fillId="0" borderId="0" xfId="0" applyFont="1" applyAlignment="1" applyProtection="1">
      <alignment/>
      <protection locked="0"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3" fillId="0" borderId="0" xfId="0" applyNumberFormat="1" applyFont="1" applyAlignment="1" applyProtection="1">
      <alignment/>
      <protection/>
    </xf>
    <xf numFmtId="164" fontId="18" fillId="0" borderId="4" xfId="0" applyNumberFormat="1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13" xfId="0" applyNumberFormat="1" applyFont="1" applyBorder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left"/>
      <protection/>
    </xf>
    <xf numFmtId="164" fontId="21" fillId="0" borderId="13" xfId="0" applyNumberFormat="1" applyFont="1" applyBorder="1" applyAlignment="1" applyProtection="1">
      <alignment horizontal="left"/>
      <protection/>
    </xf>
    <xf numFmtId="164" fontId="21" fillId="0" borderId="1" xfId="0" applyNumberFormat="1" applyFont="1" applyBorder="1" applyAlignment="1" applyProtection="1">
      <alignment horizontal="left"/>
      <protection/>
    </xf>
    <xf numFmtId="164" fontId="6" fillId="0" borderId="27" xfId="0" applyNumberFormat="1" applyFont="1" applyBorder="1" applyAlignment="1" applyProtection="1">
      <alignment/>
      <protection/>
    </xf>
    <xf numFmtId="164" fontId="0" fillId="0" borderId="25" xfId="0" applyBorder="1" applyAlignment="1">
      <alignment horizontal="centerContinuous"/>
    </xf>
    <xf numFmtId="164" fontId="8" fillId="0" borderId="0" xfId="0" applyNumberFormat="1" applyFont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6" fillId="0" borderId="2" xfId="0" applyFont="1" applyBorder="1" applyAlignment="1">
      <alignment/>
    </xf>
    <xf numFmtId="164" fontId="6" fillId="0" borderId="2" xfId="0" applyNumberFormat="1" applyFont="1" applyBorder="1" applyAlignment="1" applyProtection="1">
      <alignment/>
      <protection/>
    </xf>
    <xf numFmtId="164" fontId="0" fillId="2" borderId="2" xfId="0" applyFill="1" applyBorder="1" applyAlignment="1">
      <alignment/>
    </xf>
    <xf numFmtId="164" fontId="11" fillId="2" borderId="0" xfId="0" applyFont="1" applyFill="1" applyAlignment="1">
      <alignment horizontal="centerContinuous"/>
    </xf>
    <xf numFmtId="164" fontId="6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39" fontId="17" fillId="0" borderId="0" xfId="0" applyNumberFormat="1" applyFont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0" fillId="2" borderId="12" xfId="0" applyFill="1" applyBorder="1" applyAlignment="1">
      <alignment/>
    </xf>
    <xf numFmtId="164" fontId="6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 horizontal="left"/>
      <protection/>
    </xf>
    <xf numFmtId="39" fontId="8" fillId="0" borderId="2" xfId="0" applyNumberFormat="1" applyFont="1" applyBorder="1" applyAlignment="1" applyProtection="1">
      <alignment/>
      <protection/>
    </xf>
    <xf numFmtId="164" fontId="12" fillId="2" borderId="2" xfId="0" applyFont="1" applyFill="1" applyBorder="1" applyAlignment="1">
      <alignment/>
    </xf>
    <xf numFmtId="164" fontId="11" fillId="2" borderId="2" xfId="0" applyFont="1" applyFill="1" applyBorder="1" applyAlignment="1">
      <alignment horizontal="centerContinuous"/>
    </xf>
    <xf numFmtId="164" fontId="11" fillId="2" borderId="2" xfId="0" applyFont="1" applyFill="1" applyBorder="1" applyAlignment="1">
      <alignment horizontal="center"/>
    </xf>
    <xf numFmtId="164" fontId="14" fillId="2" borderId="2" xfId="0" applyFont="1" applyFill="1" applyBorder="1" applyAlignment="1">
      <alignment horizontal="left"/>
    </xf>
    <xf numFmtId="164" fontId="11" fillId="2" borderId="2" xfId="0" applyFont="1" applyFill="1" applyBorder="1" applyAlignment="1">
      <alignment horizontal="center"/>
    </xf>
    <xf numFmtId="164" fontId="14" fillId="2" borderId="2" xfId="0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31" fillId="0" borderId="0" xfId="0" applyFont="1" applyBorder="1" applyAlignment="1">
      <alignment/>
    </xf>
    <xf numFmtId="166" fontId="17" fillId="0" borderId="0" xfId="0" applyNumberFormat="1" applyFont="1" applyBorder="1" applyAlignment="1" applyProtection="1">
      <alignment/>
      <protection/>
    </xf>
    <xf numFmtId="164" fontId="33" fillId="3" borderId="0" xfId="0" applyNumberFormat="1" applyFont="1" applyFill="1" applyAlignment="1" applyProtection="1">
      <alignment/>
      <protection locked="0"/>
    </xf>
    <xf numFmtId="164" fontId="33" fillId="3" borderId="33" xfId="0" applyNumberFormat="1" applyFont="1" applyFill="1" applyBorder="1" applyAlignment="1" applyProtection="1">
      <alignment horizontal="center"/>
      <protection locked="0"/>
    </xf>
    <xf numFmtId="164" fontId="33" fillId="3" borderId="34" xfId="0" applyNumberFormat="1" applyFont="1" applyFill="1" applyBorder="1" applyAlignment="1" applyProtection="1">
      <alignment horizontal="center"/>
      <protection locked="0"/>
    </xf>
    <xf numFmtId="49" fontId="33" fillId="3" borderId="3" xfId="0" applyNumberFormat="1" applyFont="1" applyFill="1" applyBorder="1" applyAlignment="1" applyProtection="1">
      <alignment horizontal="left"/>
      <protection locked="0"/>
    </xf>
    <xf numFmtId="164" fontId="33" fillId="3" borderId="2" xfId="0" applyNumberFormat="1" applyFont="1" applyFill="1" applyBorder="1" applyAlignment="1" applyProtection="1">
      <alignment/>
      <protection locked="0"/>
    </xf>
    <xf numFmtId="39" fontId="33" fillId="3" borderId="2" xfId="0" applyNumberFormat="1" applyFont="1" applyFill="1" applyBorder="1" applyAlignment="1" applyProtection="1">
      <alignment/>
      <protection locked="0"/>
    </xf>
    <xf numFmtId="166" fontId="33" fillId="3" borderId="2" xfId="0" applyNumberFormat="1" applyFont="1" applyFill="1" applyBorder="1" applyAlignment="1" applyProtection="1">
      <alignment/>
      <protection locked="0"/>
    </xf>
    <xf numFmtId="167" fontId="33" fillId="3" borderId="8" xfId="0" applyNumberFormat="1" applyFont="1" applyFill="1" applyBorder="1" applyAlignment="1" applyProtection="1">
      <alignment/>
      <protection locked="0"/>
    </xf>
    <xf numFmtId="39" fontId="33" fillId="3" borderId="8" xfId="0" applyNumberFormat="1" applyFont="1" applyFill="1" applyBorder="1" applyAlignment="1" applyProtection="1">
      <alignment/>
      <protection locked="0"/>
    </xf>
    <xf numFmtId="164" fontId="35" fillId="3" borderId="0" xfId="0" applyNumberFormat="1" applyFont="1" applyFill="1" applyAlignment="1" applyProtection="1">
      <alignment/>
      <protection locked="0"/>
    </xf>
    <xf numFmtId="164" fontId="0" fillId="4" borderId="13" xfId="0" applyNumberFormat="1" applyFill="1" applyBorder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164" fontId="0" fillId="4" borderId="0" xfId="0" applyNumberFormat="1" applyFill="1" applyBorder="1" applyAlignment="1" applyProtection="1">
      <alignment/>
      <protection/>
    </xf>
    <xf numFmtId="164" fontId="0" fillId="4" borderId="4" xfId="0" applyNumberFormat="1" applyFill="1" applyBorder="1" applyAlignment="1" applyProtection="1">
      <alignment/>
      <protection/>
    </xf>
    <xf numFmtId="164" fontId="6" fillId="0" borderId="23" xfId="0" applyNumberFormat="1" applyFont="1" applyBorder="1" applyAlignment="1" applyProtection="1">
      <alignment horizontal="centerContinuous"/>
      <protection/>
    </xf>
    <xf numFmtId="164" fontId="32" fillId="0" borderId="0" xfId="0" applyNumberFormat="1" applyFont="1" applyFill="1" applyBorder="1" applyAlignment="1" applyProtection="1">
      <alignment horizontal="centerContinuous"/>
      <protection/>
    </xf>
    <xf numFmtId="164" fontId="33" fillId="3" borderId="8" xfId="0" applyNumberFormat="1" applyFont="1" applyFill="1" applyBorder="1" applyAlignment="1" applyProtection="1">
      <alignment horizontal="center"/>
      <protection locked="0"/>
    </xf>
    <xf numFmtId="164" fontId="33" fillId="3" borderId="2" xfId="0" applyNumberFormat="1" applyFont="1" applyFill="1" applyBorder="1" applyAlignment="1" applyProtection="1">
      <alignment horizontal="center"/>
      <protection locked="0"/>
    </xf>
    <xf numFmtId="164" fontId="33" fillId="3" borderId="35" xfId="0" applyNumberFormat="1" applyFont="1" applyFill="1" applyBorder="1" applyAlignment="1" applyProtection="1">
      <alignment horizontal="center"/>
      <protection locked="0"/>
    </xf>
    <xf numFmtId="164" fontId="33" fillId="3" borderId="3" xfId="0" applyNumberFormat="1" applyFont="1" applyFill="1" applyBorder="1" applyAlignment="1" applyProtection="1">
      <alignment horizontal="center"/>
      <protection locked="0"/>
    </xf>
    <xf numFmtId="40" fontId="17" fillId="0" borderId="0" xfId="15" applyNumberFormat="1" applyFont="1" applyAlignment="1" applyProtection="1">
      <alignment/>
      <protection hidden="1"/>
    </xf>
    <xf numFmtId="43" fontId="6" fillId="0" borderId="0" xfId="15" applyFont="1" applyAlignment="1" applyProtection="1">
      <alignment/>
      <protection/>
    </xf>
    <xf numFmtId="40" fontId="6" fillId="0" borderId="0" xfId="0" applyNumberFormat="1" applyFont="1" applyAlignment="1" applyProtection="1">
      <alignment/>
      <protection/>
    </xf>
    <xf numFmtId="40" fontId="33" fillId="3" borderId="2" xfId="0" applyNumberFormat="1" applyFont="1" applyFill="1" applyBorder="1" applyAlignment="1" applyProtection="1">
      <alignment/>
      <protection locked="0"/>
    </xf>
    <xf numFmtId="40" fontId="17" fillId="0" borderId="2" xfId="15" applyNumberFormat="1" applyFont="1" applyBorder="1" applyAlignment="1" applyProtection="1">
      <alignment/>
      <protection hidden="1"/>
    </xf>
    <xf numFmtId="40" fontId="17" fillId="0" borderId="2" xfId="15" applyNumberFormat="1" applyFont="1" applyBorder="1" applyAlignment="1" applyProtection="1">
      <alignment/>
      <protection hidden="1"/>
    </xf>
    <xf numFmtId="40" fontId="17" fillId="0" borderId="4" xfId="15" applyNumberFormat="1" applyFont="1" applyBorder="1" applyAlignment="1" applyProtection="1">
      <alignment/>
      <protection hidden="1"/>
    </xf>
    <xf numFmtId="40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33" fillId="3" borderId="10" xfId="0" applyNumberFormat="1" applyFont="1" applyFill="1" applyBorder="1" applyAlignment="1" applyProtection="1">
      <alignment/>
      <protection locked="0"/>
    </xf>
    <xf numFmtId="40" fontId="17" fillId="0" borderId="11" xfId="0" applyNumberFormat="1" applyFont="1" applyBorder="1" applyAlignment="1" applyProtection="1">
      <alignment/>
      <protection hidden="1"/>
    </xf>
    <xf numFmtId="164" fontId="17" fillId="4" borderId="13" xfId="0" applyNumberFormat="1" applyFont="1" applyFill="1" applyBorder="1" applyAlignment="1" applyProtection="1">
      <alignment/>
      <protection/>
    </xf>
    <xf numFmtId="164" fontId="17" fillId="4" borderId="0" xfId="0" applyNumberFormat="1" applyFont="1" applyFill="1" applyAlignment="1" applyProtection="1">
      <alignment/>
      <protection/>
    </xf>
    <xf numFmtId="164" fontId="17" fillId="4" borderId="0" xfId="0" applyFont="1" applyFill="1" applyAlignment="1">
      <alignment/>
    </xf>
    <xf numFmtId="164" fontId="17" fillId="4" borderId="4" xfId="0" applyFont="1" applyFill="1" applyBorder="1" applyAlignment="1">
      <alignment/>
    </xf>
    <xf numFmtId="166" fontId="33" fillId="3" borderId="2" xfId="0" applyNumberFormat="1" applyFont="1" applyFill="1" applyBorder="1" applyAlignment="1" applyProtection="1">
      <alignment/>
      <protection/>
    </xf>
    <xf numFmtId="164" fontId="17" fillId="4" borderId="4" xfId="0" applyNumberFormat="1" applyFont="1" applyFill="1" applyBorder="1" applyAlignment="1" applyProtection="1">
      <alignment/>
      <protection/>
    </xf>
    <xf numFmtId="164" fontId="31" fillId="4" borderId="0" xfId="0" applyFont="1" applyFill="1" applyAlignment="1" applyProtection="1">
      <alignment/>
      <protection/>
    </xf>
    <xf numFmtId="164" fontId="17" fillId="4" borderId="0" xfId="0" applyFont="1" applyFill="1" applyAlignment="1" applyProtection="1">
      <alignment/>
      <protection/>
    </xf>
    <xf numFmtId="164" fontId="17" fillId="4" borderId="0" xfId="0" applyNumberFormat="1" applyFont="1" applyFill="1" applyAlignment="1" applyProtection="1">
      <alignment horizontal="left"/>
      <protection/>
    </xf>
    <xf numFmtId="164" fontId="18" fillId="4" borderId="0" xfId="0" applyFont="1" applyFill="1" applyAlignment="1" applyProtection="1">
      <alignment/>
      <protection/>
    </xf>
    <xf numFmtId="40" fontId="17" fillId="4" borderId="4" xfId="0" applyNumberFormat="1" applyFont="1" applyFill="1" applyBorder="1" applyAlignment="1" applyProtection="1">
      <alignment/>
      <protection/>
    </xf>
    <xf numFmtId="164" fontId="22" fillId="4" borderId="0" xfId="0" applyNumberFormat="1" applyFont="1" applyFill="1" applyAlignment="1" applyProtection="1">
      <alignment/>
      <protection/>
    </xf>
    <xf numFmtId="164" fontId="0" fillId="4" borderId="0" xfId="0" applyFill="1" applyAlignment="1" applyProtection="1">
      <alignment/>
      <protection/>
    </xf>
    <xf numFmtId="40" fontId="8" fillId="0" borderId="11" xfId="0" applyNumberFormat="1" applyFont="1" applyBorder="1" applyAlignment="1" applyProtection="1">
      <alignment/>
      <protection hidden="1"/>
    </xf>
    <xf numFmtId="40" fontId="17" fillId="0" borderId="5" xfId="0" applyNumberFormat="1" applyFont="1" applyBorder="1" applyAlignment="1" applyProtection="1">
      <alignment/>
      <protection hidden="1"/>
    </xf>
    <xf numFmtId="166" fontId="33" fillId="3" borderId="10" xfId="0" applyNumberFormat="1" applyFont="1" applyFill="1" applyBorder="1" applyAlignment="1" applyProtection="1">
      <alignment/>
      <protection locked="0"/>
    </xf>
    <xf numFmtId="39" fontId="33" fillId="3" borderId="10" xfId="0" applyNumberFormat="1" applyFont="1" applyFill="1" applyBorder="1" applyAlignment="1" applyProtection="1">
      <alignment/>
      <protection locked="0"/>
    </xf>
    <xf numFmtId="39" fontId="17" fillId="0" borderId="10" xfId="0" applyNumberFormat="1" applyFont="1" applyBorder="1" applyAlignment="1" applyProtection="1">
      <alignment/>
      <protection hidden="1"/>
    </xf>
    <xf numFmtId="40" fontId="8" fillId="0" borderId="2" xfId="0" applyNumberFormat="1" applyFont="1" applyBorder="1" applyAlignment="1" applyProtection="1">
      <alignment/>
      <protection hidden="1"/>
    </xf>
    <xf numFmtId="40" fontId="14" fillId="0" borderId="26" xfId="0" applyNumberFormat="1" applyFont="1" applyBorder="1" applyAlignment="1" applyProtection="1">
      <alignment/>
      <protection hidden="1"/>
    </xf>
    <xf numFmtId="40" fontId="14" fillId="0" borderId="26" xfId="0" applyNumberFormat="1" applyFont="1" applyBorder="1" applyAlignment="1" applyProtection="1">
      <alignment/>
      <protection hidden="1"/>
    </xf>
    <xf numFmtId="38" fontId="33" fillId="3" borderId="8" xfId="0" applyNumberFormat="1" applyFont="1" applyFill="1" applyBorder="1" applyAlignment="1" applyProtection="1">
      <alignment/>
      <protection locked="0"/>
    </xf>
    <xf numFmtId="40" fontId="17" fillId="0" borderId="0" xfId="0" applyNumberFormat="1" applyFont="1" applyAlignment="1" applyProtection="1">
      <alignment/>
      <protection hidden="1"/>
    </xf>
    <xf numFmtId="40" fontId="33" fillId="3" borderId="8" xfId="0" applyNumberFormat="1" applyFont="1" applyFill="1" applyBorder="1" applyAlignment="1" applyProtection="1">
      <alignment/>
      <protection locked="0"/>
    </xf>
    <xf numFmtId="40" fontId="17" fillId="0" borderId="10" xfId="0" applyNumberFormat="1" applyFont="1" applyBorder="1" applyAlignment="1" applyProtection="1">
      <alignment/>
      <protection hidden="1"/>
    </xf>
    <xf numFmtId="164" fontId="17" fillId="0" borderId="10" xfId="0" applyNumberFormat="1" applyFont="1" applyBorder="1" applyAlignment="1" applyProtection="1">
      <alignment/>
      <protection/>
    </xf>
    <xf numFmtId="40" fontId="17" fillId="0" borderId="8" xfId="0" applyNumberFormat="1" applyFont="1" applyBorder="1" applyAlignment="1" applyProtection="1">
      <alignment/>
      <protection/>
    </xf>
    <xf numFmtId="40" fontId="33" fillId="3" borderId="2" xfId="0" applyNumberFormat="1" applyFont="1" applyFill="1" applyBorder="1" applyAlignment="1" applyProtection="1">
      <alignment horizontal="left"/>
      <protection locked="0"/>
    </xf>
    <xf numFmtId="38" fontId="17" fillId="0" borderId="30" xfId="0" applyNumberFormat="1" applyFont="1" applyBorder="1" applyAlignment="1" applyProtection="1">
      <alignment/>
      <protection hidden="1"/>
    </xf>
    <xf numFmtId="40" fontId="33" fillId="3" borderId="35" xfId="0" applyNumberFormat="1" applyFont="1" applyFill="1" applyBorder="1" applyAlignment="1" applyProtection="1">
      <alignment/>
      <protection locked="0"/>
    </xf>
    <xf numFmtId="40" fontId="17" fillId="0" borderId="30" xfId="0" applyNumberFormat="1" applyFont="1" applyBorder="1" applyAlignment="1" applyProtection="1">
      <alignment/>
      <protection hidden="1"/>
    </xf>
    <xf numFmtId="40" fontId="17" fillId="0" borderId="36" xfId="0" applyNumberFormat="1" applyFont="1" applyBorder="1" applyAlignment="1" applyProtection="1">
      <alignment/>
      <protection hidden="1"/>
    </xf>
    <xf numFmtId="164" fontId="22" fillId="0" borderId="12" xfId="0" applyNumberFormat="1" applyFont="1" applyBorder="1" applyAlignment="1" applyProtection="1">
      <alignment/>
      <protection/>
    </xf>
    <xf numFmtId="40" fontId="33" fillId="3" borderId="2" xfId="0" applyNumberFormat="1" applyFont="1" applyFill="1" applyBorder="1" applyAlignment="1" applyProtection="1">
      <alignment/>
      <protection/>
    </xf>
    <xf numFmtId="49" fontId="17" fillId="4" borderId="0" xfId="0" applyNumberFormat="1" applyFont="1" applyFill="1" applyAlignment="1" applyProtection="1">
      <alignment/>
      <protection/>
    </xf>
    <xf numFmtId="164" fontId="18" fillId="0" borderId="10" xfId="0" applyFont="1" applyBorder="1" applyAlignment="1">
      <alignment/>
    </xf>
    <xf numFmtId="166" fontId="17" fillId="0" borderId="10" xfId="0" applyNumberFormat="1" applyFont="1" applyBorder="1" applyAlignment="1" applyProtection="1">
      <alignment/>
      <protection/>
    </xf>
    <xf numFmtId="167" fontId="33" fillId="0" borderId="10" xfId="0" applyNumberFormat="1" applyFont="1" applyFill="1" applyBorder="1" applyAlignment="1" applyProtection="1">
      <alignment/>
      <protection/>
    </xf>
    <xf numFmtId="167" fontId="33" fillId="0" borderId="11" xfId="0" applyNumberFormat="1" applyFont="1" applyFill="1" applyBorder="1" applyAlignment="1" applyProtection="1">
      <alignment/>
      <protection/>
    </xf>
    <xf numFmtId="40" fontId="33" fillId="3" borderId="2" xfId="15" applyNumberFormat="1" applyFont="1" applyFill="1" applyBorder="1" applyAlignment="1" applyProtection="1">
      <alignment/>
      <protection locked="0"/>
    </xf>
    <xf numFmtId="40" fontId="33" fillId="3" borderId="10" xfId="15" applyNumberFormat="1" applyFont="1" applyFill="1" applyBorder="1" applyAlignment="1" applyProtection="1">
      <alignment/>
      <protection locked="0"/>
    </xf>
    <xf numFmtId="40" fontId="17" fillId="0" borderId="37" xfId="0" applyNumberFormat="1" applyFont="1" applyBorder="1" applyAlignment="1" applyProtection="1">
      <alignment/>
      <protection hidden="1"/>
    </xf>
    <xf numFmtId="40" fontId="14" fillId="0" borderId="0" xfId="15" applyNumberFormat="1" applyFont="1" applyAlignment="1" applyProtection="1">
      <alignment/>
      <protection hidden="1"/>
    </xf>
    <xf numFmtId="40" fontId="17" fillId="0" borderId="3" xfId="0" applyNumberFormat="1" applyFont="1" applyBorder="1" applyAlignment="1" applyProtection="1">
      <alignment/>
      <protection hidden="1"/>
    </xf>
    <xf numFmtId="40" fontId="17" fillId="0" borderId="29" xfId="0" applyNumberFormat="1" applyFont="1" applyBorder="1" applyAlignment="1" applyProtection="1">
      <alignment/>
      <protection hidden="1"/>
    </xf>
    <xf numFmtId="164" fontId="14" fillId="2" borderId="2" xfId="0" applyNumberFormat="1" applyFont="1" applyFill="1" applyBorder="1" applyAlignment="1" applyProtection="1" quotePrefix="1">
      <alignment horizontal="left"/>
      <protection/>
    </xf>
    <xf numFmtId="164" fontId="14" fillId="2" borderId="2" xfId="0" applyNumberFormat="1" applyFont="1" applyFill="1" applyBorder="1" applyAlignment="1" applyProtection="1" quotePrefix="1">
      <alignment/>
      <protection/>
    </xf>
    <xf numFmtId="164" fontId="14" fillId="2" borderId="2" xfId="0" applyNumberFormat="1" applyFont="1" applyFill="1" applyBorder="1" applyAlignment="1" applyProtection="1" quotePrefix="1">
      <alignment horizontal="centerContinuous"/>
      <protection/>
    </xf>
    <xf numFmtId="164" fontId="14" fillId="2" borderId="2" xfId="0" applyNumberFormat="1" applyFont="1" applyFill="1" applyBorder="1" applyAlignment="1" applyProtection="1" quotePrefix="1">
      <alignment horizontal="center"/>
      <protection/>
    </xf>
    <xf numFmtId="164" fontId="6" fillId="0" borderId="38" xfId="0" applyNumberFormat="1" applyFont="1" applyBorder="1" applyAlignment="1" applyProtection="1">
      <alignment/>
      <protection/>
    </xf>
    <xf numFmtId="164" fontId="26" fillId="0" borderId="2" xfId="0" applyNumberFormat="1" applyFont="1" applyFill="1" applyBorder="1" applyAlignment="1" applyProtection="1">
      <alignment horizontal="left"/>
      <protection/>
    </xf>
    <xf numFmtId="14" fontId="33" fillId="3" borderId="2" xfId="0" applyNumberFormat="1" applyFont="1" applyFill="1" applyBorder="1" applyAlignment="1" applyProtection="1">
      <alignment horizontal="center"/>
      <protection locked="0"/>
    </xf>
    <xf numFmtId="174" fontId="33" fillId="3" borderId="2" xfId="0" applyNumberFormat="1" applyFont="1" applyFill="1" applyBorder="1" applyAlignment="1" applyProtection="1">
      <alignment/>
      <protection locked="0"/>
    </xf>
    <xf numFmtId="174" fontId="33" fillId="3" borderId="4" xfId="0" applyNumberFormat="1" applyFont="1" applyFill="1" applyBorder="1" applyAlignment="1" applyProtection="1">
      <alignment/>
      <protection locked="0"/>
    </xf>
    <xf numFmtId="167" fontId="17" fillId="0" borderId="0" xfId="0" applyNumberFormat="1" applyFont="1" applyAlignment="1" applyProtection="1">
      <alignment/>
      <protection/>
    </xf>
    <xf numFmtId="10" fontId="17" fillId="0" borderId="0" xfId="0" applyNumberFormat="1" applyFont="1" applyAlignment="1" applyProtection="1">
      <alignment/>
      <protection/>
    </xf>
    <xf numFmtId="164" fontId="33" fillId="0" borderId="0" xfId="0" applyFont="1" applyAlignment="1" applyProtection="1">
      <alignment/>
      <protection/>
    </xf>
    <xf numFmtId="167" fontId="33" fillId="0" borderId="0" xfId="0" applyNumberFormat="1" applyFont="1" applyAlignment="1" applyProtection="1">
      <alignment/>
      <protection/>
    </xf>
    <xf numFmtId="39" fontId="33" fillId="0" borderId="0" xfId="0" applyNumberFormat="1" applyFont="1" applyAlignment="1" applyProtection="1">
      <alignment/>
      <protection/>
    </xf>
    <xf numFmtId="10" fontId="33" fillId="0" borderId="0" xfId="0" applyNumberFormat="1" applyFont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40" fontId="17" fillId="0" borderId="39" xfId="0" applyNumberFormat="1" applyFont="1" applyBorder="1" applyAlignment="1" applyProtection="1">
      <alignment/>
      <protection hidden="1"/>
    </xf>
    <xf numFmtId="40" fontId="17" fillId="0" borderId="40" xfId="0" applyNumberFormat="1" applyFont="1" applyBorder="1" applyAlignment="1" applyProtection="1">
      <alignment/>
      <protection hidden="1"/>
    </xf>
    <xf numFmtId="40" fontId="8" fillId="0" borderId="39" xfId="0" applyNumberFormat="1" applyFont="1" applyBorder="1" applyAlignment="1" applyProtection="1">
      <alignment/>
      <protection hidden="1"/>
    </xf>
    <xf numFmtId="164" fontId="11" fillId="0" borderId="14" xfId="0" applyNumberFormat="1" applyFont="1" applyFill="1" applyBorder="1" applyAlignment="1" applyProtection="1">
      <alignment horizontal="centerContinuous"/>
      <protection/>
    </xf>
    <xf numFmtId="164" fontId="12" fillId="0" borderId="15" xfId="0" applyNumberFormat="1" applyFont="1" applyFill="1" applyBorder="1" applyAlignment="1" applyProtection="1">
      <alignment horizontal="centerContinuous"/>
      <protection/>
    </xf>
    <xf numFmtId="164" fontId="12" fillId="0" borderId="16" xfId="0" applyNumberFormat="1" applyFont="1" applyFill="1" applyBorder="1" applyAlignment="1" applyProtection="1">
      <alignment horizontal="centerContinuous"/>
      <protection/>
    </xf>
    <xf numFmtId="164" fontId="15" fillId="0" borderId="15" xfId="0" applyNumberFormat="1" applyFont="1" applyFill="1" applyBorder="1" applyAlignment="1" applyProtection="1">
      <alignment horizontal="centerContinuous"/>
      <protection/>
    </xf>
    <xf numFmtId="164" fontId="15" fillId="0" borderId="16" xfId="0" applyNumberFormat="1" applyFont="1" applyFill="1" applyBorder="1" applyAlignment="1" applyProtection="1">
      <alignment horizontal="centerContinuous"/>
      <protection/>
    </xf>
    <xf numFmtId="164" fontId="6" fillId="0" borderId="41" xfId="0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12" fillId="0" borderId="13" xfId="0" applyNumberFormat="1" applyFont="1" applyFill="1" applyBorder="1" applyAlignment="1" applyProtection="1">
      <alignment horizontal="centerContinuous"/>
      <protection/>
    </xf>
    <xf numFmtId="164" fontId="12" fillId="0" borderId="0" xfId="0" applyNumberFormat="1" applyFont="1" applyFill="1" applyAlignment="1" applyProtection="1">
      <alignment horizontal="centerContinuous"/>
      <protection/>
    </xf>
    <xf numFmtId="164" fontId="12" fillId="0" borderId="2" xfId="0" applyNumberFormat="1" applyFont="1" applyFill="1" applyBorder="1" applyAlignment="1" applyProtection="1">
      <alignment horizontal="centerContinuous"/>
      <protection/>
    </xf>
    <xf numFmtId="164" fontId="15" fillId="0" borderId="0" xfId="0" applyNumberFormat="1" applyFont="1" applyFill="1" applyAlignment="1" applyProtection="1">
      <alignment horizontal="centerContinuous"/>
      <protection/>
    </xf>
    <xf numFmtId="164" fontId="15" fillId="0" borderId="2" xfId="0" applyNumberFormat="1" applyFont="1" applyFill="1" applyBorder="1" applyAlignment="1" applyProtection="1">
      <alignment horizontal="centerContinuous"/>
      <protection/>
    </xf>
    <xf numFmtId="164" fontId="6" fillId="0" borderId="18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6" fillId="0" borderId="3" xfId="0" applyNumberFormat="1" applyFont="1" applyFill="1" applyBorder="1" applyAlignment="1" applyProtection="1">
      <alignment/>
      <protection/>
    </xf>
    <xf numFmtId="164" fontId="6" fillId="0" borderId="42" xfId="0" applyNumberFormat="1" applyFont="1" applyFill="1" applyBorder="1" applyAlignment="1" applyProtection="1">
      <alignment/>
      <protection/>
    </xf>
    <xf numFmtId="164" fontId="6" fillId="0" borderId="20" xfId="0" applyNumberFormat="1" applyFont="1" applyFill="1" applyBorder="1" applyAlignment="1" applyProtection="1">
      <alignment/>
      <protection/>
    </xf>
    <xf numFmtId="164" fontId="6" fillId="0" borderId="5" xfId="0" applyNumberFormat="1" applyFont="1" applyFill="1" applyBorder="1" applyAlignment="1" applyProtection="1">
      <alignment/>
      <protection/>
    </xf>
    <xf numFmtId="164" fontId="10" fillId="0" borderId="13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/>
      <protection/>
    </xf>
    <xf numFmtId="164" fontId="8" fillId="0" borderId="2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Alignment="1" applyProtection="1">
      <alignment/>
      <protection/>
    </xf>
    <xf numFmtId="164" fontId="8" fillId="0" borderId="4" xfId="0" applyNumberFormat="1" applyFont="1" applyFill="1" applyBorder="1" applyAlignment="1" applyProtection="1">
      <alignment/>
      <protection/>
    </xf>
    <xf numFmtId="164" fontId="21" fillId="0" borderId="13" xfId="0" applyNumberFormat="1" applyFont="1" applyFill="1" applyBorder="1" applyAlignment="1" applyProtection="1">
      <alignment horizontal="left"/>
      <protection/>
    </xf>
    <xf numFmtId="164" fontId="17" fillId="0" borderId="0" xfId="0" applyNumberFormat="1" applyFont="1" applyFill="1" applyAlignment="1" applyProtection="1">
      <alignment/>
      <protection/>
    </xf>
    <xf numFmtId="164" fontId="17" fillId="0" borderId="2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left"/>
      <protection/>
    </xf>
    <xf numFmtId="164" fontId="17" fillId="0" borderId="0" xfId="0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left"/>
      <protection/>
    </xf>
    <xf numFmtId="164" fontId="18" fillId="0" borderId="0" xfId="0" applyNumberFormat="1" applyFont="1" applyFill="1" applyAlignment="1" applyProtection="1">
      <alignment/>
      <protection/>
    </xf>
    <xf numFmtId="164" fontId="18" fillId="0" borderId="2" xfId="0" applyNumberFormat="1" applyFont="1" applyFill="1" applyBorder="1" applyAlignment="1" applyProtection="1">
      <alignment/>
      <protection/>
    </xf>
    <xf numFmtId="164" fontId="33" fillId="0" borderId="33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Alignment="1" applyProtection="1">
      <alignment horizontal="left"/>
      <protection/>
    </xf>
    <xf numFmtId="164" fontId="18" fillId="0" borderId="0" xfId="0" applyFont="1" applyFill="1" applyAlignment="1" applyProtection="1">
      <alignment/>
      <protection/>
    </xf>
    <xf numFmtId="164" fontId="33" fillId="0" borderId="34" xfId="0" applyNumberFormat="1" applyFont="1" applyFill="1" applyBorder="1" applyAlignment="1" applyProtection="1">
      <alignment horizontal="center"/>
      <protection locked="0"/>
    </xf>
    <xf numFmtId="164" fontId="21" fillId="0" borderId="1" xfId="0" applyNumberFormat="1" applyFont="1" applyFill="1" applyBorder="1" applyAlignment="1" applyProtection="1">
      <alignment horizontal="left"/>
      <protection/>
    </xf>
    <xf numFmtId="164" fontId="18" fillId="0" borderId="1" xfId="0" applyNumberFormat="1" applyFont="1" applyFill="1" applyBorder="1" applyAlignment="1" applyProtection="1">
      <alignment/>
      <protection/>
    </xf>
    <xf numFmtId="164" fontId="21" fillId="0" borderId="1" xfId="0" applyNumberFormat="1" applyFont="1" applyFill="1" applyBorder="1" applyAlignment="1" applyProtection="1">
      <alignment horizontal="left"/>
      <protection/>
    </xf>
    <xf numFmtId="49" fontId="33" fillId="0" borderId="5" xfId="0" applyNumberFormat="1" applyFont="1" applyFill="1" applyBorder="1" applyAlignment="1" applyProtection="1">
      <alignment/>
      <protection locked="0"/>
    </xf>
    <xf numFmtId="164" fontId="11" fillId="0" borderId="18" xfId="0" applyNumberFormat="1" applyFont="1" applyFill="1" applyBorder="1" applyAlignment="1" applyProtection="1">
      <alignment horizontal="left"/>
      <protection/>
    </xf>
    <xf numFmtId="164" fontId="11" fillId="0" borderId="1" xfId="0" applyNumberFormat="1" applyFont="1" applyFill="1" applyBorder="1" applyAlignment="1" applyProtection="1">
      <alignment/>
      <protection/>
    </xf>
    <xf numFmtId="164" fontId="11" fillId="0" borderId="3" xfId="0" applyNumberFormat="1" applyFont="1" applyFill="1" applyBorder="1" applyAlignment="1" applyProtection="1">
      <alignment/>
      <protection/>
    </xf>
    <xf numFmtId="168" fontId="34" fillId="0" borderId="1" xfId="0" applyNumberFormat="1" applyFont="1" applyFill="1" applyBorder="1" applyAlignment="1" applyProtection="1">
      <alignment/>
      <protection locked="0"/>
    </xf>
    <xf numFmtId="9" fontId="11" fillId="0" borderId="3" xfId="0" applyNumberFormat="1" applyFont="1" applyFill="1" applyBorder="1" applyAlignment="1" applyProtection="1">
      <alignment horizontal="right"/>
      <protection/>
    </xf>
    <xf numFmtId="164" fontId="11" fillId="0" borderId="3" xfId="0" applyFont="1" applyFill="1" applyBorder="1" applyAlignment="1">
      <alignment/>
    </xf>
    <xf numFmtId="164" fontId="11" fillId="0" borderId="5" xfId="0" applyNumberFormat="1" applyFont="1" applyFill="1" applyBorder="1" applyAlignment="1" applyProtection="1">
      <alignment horizontal="center"/>
      <protection/>
    </xf>
    <xf numFmtId="164" fontId="11" fillId="0" borderId="13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left"/>
      <protection/>
    </xf>
    <xf numFmtId="164" fontId="11" fillId="0" borderId="2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Continuous"/>
      <protection/>
    </xf>
    <xf numFmtId="164" fontId="11" fillId="0" borderId="4" xfId="0" applyNumberFormat="1" applyFont="1" applyFill="1" applyBorder="1" applyAlignment="1" applyProtection="1">
      <alignment/>
      <protection/>
    </xf>
    <xf numFmtId="164" fontId="11" fillId="0" borderId="43" xfId="0" applyNumberFormat="1" applyFont="1" applyFill="1" applyBorder="1" applyAlignment="1" applyProtection="1">
      <alignment/>
      <protection/>
    </xf>
    <xf numFmtId="164" fontId="11" fillId="0" borderId="12" xfId="0" applyNumberFormat="1" applyFont="1" applyFill="1" applyBorder="1" applyAlignment="1" applyProtection="1">
      <alignment/>
      <protection/>
    </xf>
    <xf numFmtId="164" fontId="11" fillId="0" borderId="12" xfId="0" applyNumberFormat="1" applyFont="1" applyFill="1" applyBorder="1" applyAlignment="1" applyProtection="1">
      <alignment horizontal="left"/>
      <protection/>
    </xf>
    <xf numFmtId="164" fontId="11" fillId="0" borderId="10" xfId="0" applyNumberFormat="1" applyFont="1" applyFill="1" applyBorder="1" applyAlignment="1" applyProtection="1">
      <alignment/>
      <protection/>
    </xf>
    <xf numFmtId="164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2" xfId="0" applyNumberFormat="1" applyFont="1" applyFill="1" applyBorder="1" applyAlignment="1" applyProtection="1">
      <alignment horizontal="centerContinuous"/>
      <protection/>
    </xf>
    <xf numFmtId="164" fontId="11" fillId="0" borderId="11" xfId="0" applyNumberFormat="1" applyFont="1" applyFill="1" applyBorder="1" applyAlignment="1" applyProtection="1">
      <alignment/>
      <protection/>
    </xf>
    <xf numFmtId="164" fontId="11" fillId="0" borderId="44" xfId="0" applyNumberFormat="1" applyFont="1" applyFill="1" applyBorder="1" applyAlignment="1" applyProtection="1">
      <alignment horizontal="left"/>
      <protection/>
    </xf>
    <xf numFmtId="164" fontId="10" fillId="0" borderId="12" xfId="0" applyNumberFormat="1" applyFont="1" applyFill="1" applyBorder="1" applyAlignment="1" applyProtection="1">
      <alignment horizontal="left"/>
      <protection/>
    </xf>
    <xf numFmtId="164" fontId="6" fillId="0" borderId="12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40" fontId="8" fillId="0" borderId="12" xfId="0" applyNumberFormat="1" applyFont="1" applyFill="1" applyBorder="1" applyAlignment="1" applyProtection="1">
      <alignment/>
      <protection hidden="1"/>
    </xf>
    <xf numFmtId="39" fontId="8" fillId="0" borderId="10" xfId="0" applyNumberFormat="1" applyFont="1" applyFill="1" applyBorder="1" applyAlignment="1" applyProtection="1">
      <alignment/>
      <protection/>
    </xf>
    <xf numFmtId="39" fontId="8" fillId="0" borderId="12" xfId="0" applyNumberFormat="1" applyFont="1" applyFill="1" applyBorder="1" applyAlignment="1" applyProtection="1">
      <alignment/>
      <protection/>
    </xf>
    <xf numFmtId="40" fontId="8" fillId="0" borderId="12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 applyProtection="1">
      <alignment/>
      <protection hidden="1"/>
    </xf>
    <xf numFmtId="164" fontId="11" fillId="0" borderId="44" xfId="0" applyNumberFormat="1" applyFont="1" applyFill="1" applyBorder="1" applyAlignment="1" applyProtection="1">
      <alignment/>
      <protection/>
    </xf>
    <xf numFmtId="164" fontId="6" fillId="0" borderId="12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 horizontal="left"/>
      <protection/>
    </xf>
    <xf numFmtId="164" fontId="11" fillId="0" borderId="44" xfId="0" applyNumberFormat="1" applyFont="1" applyFill="1" applyBorder="1" applyAlignment="1" applyProtection="1">
      <alignment horizontal="center"/>
      <protection/>
    </xf>
    <xf numFmtId="164" fontId="11" fillId="0" borderId="45" xfId="0" applyNumberFormat="1" applyFont="1" applyFill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 horizontal="left"/>
      <protection/>
    </xf>
    <xf numFmtId="40" fontId="17" fillId="0" borderId="1" xfId="0" applyNumberFormat="1" applyFont="1" applyFill="1" applyBorder="1" applyAlignment="1" applyProtection="1">
      <alignment/>
      <protection hidden="1"/>
    </xf>
    <xf numFmtId="39" fontId="17" fillId="0" borderId="3" xfId="0" applyNumberFormat="1" applyFont="1" applyFill="1" applyBorder="1" applyAlignment="1" applyProtection="1">
      <alignment/>
      <protection/>
    </xf>
    <xf numFmtId="39" fontId="17" fillId="0" borderId="1" xfId="0" applyNumberFormat="1" applyFont="1" applyFill="1" applyBorder="1" applyAlignment="1" applyProtection="1">
      <alignment/>
      <protection/>
    </xf>
    <xf numFmtId="40" fontId="17" fillId="0" borderId="5" xfId="0" applyNumberFormat="1" applyFont="1" applyFill="1" applyBorder="1" applyAlignment="1" applyProtection="1">
      <alignment/>
      <protection hidden="1"/>
    </xf>
    <xf numFmtId="40" fontId="17" fillId="0" borderId="12" xfId="0" applyNumberFormat="1" applyFont="1" applyFill="1" applyBorder="1" applyAlignment="1" applyProtection="1">
      <alignment/>
      <protection hidden="1"/>
    </xf>
    <xf numFmtId="39" fontId="17" fillId="0" borderId="10" xfId="0" applyNumberFormat="1" applyFont="1" applyFill="1" applyBorder="1" applyAlignment="1" applyProtection="1">
      <alignment/>
      <protection/>
    </xf>
    <xf numFmtId="39" fontId="17" fillId="0" borderId="12" xfId="0" applyNumberFormat="1" applyFont="1" applyFill="1" applyBorder="1" applyAlignment="1" applyProtection="1">
      <alignment/>
      <protection/>
    </xf>
    <xf numFmtId="40" fontId="17" fillId="0" borderId="11" xfId="0" applyNumberFormat="1" applyFont="1" applyFill="1" applyBorder="1" applyAlignment="1" applyProtection="1">
      <alignment/>
      <protection hidden="1"/>
    </xf>
    <xf numFmtId="164" fontId="15" fillId="0" borderId="0" xfId="0" applyNumberFormat="1" applyFont="1" applyFill="1" applyAlignment="1" applyProtection="1">
      <alignment horizontal="left"/>
      <protection/>
    </xf>
    <xf numFmtId="164" fontId="6" fillId="0" borderId="2" xfId="0" applyNumberFormat="1" applyFont="1" applyFill="1" applyBorder="1" applyAlignment="1" applyProtection="1">
      <alignment/>
      <protection/>
    </xf>
    <xf numFmtId="39" fontId="17" fillId="0" borderId="0" xfId="0" applyNumberFormat="1" applyFont="1" applyFill="1" applyAlignment="1" applyProtection="1">
      <alignment/>
      <protection/>
    </xf>
    <xf numFmtId="39" fontId="17" fillId="0" borderId="2" xfId="0" applyNumberFormat="1" applyFont="1" applyFill="1" applyBorder="1" applyAlignment="1" applyProtection="1">
      <alignment/>
      <protection/>
    </xf>
    <xf numFmtId="39" fontId="17" fillId="0" borderId="4" xfId="0" applyNumberFormat="1" applyFont="1" applyFill="1" applyBorder="1" applyAlignment="1" applyProtection="1">
      <alignment/>
      <protection hidden="1"/>
    </xf>
    <xf numFmtId="40" fontId="33" fillId="0" borderId="12" xfId="0" applyNumberFormat="1" applyFont="1" applyFill="1" applyBorder="1" applyAlignment="1" applyProtection="1">
      <alignment/>
      <protection locked="0"/>
    </xf>
    <xf numFmtId="40" fontId="33" fillId="0" borderId="12" xfId="0" applyNumberFormat="1" applyFont="1" applyFill="1" applyBorder="1" applyAlignment="1" applyProtection="1">
      <alignment/>
      <protection locked="0"/>
    </xf>
    <xf numFmtId="164" fontId="11" fillId="0" borderId="45" xfId="0" applyNumberFormat="1" applyFont="1" applyFill="1" applyBorder="1" applyAlignment="1" applyProtection="1">
      <alignment horizontal="center"/>
      <protection/>
    </xf>
    <xf numFmtId="40" fontId="33" fillId="0" borderId="1" xfId="0" applyNumberFormat="1" applyFont="1" applyFill="1" applyBorder="1" applyAlignment="1" applyProtection="1">
      <alignment/>
      <protection locked="0"/>
    </xf>
    <xf numFmtId="164" fontId="10" fillId="0" borderId="0" xfId="0" applyNumberFormat="1" applyFont="1" applyFill="1" applyAlignment="1" applyProtection="1">
      <alignment horizontal="left"/>
      <protection/>
    </xf>
    <xf numFmtId="164" fontId="6" fillId="0" borderId="4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6" fillId="0" borderId="44" xfId="0" applyNumberFormat="1" applyFont="1" applyFill="1" applyBorder="1" applyAlignment="1" applyProtection="1">
      <alignment horizontal="left"/>
      <protection/>
    </xf>
    <xf numFmtId="166" fontId="34" fillId="0" borderId="0" xfId="0" applyNumberFormat="1" applyFont="1" applyFill="1" applyAlignment="1" applyProtection="1">
      <alignment/>
      <protection locked="0"/>
    </xf>
    <xf numFmtId="164" fontId="10" fillId="0" borderId="0" xfId="0" applyNumberFormat="1" applyFont="1" applyFill="1" applyAlignment="1" applyProtection="1">
      <alignment horizontal="right"/>
      <protection/>
    </xf>
    <xf numFmtId="40" fontId="14" fillId="0" borderId="12" xfId="0" applyNumberFormat="1" applyFont="1" applyFill="1" applyBorder="1" applyAlignment="1" applyProtection="1">
      <alignment horizontal="left"/>
      <protection hidden="1"/>
    </xf>
    <xf numFmtId="164" fontId="10" fillId="0" borderId="0" xfId="0" applyNumberFormat="1" applyFont="1" applyFill="1" applyAlignment="1" applyProtection="1">
      <alignment/>
      <protection/>
    </xf>
    <xf numFmtId="40" fontId="33" fillId="0" borderId="4" xfId="0" applyNumberFormat="1" applyFont="1" applyFill="1" applyBorder="1" applyAlignment="1" applyProtection="1">
      <alignment horizontal="left"/>
      <protection locked="0"/>
    </xf>
    <xf numFmtId="164" fontId="6" fillId="0" borderId="45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 quotePrefix="1">
      <alignment/>
      <protection/>
    </xf>
    <xf numFmtId="164" fontId="6" fillId="0" borderId="1" xfId="0" applyFont="1" applyFill="1" applyBorder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 horizontal="left"/>
      <protection/>
    </xf>
    <xf numFmtId="164" fontId="7" fillId="0" borderId="13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9" fontId="7" fillId="0" borderId="4" xfId="0" applyNumberFormat="1" applyFont="1" applyFill="1" applyBorder="1" applyAlignment="1" applyProtection="1">
      <alignment/>
      <protection/>
    </xf>
    <xf numFmtId="164" fontId="33" fillId="0" borderId="31" xfId="0" applyNumberFormat="1" applyFont="1" applyFill="1" applyBorder="1" applyAlignment="1" applyProtection="1">
      <alignment/>
      <protection/>
    </xf>
    <xf numFmtId="164" fontId="7" fillId="0" borderId="28" xfId="0" applyNumberFormat="1" applyFont="1" applyFill="1" applyBorder="1" applyAlignment="1" applyProtection="1">
      <alignment/>
      <protection/>
    </xf>
    <xf numFmtId="164" fontId="7" fillId="0" borderId="29" xfId="0" applyNumberFormat="1" applyFont="1" applyFill="1" applyBorder="1" applyAlignment="1" applyProtection="1">
      <alignment/>
      <protection/>
    </xf>
    <xf numFmtId="49" fontId="33" fillId="0" borderId="36" xfId="0" applyNumberFormat="1" applyFont="1" applyFill="1" applyBorder="1" applyAlignment="1" applyProtection="1">
      <alignment/>
      <protection locked="0"/>
    </xf>
    <xf numFmtId="164" fontId="6" fillId="0" borderId="0" xfId="0" applyFont="1" applyFill="1" applyAlignment="1">
      <alignment/>
    </xf>
    <xf numFmtId="164" fontId="11" fillId="0" borderId="46" xfId="0" applyNumberFormat="1" applyFont="1" applyFill="1" applyBorder="1" applyAlignment="1" applyProtection="1">
      <alignment horizontal="center"/>
      <protection/>
    </xf>
    <xf numFmtId="164" fontId="0" fillId="0" borderId="12" xfId="0" applyFill="1" applyBorder="1" applyAlignment="1">
      <alignment/>
    </xf>
    <xf numFmtId="49" fontId="37" fillId="3" borderId="0" xfId="0" applyNumberFormat="1" applyFont="1" applyFill="1" applyAlignment="1" applyProtection="1">
      <alignment horizontal="left"/>
      <protection locked="0"/>
    </xf>
    <xf numFmtId="49" fontId="37" fillId="3" borderId="20" xfId="0" applyNumberFormat="1" applyFont="1" applyFill="1" applyBorder="1" applyAlignment="1" applyProtection="1">
      <alignment horizontal="left"/>
      <protection locked="0"/>
    </xf>
    <xf numFmtId="49" fontId="37" fillId="3" borderId="17" xfId="0" applyNumberFormat="1" applyFont="1" applyFill="1" applyBorder="1" applyAlignment="1" applyProtection="1">
      <alignment horizontal="left"/>
      <protection locked="0"/>
    </xf>
    <xf numFmtId="49" fontId="33" fillId="3" borderId="3" xfId="0" applyNumberFormat="1" applyFont="1" applyFill="1" applyBorder="1" applyAlignment="1" applyProtection="1">
      <alignment horizontal="left"/>
      <protection locked="0"/>
    </xf>
    <xf numFmtId="49" fontId="33" fillId="3" borderId="2" xfId="0" applyNumberFormat="1" applyFont="1" applyFill="1" applyBorder="1" applyAlignment="1" applyProtection="1">
      <alignment horizontal="left"/>
      <protection locked="0"/>
    </xf>
    <xf numFmtId="49" fontId="33" fillId="3" borderId="20" xfId="0" applyNumberFormat="1" applyFont="1" applyFill="1" applyBorder="1" applyAlignment="1" applyProtection="1">
      <alignment horizontal="left"/>
      <protection locked="0"/>
    </xf>
    <xf numFmtId="49" fontId="33" fillId="3" borderId="1" xfId="0" applyNumberFormat="1" applyFont="1" applyFill="1" applyBorder="1" applyAlignment="1" applyProtection="1">
      <alignment horizontal="left"/>
      <protection locked="0"/>
    </xf>
    <xf numFmtId="49" fontId="37" fillId="3" borderId="2" xfId="0" applyNumberFormat="1" applyFont="1" applyFill="1" applyBorder="1" applyAlignment="1" applyProtection="1">
      <alignment horizontal="left"/>
      <protection locked="0"/>
    </xf>
    <xf numFmtId="49" fontId="37" fillId="3" borderId="18" xfId="0" applyNumberFormat="1" applyFont="1" applyFill="1" applyBorder="1" applyAlignment="1" applyProtection="1">
      <alignment horizontal="left"/>
      <protection locked="0"/>
    </xf>
    <xf numFmtId="49" fontId="37" fillId="3" borderId="1" xfId="0" applyNumberFormat="1" applyFont="1" applyFill="1" applyBorder="1" applyAlignment="1" applyProtection="1">
      <alignment horizontal="left"/>
      <protection locked="0"/>
    </xf>
    <xf numFmtId="49" fontId="37" fillId="3" borderId="3" xfId="0" applyNumberFormat="1" applyFont="1" applyFill="1" applyBorder="1" applyAlignment="1" applyProtection="1">
      <alignment horizontal="left"/>
      <protection locked="0"/>
    </xf>
    <xf numFmtId="49" fontId="33" fillId="3" borderId="17" xfId="0" applyNumberFormat="1" applyFont="1" applyFill="1" applyBorder="1" applyAlignment="1" applyProtection="1">
      <alignment horizontal="left"/>
      <protection locked="0"/>
    </xf>
    <xf numFmtId="49" fontId="33" fillId="3" borderId="0" xfId="0" applyNumberFormat="1" applyFont="1" applyFill="1" applyAlignment="1" applyProtection="1">
      <alignment horizontal="left"/>
      <protection locked="0"/>
    </xf>
    <xf numFmtId="49" fontId="33" fillId="3" borderId="18" xfId="0" applyNumberFormat="1" applyFont="1" applyFill="1" applyBorder="1" applyAlignment="1" applyProtection="1">
      <alignment horizontal="left"/>
      <protection locked="0"/>
    </xf>
    <xf numFmtId="49" fontId="37" fillId="3" borderId="13" xfId="0" applyNumberFormat="1" applyFont="1" applyFill="1" applyBorder="1" applyAlignment="1" applyProtection="1">
      <alignment horizontal="left"/>
      <protection locked="0"/>
    </xf>
    <xf numFmtId="49" fontId="37" fillId="3" borderId="0" xfId="0" applyNumberFormat="1" applyFont="1" applyFill="1" applyBorder="1" applyAlignment="1" applyProtection="1">
      <alignment horizontal="left"/>
      <protection locked="0"/>
    </xf>
    <xf numFmtId="164" fontId="38" fillId="3" borderId="20" xfId="0" applyNumberFormat="1" applyFont="1" applyFill="1" applyBorder="1" applyAlignment="1" applyProtection="1">
      <alignment horizontal="left"/>
      <protection locked="0"/>
    </xf>
    <xf numFmtId="164" fontId="38" fillId="3" borderId="1" xfId="0" applyNumberFormat="1" applyFont="1" applyFill="1" applyBorder="1" applyAlignment="1" applyProtection="1">
      <alignment horizontal="left"/>
      <protection locked="0"/>
    </xf>
    <xf numFmtId="164" fontId="38" fillId="3" borderId="3" xfId="0" applyNumberFormat="1" applyFont="1" applyFill="1" applyBorder="1" applyAlignment="1" applyProtection="1">
      <alignment horizontal="left"/>
      <protection locked="0"/>
    </xf>
    <xf numFmtId="49" fontId="34" fillId="3" borderId="0" xfId="0" applyNumberFormat="1" applyFont="1" applyFill="1" applyAlignment="1" applyProtection="1">
      <alignment horizontal="left"/>
      <protection locked="0"/>
    </xf>
    <xf numFmtId="49" fontId="34" fillId="3" borderId="2" xfId="0" applyNumberFormat="1" applyFont="1" applyFill="1" applyBorder="1" applyAlignment="1" applyProtection="1">
      <alignment horizontal="left"/>
      <protection locked="0"/>
    </xf>
    <xf numFmtId="164" fontId="38" fillId="3" borderId="0" xfId="0" applyNumberFormat="1" applyFont="1" applyFill="1" applyAlignment="1" applyProtection="1">
      <alignment horizontal="left"/>
      <protection locked="0"/>
    </xf>
    <xf numFmtId="164" fontId="38" fillId="3" borderId="2" xfId="0" applyNumberFormat="1" applyFont="1" applyFill="1" applyBorder="1" applyAlignment="1" applyProtection="1">
      <alignment horizontal="left"/>
      <protection locked="0"/>
    </xf>
    <xf numFmtId="14" fontId="33" fillId="3" borderId="47" xfId="0" applyNumberFormat="1" applyFont="1" applyFill="1" applyBorder="1" applyAlignment="1" applyProtection="1">
      <alignment horizontal="center"/>
      <protection locked="0"/>
    </xf>
    <xf numFmtId="14" fontId="33" fillId="3" borderId="0" xfId="0" applyNumberFormat="1" applyFont="1" applyFill="1" applyAlignment="1" applyProtection="1">
      <alignment horizontal="center"/>
      <protection locked="0"/>
    </xf>
    <xf numFmtId="14" fontId="33" fillId="3" borderId="2" xfId="0" applyNumberFormat="1" applyFont="1" applyFill="1" applyBorder="1" applyAlignment="1" applyProtection="1">
      <alignment horizontal="center"/>
      <protection locked="0"/>
    </xf>
    <xf numFmtId="164" fontId="14" fillId="2" borderId="48" xfId="0" applyNumberFormat="1" applyFont="1" applyFill="1" applyBorder="1" applyAlignment="1" applyProtection="1">
      <alignment horizontal="left"/>
      <protection/>
    </xf>
    <xf numFmtId="164" fontId="14" fillId="2" borderId="49" xfId="0" applyNumberFormat="1" applyFont="1" applyFill="1" applyBorder="1" applyAlignment="1" applyProtection="1">
      <alignment horizontal="left"/>
      <protection/>
    </xf>
    <xf numFmtId="164" fontId="14" fillId="2" borderId="50" xfId="0" applyNumberFormat="1" applyFont="1" applyFill="1" applyBorder="1" applyAlignment="1" applyProtection="1">
      <alignment horizontal="left"/>
      <protection/>
    </xf>
    <xf numFmtId="164" fontId="14" fillId="2" borderId="51" xfId="0" applyNumberFormat="1" applyFont="1" applyFill="1" applyBorder="1" applyAlignment="1" applyProtection="1">
      <alignment horizontal="left"/>
      <protection/>
    </xf>
    <xf numFmtId="164" fontId="14" fillId="2" borderId="52" xfId="0" applyNumberFormat="1" applyFont="1" applyFill="1" applyBorder="1" applyAlignment="1" applyProtection="1">
      <alignment horizontal="left"/>
      <protection/>
    </xf>
    <xf numFmtId="14" fontId="33" fillId="3" borderId="17" xfId="0" applyNumberFormat="1" applyFont="1" applyFill="1" applyBorder="1" applyAlignment="1" applyProtection="1">
      <alignment horizontal="center"/>
      <protection locked="0"/>
    </xf>
    <xf numFmtId="14" fontId="33" fillId="3" borderId="8" xfId="0" applyNumberFormat="1" applyFont="1" applyFill="1" applyBorder="1" applyAlignment="1" applyProtection="1">
      <alignment horizontal="center"/>
      <protection locked="0"/>
    </xf>
    <xf numFmtId="164" fontId="33" fillId="3" borderId="17" xfId="0" applyNumberFormat="1" applyFont="1" applyFill="1" applyBorder="1" applyAlignment="1" applyProtection="1">
      <alignment horizontal="left"/>
      <protection locked="0"/>
    </xf>
    <xf numFmtId="164" fontId="33" fillId="3" borderId="2" xfId="0" applyNumberFormat="1" applyFont="1" applyFill="1" applyBorder="1" applyAlignment="1" applyProtection="1">
      <alignment horizontal="left"/>
      <protection locked="0"/>
    </xf>
    <xf numFmtId="49" fontId="33" fillId="3" borderId="17" xfId="0" applyNumberFormat="1" applyFont="1" applyFill="1" applyBorder="1" applyAlignment="1" applyProtection="1">
      <alignment horizontal="left"/>
      <protection locked="0"/>
    </xf>
    <xf numFmtId="49" fontId="33" fillId="3" borderId="0" xfId="0" applyNumberFormat="1" applyFont="1" applyFill="1" applyAlignment="1" applyProtection="1">
      <alignment horizontal="left"/>
      <protection locked="0"/>
    </xf>
    <xf numFmtId="49" fontId="33" fillId="3" borderId="2" xfId="0" applyNumberFormat="1" applyFont="1" applyFill="1" applyBorder="1" applyAlignment="1" applyProtection="1">
      <alignment horizontal="left"/>
      <protection locked="0"/>
    </xf>
    <xf numFmtId="164" fontId="33" fillId="3" borderId="13" xfId="0" applyNumberFormat="1" applyFont="1" applyFill="1" applyBorder="1" applyAlignment="1" applyProtection="1">
      <alignment horizontal="left"/>
      <protection locked="0"/>
    </xf>
    <xf numFmtId="164" fontId="33" fillId="3" borderId="0" xfId="0" applyNumberFormat="1" applyFont="1" applyFill="1" applyBorder="1" applyAlignment="1" applyProtection="1">
      <alignment horizontal="left"/>
      <protection locked="0"/>
    </xf>
    <xf numFmtId="164" fontId="15" fillId="0" borderId="17" xfId="0" applyNumberFormat="1" applyFont="1" applyBorder="1" applyAlignment="1" applyProtection="1">
      <alignment horizontal="center"/>
      <protection/>
    </xf>
    <xf numFmtId="164" fontId="15" fillId="0" borderId="2" xfId="0" applyNumberFormat="1" applyFont="1" applyBorder="1" applyAlignment="1" applyProtection="1">
      <alignment horizontal="center"/>
      <protection/>
    </xf>
    <xf numFmtId="49" fontId="34" fillId="3" borderId="1" xfId="0" applyNumberFormat="1" applyFont="1" applyFill="1" applyBorder="1" applyAlignment="1" applyProtection="1">
      <alignment horizontal="left"/>
      <protection locked="0"/>
    </xf>
    <xf numFmtId="49" fontId="34" fillId="3" borderId="3" xfId="0" applyNumberFormat="1" applyFont="1" applyFill="1" applyBorder="1" applyAlignment="1" applyProtection="1">
      <alignment horizontal="left"/>
      <protection locked="0"/>
    </xf>
    <xf numFmtId="49" fontId="33" fillId="3" borderId="20" xfId="0" applyNumberFormat="1" applyFont="1" applyFill="1" applyBorder="1" applyAlignment="1" applyProtection="1">
      <alignment horizontal="left"/>
      <protection locked="0"/>
    </xf>
    <xf numFmtId="49" fontId="33" fillId="3" borderId="1" xfId="0" applyNumberFormat="1" applyFont="1" applyFill="1" applyBorder="1" applyAlignment="1" applyProtection="1">
      <alignment horizontal="left"/>
      <protection locked="0"/>
    </xf>
    <xf numFmtId="49" fontId="33" fillId="3" borderId="3" xfId="0" applyNumberFormat="1" applyFont="1" applyFill="1" applyBorder="1" applyAlignment="1" applyProtection="1">
      <alignment horizontal="left"/>
      <protection locked="0"/>
    </xf>
    <xf numFmtId="164" fontId="38" fillId="3" borderId="17" xfId="0" applyNumberFormat="1" applyFont="1" applyFill="1" applyBorder="1" applyAlignment="1" applyProtection="1">
      <alignment horizontal="left"/>
      <protection locked="0"/>
    </xf>
    <xf numFmtId="49" fontId="33" fillId="3" borderId="13" xfId="0" applyNumberFormat="1" applyFont="1" applyFill="1" applyBorder="1" applyAlignment="1" applyProtection="1">
      <alignment horizontal="left"/>
      <protection locked="0"/>
    </xf>
    <xf numFmtId="49" fontId="33" fillId="3" borderId="0" xfId="0" applyNumberFormat="1" applyFont="1" applyFill="1" applyBorder="1" applyAlignment="1" applyProtection="1">
      <alignment horizontal="left"/>
      <protection locked="0"/>
    </xf>
    <xf numFmtId="49" fontId="33" fillId="3" borderId="18" xfId="0" applyNumberFormat="1" applyFont="1" applyFill="1" applyBorder="1" applyAlignment="1" applyProtection="1">
      <alignment horizontal="left"/>
      <protection locked="0"/>
    </xf>
    <xf numFmtId="49" fontId="33" fillId="3" borderId="13" xfId="0" applyNumberFormat="1" applyFont="1" applyFill="1" applyBorder="1" applyAlignment="1" applyProtection="1">
      <alignment horizontal="left"/>
      <protection locked="0"/>
    </xf>
    <xf numFmtId="49" fontId="33" fillId="3" borderId="0" xfId="0" applyNumberFormat="1" applyFont="1" applyFill="1" applyBorder="1" applyAlignment="1" applyProtection="1">
      <alignment horizontal="left"/>
      <protection locked="0"/>
    </xf>
    <xf numFmtId="40" fontId="17" fillId="0" borderId="51" xfId="15" applyNumberFormat="1" applyFont="1" applyBorder="1" applyAlignment="1" applyProtection="1">
      <alignment horizontal="right"/>
      <protection hidden="1"/>
    </xf>
    <xf numFmtId="40" fontId="17" fillId="0" borderId="49" xfId="15" applyNumberFormat="1" applyFont="1" applyBorder="1" applyAlignment="1" applyProtection="1">
      <alignment horizontal="right"/>
      <protection hidden="1"/>
    </xf>
    <xf numFmtId="40" fontId="17" fillId="0" borderId="50" xfId="15" applyNumberFormat="1" applyFont="1" applyBorder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center"/>
      <protection/>
    </xf>
    <xf numFmtId="40" fontId="14" fillId="0" borderId="0" xfId="15" applyNumberFormat="1" applyFont="1" applyAlignment="1" applyProtection="1">
      <alignment horizontal="right"/>
      <protection hidden="1"/>
    </xf>
    <xf numFmtId="40" fontId="33" fillId="3" borderId="17" xfId="0" applyNumberFormat="1" applyFont="1" applyFill="1" applyBorder="1" applyAlignment="1" applyProtection="1">
      <alignment horizontal="right"/>
      <protection locked="0"/>
    </xf>
    <xf numFmtId="40" fontId="33" fillId="3" borderId="0" xfId="0" applyNumberFormat="1" applyFont="1" applyFill="1" applyAlignment="1" applyProtection="1">
      <alignment horizontal="right"/>
      <protection locked="0"/>
    </xf>
    <xf numFmtId="40" fontId="33" fillId="3" borderId="2" xfId="0" applyNumberFormat="1" applyFont="1" applyFill="1" applyBorder="1" applyAlignment="1" applyProtection="1">
      <alignment horizontal="right"/>
      <protection locked="0"/>
    </xf>
    <xf numFmtId="40" fontId="33" fillId="3" borderId="53" xfId="0" applyNumberFormat="1" applyFont="1" applyFill="1" applyBorder="1" applyAlignment="1" applyProtection="1">
      <alignment horizontal="right"/>
      <protection locked="0"/>
    </xf>
    <xf numFmtId="40" fontId="33" fillId="3" borderId="12" xfId="0" applyNumberFormat="1" applyFont="1" applyFill="1" applyBorder="1" applyAlignment="1" applyProtection="1">
      <alignment horizontal="right"/>
      <protection locked="0"/>
    </xf>
    <xf numFmtId="40" fontId="33" fillId="3" borderId="10" xfId="0" applyNumberFormat="1" applyFont="1" applyFill="1" applyBorder="1" applyAlignment="1" applyProtection="1">
      <alignment horizontal="right"/>
      <protection locked="0"/>
    </xf>
    <xf numFmtId="164" fontId="12" fillId="2" borderId="32" xfId="0" applyFont="1" applyFill="1" applyBorder="1" applyAlignment="1">
      <alignment horizontal="center"/>
    </xf>
    <xf numFmtId="164" fontId="12" fillId="2" borderId="6" xfId="0" applyFont="1" applyFill="1" applyBorder="1" applyAlignment="1">
      <alignment horizontal="center"/>
    </xf>
    <xf numFmtId="164" fontId="12" fillId="2" borderId="7" xfId="0" applyFont="1" applyFill="1" applyBorder="1" applyAlignment="1">
      <alignment horizontal="center"/>
    </xf>
    <xf numFmtId="164" fontId="11" fillId="2" borderId="17" xfId="0" applyFont="1" applyFill="1" applyBorder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2" borderId="2" xfId="0" applyFont="1" applyFill="1" applyBorder="1" applyAlignment="1">
      <alignment horizontal="center"/>
    </xf>
    <xf numFmtId="4" fontId="6" fillId="0" borderId="0" xfId="15" applyNumberFormat="1" applyFont="1" applyAlignment="1" applyProtection="1">
      <alignment horizontal="center"/>
      <protection/>
    </xf>
    <xf numFmtId="164" fontId="11" fillId="2" borderId="32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11" fillId="2" borderId="7" xfId="0" applyFont="1" applyFill="1" applyBorder="1" applyAlignment="1">
      <alignment horizontal="center"/>
    </xf>
    <xf numFmtId="164" fontId="8" fillId="2" borderId="17" xfId="0" applyFont="1" applyFill="1" applyBorder="1" applyAlignment="1">
      <alignment horizontal="center"/>
    </xf>
    <xf numFmtId="164" fontId="8" fillId="2" borderId="0" xfId="0" applyFont="1" applyFill="1" applyAlignment="1">
      <alignment horizontal="center"/>
    </xf>
    <xf numFmtId="164" fontId="8" fillId="2" borderId="2" xfId="0" applyFont="1" applyFill="1" applyBorder="1" applyAlignment="1">
      <alignment horizontal="center"/>
    </xf>
    <xf numFmtId="40" fontId="8" fillId="0" borderId="17" xfId="0" applyNumberFormat="1" applyFont="1" applyBorder="1" applyAlignment="1" applyProtection="1">
      <alignment horizontal="right"/>
      <protection hidden="1"/>
    </xf>
    <xf numFmtId="40" fontId="8" fillId="0" borderId="0" xfId="0" applyNumberFormat="1" applyFont="1" applyAlignment="1" applyProtection="1">
      <alignment horizontal="right"/>
      <protection hidden="1"/>
    </xf>
    <xf numFmtId="40" fontId="8" fillId="0" borderId="2" xfId="0" applyNumberFormat="1" applyFont="1" applyBorder="1" applyAlignment="1" applyProtection="1">
      <alignment horizontal="right"/>
      <protection hidden="1"/>
    </xf>
    <xf numFmtId="164" fontId="0" fillId="0" borderId="17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Border="1" applyAlignment="1">
      <alignment horizontal="center"/>
    </xf>
    <xf numFmtId="164" fontId="0" fillId="0" borderId="53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0" xfId="0" applyBorder="1" applyAlignment="1" applyProtection="1">
      <alignment horizontal="center"/>
      <protection/>
    </xf>
    <xf numFmtId="174" fontId="33" fillId="3" borderId="17" xfId="0" applyNumberFormat="1" applyFont="1" applyFill="1" applyBorder="1" applyAlignment="1" applyProtection="1">
      <alignment horizontal="right"/>
      <protection locked="0"/>
    </xf>
    <xf numFmtId="174" fontId="33" fillId="3" borderId="0" xfId="0" applyNumberFormat="1" applyFont="1" applyFill="1" applyBorder="1" applyAlignment="1" applyProtection="1">
      <alignment horizontal="right"/>
      <protection locked="0"/>
    </xf>
    <xf numFmtId="174" fontId="33" fillId="3" borderId="2" xfId="0" applyNumberFormat="1" applyFont="1" applyFill="1" applyBorder="1" applyAlignment="1" applyProtection="1">
      <alignment horizontal="right"/>
      <protection locked="0"/>
    </xf>
    <xf numFmtId="40" fontId="8" fillId="0" borderId="51" xfId="0" applyNumberFormat="1" applyFont="1" applyBorder="1" applyAlignment="1" applyProtection="1">
      <alignment horizontal="right"/>
      <protection hidden="1"/>
    </xf>
    <xf numFmtId="40" fontId="8" fillId="0" borderId="49" xfId="0" applyNumberFormat="1" applyFont="1" applyBorder="1" applyAlignment="1" applyProtection="1">
      <alignment horizontal="right"/>
      <protection hidden="1"/>
    </xf>
    <xf numFmtId="40" fontId="8" fillId="0" borderId="50" xfId="0" applyNumberFormat="1" applyFont="1" applyBorder="1" applyAlignment="1" applyProtection="1">
      <alignment horizontal="right"/>
      <protection hidden="1"/>
    </xf>
    <xf numFmtId="40" fontId="33" fillId="3" borderId="17" xfId="15" applyNumberFormat="1" applyFont="1" applyFill="1" applyBorder="1" applyAlignment="1" applyProtection="1">
      <alignment horizontal="right"/>
      <protection locked="0"/>
    </xf>
    <xf numFmtId="40" fontId="33" fillId="3" borderId="0" xfId="15" applyNumberFormat="1" applyFont="1" applyFill="1" applyAlignment="1" applyProtection="1">
      <alignment horizontal="right"/>
      <protection locked="0"/>
    </xf>
    <xf numFmtId="40" fontId="33" fillId="3" borderId="2" xfId="15" applyNumberFormat="1" applyFont="1" applyFill="1" applyBorder="1" applyAlignment="1" applyProtection="1">
      <alignment horizontal="right"/>
      <protection locked="0"/>
    </xf>
    <xf numFmtId="40" fontId="33" fillId="3" borderId="53" xfId="15" applyNumberFormat="1" applyFont="1" applyFill="1" applyBorder="1" applyAlignment="1" applyProtection="1">
      <alignment horizontal="right"/>
      <protection locked="0"/>
    </xf>
    <xf numFmtId="40" fontId="33" fillId="3" borderId="12" xfId="15" applyNumberFormat="1" applyFont="1" applyFill="1" applyBorder="1" applyAlignment="1" applyProtection="1">
      <alignment horizontal="right"/>
      <protection locked="0"/>
    </xf>
    <xf numFmtId="40" fontId="33" fillId="3" borderId="10" xfId="15" applyNumberFormat="1" applyFont="1" applyFill="1" applyBorder="1" applyAlignment="1" applyProtection="1">
      <alignment horizontal="right"/>
      <protection locked="0"/>
    </xf>
    <xf numFmtId="40" fontId="17" fillId="0" borderId="51" xfId="15" applyNumberFormat="1" applyFont="1" applyBorder="1" applyAlignment="1" applyProtection="1">
      <alignment horizontal="right"/>
      <protection hidden="1"/>
    </xf>
    <xf numFmtId="40" fontId="17" fillId="0" borderId="49" xfId="15" applyNumberFormat="1" applyFont="1" applyBorder="1" applyAlignment="1" applyProtection="1">
      <alignment horizontal="right"/>
      <protection hidden="1"/>
    </xf>
    <xf numFmtId="40" fontId="17" fillId="0" borderId="50" xfId="15" applyNumberFormat="1" applyFont="1" applyBorder="1" applyAlignment="1" applyProtection="1">
      <alignment horizontal="right"/>
      <protection hidden="1"/>
    </xf>
    <xf numFmtId="164" fontId="11" fillId="2" borderId="17" xfId="0" applyNumberFormat="1" applyFont="1" applyFill="1" applyBorder="1" applyAlignment="1" applyProtection="1" quotePrefix="1">
      <alignment horizontal="center"/>
      <protection/>
    </xf>
    <xf numFmtId="164" fontId="11" fillId="2" borderId="0" xfId="0" applyNumberFormat="1" applyFont="1" applyFill="1" applyAlignment="1" applyProtection="1" quotePrefix="1">
      <alignment horizontal="center"/>
      <protection/>
    </xf>
    <xf numFmtId="164" fontId="11" fillId="2" borderId="2" xfId="0" applyNumberFormat="1" applyFont="1" applyFill="1" applyBorder="1" applyAlignment="1" applyProtection="1" quotePrefix="1">
      <alignment horizontal="center"/>
      <protection/>
    </xf>
    <xf numFmtId="164" fontId="14" fillId="2" borderId="17" xfId="0" applyNumberFormat="1" applyFont="1" applyFill="1" applyBorder="1" applyAlignment="1" applyProtection="1" quotePrefix="1">
      <alignment horizontal="center"/>
      <protection/>
    </xf>
    <xf numFmtId="164" fontId="14" fillId="2" borderId="0" xfId="0" applyNumberFormat="1" applyFont="1" applyFill="1" applyBorder="1" applyAlignment="1" applyProtection="1" quotePrefix="1">
      <alignment horizontal="center"/>
      <protection/>
    </xf>
    <xf numFmtId="164" fontId="14" fillId="2" borderId="2" xfId="0" applyNumberFormat="1" applyFont="1" applyFill="1" applyBorder="1" applyAlignment="1" applyProtection="1" quotePrefix="1">
      <alignment horizontal="center"/>
      <protection/>
    </xf>
    <xf numFmtId="164" fontId="14" fillId="2" borderId="0" xfId="0" applyNumberFormat="1" applyFont="1" applyFill="1" applyAlignment="1" applyProtection="1" quotePrefix="1">
      <alignment horizontal="center"/>
      <protection/>
    </xf>
    <xf numFmtId="164" fontId="11" fillId="2" borderId="32" xfId="0" applyFont="1" applyFill="1" applyBorder="1" applyAlignment="1" quotePrefix="1">
      <alignment horizontal="center"/>
    </xf>
    <xf numFmtId="164" fontId="11" fillId="2" borderId="6" xfId="0" applyFont="1" applyFill="1" applyBorder="1" applyAlignment="1" quotePrefix="1">
      <alignment horizontal="center"/>
    </xf>
    <xf numFmtId="164" fontId="11" fillId="2" borderId="7" xfId="0" applyFont="1" applyFill="1" applyBorder="1" applyAlignment="1" quotePrefix="1">
      <alignment horizontal="center"/>
    </xf>
    <xf numFmtId="164" fontId="14" fillId="2" borderId="17" xfId="0" applyFont="1" applyFill="1" applyBorder="1" applyAlignment="1" quotePrefix="1">
      <alignment horizontal="center"/>
    </xf>
    <xf numFmtId="164" fontId="14" fillId="2" borderId="0" xfId="0" applyFont="1" applyFill="1" applyBorder="1" applyAlignment="1" quotePrefix="1">
      <alignment horizontal="center"/>
    </xf>
    <xf numFmtId="164" fontId="14" fillId="2" borderId="2" xfId="0" applyFont="1" applyFill="1" applyBorder="1" applyAlignment="1" quotePrefix="1">
      <alignment horizontal="center"/>
    </xf>
    <xf numFmtId="164" fontId="8" fillId="0" borderId="17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2" xfId="0" applyFont="1" applyBorder="1" applyAlignment="1">
      <alignment horizontal="center"/>
    </xf>
    <xf numFmtId="167" fontId="33" fillId="0" borderId="53" xfId="0" applyNumberFormat="1" applyFont="1" applyFill="1" applyBorder="1" applyAlignment="1" applyProtection="1">
      <alignment horizontal="right"/>
      <protection/>
    </xf>
    <xf numFmtId="167" fontId="33" fillId="0" borderId="12" xfId="0" applyNumberFormat="1" applyFont="1" applyFill="1" applyBorder="1" applyAlignment="1" applyProtection="1">
      <alignment horizontal="right"/>
      <protection/>
    </xf>
    <xf numFmtId="167" fontId="33" fillId="0" borderId="10" xfId="0" applyNumberFormat="1" applyFont="1" applyFill="1" applyBorder="1" applyAlignment="1" applyProtection="1">
      <alignment horizontal="right"/>
      <protection/>
    </xf>
    <xf numFmtId="164" fontId="12" fillId="2" borderId="32" xfId="0" applyNumberFormat="1" applyFont="1" applyFill="1" applyBorder="1" applyAlignment="1" applyProtection="1">
      <alignment horizontal="center"/>
      <protection/>
    </xf>
    <xf numFmtId="164" fontId="12" fillId="2" borderId="6" xfId="0" applyNumberFormat="1" applyFont="1" applyFill="1" applyBorder="1" applyAlignment="1" applyProtection="1">
      <alignment horizontal="center"/>
      <protection/>
    </xf>
    <xf numFmtId="164" fontId="12" fillId="2" borderId="7" xfId="0" applyNumberFormat="1" applyFont="1" applyFill="1" applyBorder="1" applyAlignment="1" applyProtection="1">
      <alignment horizontal="center"/>
      <protection/>
    </xf>
    <xf numFmtId="40" fontId="6" fillId="0" borderId="0" xfId="15" applyNumberFormat="1" applyFont="1" applyAlignment="1" applyProtection="1">
      <alignment horizontal="center"/>
      <protection/>
    </xf>
    <xf numFmtId="43" fontId="6" fillId="0" borderId="0" xfId="15" applyFont="1" applyAlignment="1" applyProtection="1">
      <alignment horizontal="center"/>
      <protection/>
    </xf>
    <xf numFmtId="164" fontId="14" fillId="2" borderId="32" xfId="0" applyNumberFormat="1" applyFont="1" applyFill="1" applyBorder="1" applyAlignment="1" applyProtection="1">
      <alignment horizontal="center"/>
      <protection/>
    </xf>
    <xf numFmtId="164" fontId="14" fillId="2" borderId="6" xfId="0" applyNumberFormat="1" applyFont="1" applyFill="1" applyBorder="1" applyAlignment="1" applyProtection="1">
      <alignment horizontal="center"/>
      <protection/>
    </xf>
    <xf numFmtId="164" fontId="14" fillId="2" borderId="7" xfId="0" applyNumberFormat="1" applyFont="1" applyFill="1" applyBorder="1" applyAlignment="1" applyProtection="1">
      <alignment horizontal="center"/>
      <protection/>
    </xf>
    <xf numFmtId="164" fontId="14" fillId="2" borderId="17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Alignment="1" applyProtection="1">
      <alignment horizontal="center"/>
      <protection/>
    </xf>
    <xf numFmtId="164" fontId="14" fillId="2" borderId="2" xfId="0" applyNumberFormat="1" applyFont="1" applyFill="1" applyBorder="1" applyAlignment="1" applyProtection="1">
      <alignment horizontal="center"/>
      <protection/>
    </xf>
    <xf numFmtId="164" fontId="11" fillId="2" borderId="32" xfId="0" applyNumberFormat="1" applyFont="1" applyFill="1" applyBorder="1" applyAlignment="1" applyProtection="1">
      <alignment horizontal="center"/>
      <protection/>
    </xf>
    <xf numFmtId="164" fontId="11" fillId="2" borderId="6" xfId="0" applyNumberFormat="1" applyFont="1" applyFill="1" applyBorder="1" applyAlignment="1" applyProtection="1">
      <alignment horizontal="center"/>
      <protection/>
    </xf>
    <xf numFmtId="164" fontId="11" fillId="2" borderId="7" xfId="0" applyNumberFormat="1" applyFont="1" applyFill="1" applyBorder="1" applyAlignment="1" applyProtection="1">
      <alignment horizontal="center"/>
      <protection/>
    </xf>
    <xf numFmtId="164" fontId="14" fillId="2" borderId="17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Alignment="1" applyProtection="1">
      <alignment horizontal="center"/>
      <protection/>
    </xf>
    <xf numFmtId="164" fontId="14" fillId="2" borderId="2" xfId="0" applyNumberFormat="1" applyFont="1" applyFill="1" applyBorder="1" applyAlignment="1" applyProtection="1">
      <alignment horizontal="center"/>
      <protection/>
    </xf>
    <xf numFmtId="164" fontId="6" fillId="0" borderId="17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2" xfId="0" applyFont="1" applyBorder="1" applyAlignment="1">
      <alignment horizontal="center"/>
    </xf>
    <xf numFmtId="167" fontId="33" fillId="0" borderId="53" xfId="0" applyNumberFormat="1" applyFont="1" applyFill="1" applyBorder="1" applyAlignment="1" applyProtection="1">
      <alignment horizontal="center"/>
      <protection/>
    </xf>
    <xf numFmtId="167" fontId="33" fillId="0" borderId="10" xfId="0" applyNumberFormat="1" applyFont="1" applyFill="1" applyBorder="1" applyAlignment="1" applyProtection="1">
      <alignment horizontal="center"/>
      <protection/>
    </xf>
    <xf numFmtId="164" fontId="35" fillId="3" borderId="13" xfId="0" applyNumberFormat="1" applyFont="1" applyFill="1" applyBorder="1" applyAlignment="1" applyProtection="1">
      <alignment horizontal="left"/>
      <protection locked="0"/>
    </xf>
    <xf numFmtId="164" fontId="35" fillId="3" borderId="0" xfId="0" applyNumberFormat="1" applyFont="1" applyFill="1" applyBorder="1" applyAlignment="1" applyProtection="1">
      <alignment horizontal="left"/>
      <protection locked="0"/>
    </xf>
    <xf numFmtId="164" fontId="35" fillId="3" borderId="2" xfId="0" applyNumberFormat="1" applyFont="1" applyFill="1" applyBorder="1" applyAlignment="1" applyProtection="1">
      <alignment horizontal="left"/>
      <protection locked="0"/>
    </xf>
    <xf numFmtId="164" fontId="18" fillId="0" borderId="53" xfId="0" applyFont="1" applyBorder="1" applyAlignment="1" applyProtection="1">
      <alignment horizontal="center"/>
      <protection/>
    </xf>
    <xf numFmtId="164" fontId="18" fillId="0" borderId="12" xfId="0" applyFont="1" applyBorder="1" applyAlignment="1" applyProtection="1">
      <alignment horizontal="center"/>
      <protection/>
    </xf>
    <xf numFmtId="164" fontId="18" fillId="0" borderId="10" xfId="0" applyFont="1" applyBorder="1" applyAlignment="1" applyProtection="1">
      <alignment horizontal="center"/>
      <protection/>
    </xf>
    <xf numFmtId="164" fontId="8" fillId="0" borderId="17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40" fontId="17" fillId="0" borderId="47" xfId="0" applyNumberFormat="1" applyFont="1" applyBorder="1" applyAlignment="1" applyProtection="1">
      <alignment horizontal="right"/>
      <protection hidden="1"/>
    </xf>
    <xf numFmtId="40" fontId="17" fillId="0" borderId="0" xfId="0" applyNumberFormat="1" applyFont="1" applyAlignment="1" applyProtection="1">
      <alignment horizontal="right"/>
      <protection hidden="1"/>
    </xf>
    <xf numFmtId="40" fontId="17" fillId="0" borderId="2" xfId="0" applyNumberFormat="1" applyFont="1" applyBorder="1" applyAlignment="1" applyProtection="1">
      <alignment horizontal="right"/>
      <protection hidden="1"/>
    </xf>
    <xf numFmtId="164" fontId="11" fillId="2" borderId="47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Alignment="1" applyProtection="1">
      <alignment horizontal="center"/>
      <protection/>
    </xf>
    <xf numFmtId="164" fontId="11" fillId="2" borderId="2" xfId="0" applyNumberFormat="1" applyFont="1" applyFill="1" applyBorder="1" applyAlignment="1" applyProtection="1">
      <alignment horizontal="center"/>
      <protection/>
    </xf>
    <xf numFmtId="164" fontId="14" fillId="2" borderId="47" xfId="0" applyNumberFormat="1" applyFont="1" applyFill="1" applyBorder="1" applyAlignment="1" applyProtection="1">
      <alignment horizontal="center"/>
      <protection/>
    </xf>
    <xf numFmtId="164" fontId="14" fillId="2" borderId="47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Alignment="1" applyProtection="1">
      <alignment horizontal="left"/>
      <protection/>
    </xf>
    <xf numFmtId="164" fontId="14" fillId="2" borderId="2" xfId="0" applyNumberFormat="1" applyFont="1" applyFill="1" applyBorder="1" applyAlignment="1" applyProtection="1">
      <alignment horizontal="left"/>
      <protection/>
    </xf>
    <xf numFmtId="40" fontId="33" fillId="3" borderId="47" xfId="0" applyNumberFormat="1" applyFont="1" applyFill="1" applyBorder="1" applyAlignment="1" applyProtection="1">
      <alignment horizontal="center"/>
      <protection locked="0"/>
    </xf>
    <xf numFmtId="40" fontId="33" fillId="3" borderId="0" xfId="0" applyNumberFormat="1" applyFont="1" applyFill="1" applyAlignment="1" applyProtection="1">
      <alignment horizontal="center"/>
      <protection locked="0"/>
    </xf>
    <xf numFmtId="40" fontId="33" fillId="3" borderId="8" xfId="0" applyNumberFormat="1" applyFont="1" applyFill="1" applyBorder="1" applyAlignment="1" applyProtection="1">
      <alignment horizontal="center"/>
      <protection locked="0"/>
    </xf>
    <xf numFmtId="164" fontId="11" fillId="2" borderId="8" xfId="0" applyNumberFormat="1" applyFont="1" applyFill="1" applyBorder="1" applyAlignment="1" applyProtection="1">
      <alignment horizontal="center"/>
      <protection/>
    </xf>
    <xf numFmtId="164" fontId="14" fillId="2" borderId="8" xfId="0" applyNumberFormat="1" applyFont="1" applyFill="1" applyBorder="1" applyAlignment="1" applyProtection="1">
      <alignment horizontal="left"/>
      <protection/>
    </xf>
    <xf numFmtId="38" fontId="33" fillId="3" borderId="47" xfId="0" applyNumberFormat="1" applyFont="1" applyFill="1" applyBorder="1" applyAlignment="1" applyProtection="1">
      <alignment horizontal="center"/>
      <protection locked="0"/>
    </xf>
    <xf numFmtId="38" fontId="33" fillId="3" borderId="8" xfId="0" applyNumberFormat="1" applyFont="1" applyFill="1" applyBorder="1" applyAlignment="1" applyProtection="1">
      <alignment horizontal="center"/>
      <protection locked="0"/>
    </xf>
    <xf numFmtId="38" fontId="33" fillId="3" borderId="17" xfId="0" applyNumberFormat="1" applyFont="1" applyFill="1" applyBorder="1" applyAlignment="1" applyProtection="1">
      <alignment horizontal="center"/>
      <protection locked="0"/>
    </xf>
    <xf numFmtId="164" fontId="11" fillId="2" borderId="17" xfId="0" applyNumberFormat="1" applyFont="1" applyFill="1" applyBorder="1" applyAlignment="1" applyProtection="1">
      <alignment horizontal="center"/>
      <protection/>
    </xf>
    <xf numFmtId="164" fontId="14" fillId="2" borderId="17" xfId="0" applyNumberFormat="1" applyFont="1" applyFill="1" applyBorder="1" applyAlignment="1" applyProtection="1">
      <alignment horizontal="left"/>
      <protection/>
    </xf>
    <xf numFmtId="38" fontId="33" fillId="3" borderId="2" xfId="0" applyNumberFormat="1" applyFont="1" applyFill="1" applyBorder="1" applyAlignment="1" applyProtection="1">
      <alignment horizontal="center"/>
      <protection locked="0"/>
    </xf>
    <xf numFmtId="164" fontId="14" fillId="2" borderId="13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Border="1" applyAlignment="1" applyProtection="1">
      <alignment horizontal="left"/>
      <protection/>
    </xf>
    <xf numFmtId="164" fontId="14" fillId="2" borderId="13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Border="1" applyAlignment="1" applyProtection="1">
      <alignment horizontal="center"/>
      <protection/>
    </xf>
    <xf numFmtId="164" fontId="11" fillId="2" borderId="13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12" fillId="2" borderId="13" xfId="0" applyNumberFormat="1" applyFont="1" applyFill="1" applyBorder="1" applyAlignment="1" applyProtection="1">
      <alignment horizontal="center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2" fillId="2" borderId="2" xfId="0" applyNumberFormat="1" applyFont="1" applyFill="1" applyBorder="1" applyAlignment="1" applyProtection="1">
      <alignment horizontal="center"/>
      <protection/>
    </xf>
    <xf numFmtId="164" fontId="11" fillId="2" borderId="54" xfId="0" applyNumberFormat="1" applyFont="1" applyFill="1" applyBorder="1" applyAlignment="1" applyProtection="1">
      <alignment horizontal="left"/>
      <protection/>
    </xf>
    <xf numFmtId="164" fontId="11" fillId="2" borderId="6" xfId="0" applyNumberFormat="1" applyFont="1" applyFill="1" applyBorder="1" applyAlignment="1" applyProtection="1">
      <alignment horizontal="left"/>
      <protection/>
    </xf>
    <xf numFmtId="164" fontId="11" fillId="2" borderId="7" xfId="0" applyNumberFormat="1" applyFont="1" applyFill="1" applyBorder="1" applyAlignment="1" applyProtection="1">
      <alignment horizontal="left"/>
      <protection/>
    </xf>
    <xf numFmtId="164" fontId="27" fillId="2" borderId="32" xfId="0" applyNumberFormat="1" applyFont="1" applyFill="1" applyBorder="1" applyAlignment="1" applyProtection="1">
      <alignment horizontal="center"/>
      <protection/>
    </xf>
    <xf numFmtId="164" fontId="27" fillId="2" borderId="7" xfId="0" applyNumberFormat="1" applyFont="1" applyFill="1" applyBorder="1" applyAlignment="1" applyProtection="1">
      <alignment horizontal="center"/>
      <protection/>
    </xf>
    <xf numFmtId="164" fontId="6" fillId="2" borderId="17" xfId="0" applyNumberFormat="1" applyFont="1" applyFill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/>
      <protection/>
    </xf>
    <xf numFmtId="40" fontId="17" fillId="0" borderId="51" xfId="0" applyNumberFormat="1" applyFont="1" applyBorder="1" applyAlignment="1" applyProtection="1">
      <alignment horizontal="right"/>
      <protection hidden="1"/>
    </xf>
    <xf numFmtId="40" fontId="17" fillId="0" borderId="50" xfId="0" applyNumberFormat="1" applyFont="1" applyBorder="1" applyAlignment="1" applyProtection="1">
      <alignment horizontal="right"/>
      <protection hidden="1"/>
    </xf>
    <xf numFmtId="164" fontId="33" fillId="3" borderId="17" xfId="0" applyNumberFormat="1" applyFont="1" applyFill="1" applyBorder="1" applyAlignment="1" applyProtection="1">
      <alignment horizontal="center"/>
      <protection locked="0"/>
    </xf>
    <xf numFmtId="164" fontId="33" fillId="3" borderId="0" xfId="0" applyNumberFormat="1" applyFont="1" applyFill="1" applyAlignment="1" applyProtection="1">
      <alignment horizontal="center"/>
      <protection locked="0"/>
    </xf>
    <xf numFmtId="164" fontId="33" fillId="3" borderId="2" xfId="0" applyNumberFormat="1" applyFont="1" applyFill="1" applyBorder="1" applyAlignment="1" applyProtection="1">
      <alignment horizontal="center"/>
      <protection locked="0"/>
    </xf>
    <xf numFmtId="164" fontId="14" fillId="2" borderId="53" xfId="0" applyNumberFormat="1" applyFont="1" applyFill="1" applyBorder="1" applyAlignment="1" applyProtection="1">
      <alignment horizontal="center"/>
      <protection/>
    </xf>
    <xf numFmtId="164" fontId="14" fillId="2" borderId="10" xfId="0" applyNumberFormat="1" applyFont="1" applyFill="1" applyBorder="1" applyAlignment="1" applyProtection="1">
      <alignment horizontal="center"/>
      <protection/>
    </xf>
    <xf numFmtId="164" fontId="14" fillId="2" borderId="51" xfId="0" applyNumberFormat="1" applyFont="1" applyFill="1" applyBorder="1" applyAlignment="1" applyProtection="1">
      <alignment horizontal="center"/>
      <protection/>
    </xf>
    <xf numFmtId="164" fontId="14" fillId="2" borderId="50" xfId="0" applyNumberFormat="1" applyFont="1" applyFill="1" applyBorder="1" applyAlignment="1" applyProtection="1">
      <alignment horizontal="center"/>
      <protection/>
    </xf>
    <xf numFmtId="164" fontId="8" fillId="2" borderId="17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Alignment="1" applyProtection="1">
      <alignment horizontal="center"/>
      <protection/>
    </xf>
    <xf numFmtId="164" fontId="8" fillId="2" borderId="2" xfId="0" applyNumberFormat="1" applyFont="1" applyFill="1" applyBorder="1" applyAlignment="1" applyProtection="1">
      <alignment horizontal="center"/>
      <protection/>
    </xf>
    <xf numFmtId="40" fontId="17" fillId="0" borderId="17" xfId="0" applyNumberFormat="1" applyFont="1" applyBorder="1" applyAlignment="1" applyProtection="1">
      <alignment horizontal="right"/>
      <protection hidden="1"/>
    </xf>
    <xf numFmtId="38" fontId="33" fillId="3" borderId="17" xfId="0" applyNumberFormat="1" applyFont="1" applyFill="1" applyBorder="1" applyAlignment="1" applyProtection="1">
      <alignment horizontal="right"/>
      <protection locked="0"/>
    </xf>
    <xf numFmtId="38" fontId="33" fillId="3" borderId="2" xfId="0" applyNumberFormat="1" applyFont="1" applyFill="1" applyBorder="1" applyAlignment="1" applyProtection="1">
      <alignment horizontal="right"/>
      <protection locked="0"/>
    </xf>
    <xf numFmtId="164" fontId="8" fillId="2" borderId="32" xfId="0" applyNumberFormat="1" applyFont="1" applyFill="1" applyBorder="1" applyAlignment="1" applyProtection="1">
      <alignment horizontal="center"/>
      <protection/>
    </xf>
    <xf numFmtId="164" fontId="8" fillId="2" borderId="7" xfId="0" applyNumberFormat="1" applyFont="1" applyFill="1" applyBorder="1" applyAlignment="1" applyProtection="1">
      <alignment horizontal="center"/>
      <protection/>
    </xf>
    <xf numFmtId="164" fontId="11" fillId="2" borderId="17" xfId="0" applyNumberFormat="1" applyFont="1" applyFill="1" applyBorder="1" applyAlignment="1" applyProtection="1">
      <alignment horizontal="center"/>
      <protection/>
    </xf>
    <xf numFmtId="164" fontId="11" fillId="2" borderId="2" xfId="0" applyNumberFormat="1" applyFont="1" applyFill="1" applyBorder="1" applyAlignment="1" applyProtection="1">
      <alignment horizontal="center"/>
      <protection/>
    </xf>
    <xf numFmtId="164" fontId="8" fillId="2" borderId="13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164" fontId="11" fillId="2" borderId="13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11" fillId="2" borderId="32" xfId="0" applyNumberFormat="1" applyFont="1" applyFill="1" applyBorder="1" applyAlignment="1" applyProtection="1">
      <alignment horizontal="center"/>
      <protection/>
    </xf>
    <xf numFmtId="164" fontId="11" fillId="2" borderId="7" xfId="0" applyNumberFormat="1" applyFont="1" applyFill="1" applyBorder="1" applyAlignment="1" applyProtection="1">
      <alignment horizontal="center"/>
      <protection/>
    </xf>
    <xf numFmtId="164" fontId="8" fillId="2" borderId="6" xfId="0" applyNumberFormat="1" applyFont="1" applyFill="1" applyBorder="1" applyAlignment="1" applyProtection="1">
      <alignment horizontal="center"/>
      <protection/>
    </xf>
    <xf numFmtId="40" fontId="17" fillId="0" borderId="49" xfId="0" applyNumberFormat="1" applyFont="1" applyBorder="1" applyAlignment="1" applyProtection="1">
      <alignment horizontal="right"/>
      <protection hidden="1"/>
    </xf>
    <xf numFmtId="40" fontId="17" fillId="0" borderId="53" xfId="0" applyNumberFormat="1" applyFont="1" applyBorder="1" applyAlignment="1" applyProtection="1">
      <alignment horizontal="right"/>
      <protection hidden="1"/>
    </xf>
    <xf numFmtId="40" fontId="17" fillId="0" borderId="12" xfId="0" applyNumberFormat="1" applyFont="1" applyBorder="1" applyAlignment="1" applyProtection="1">
      <alignment horizontal="right"/>
      <protection hidden="1"/>
    </xf>
    <xf numFmtId="40" fontId="17" fillId="0" borderId="10" xfId="0" applyNumberFormat="1" applyFont="1" applyBorder="1" applyAlignment="1" applyProtection="1">
      <alignment horizontal="right"/>
      <protection hidden="1"/>
    </xf>
    <xf numFmtId="164" fontId="33" fillId="3" borderId="17" xfId="0" applyFont="1" applyFill="1" applyBorder="1" applyAlignment="1" applyProtection="1">
      <alignment horizontal="right"/>
      <protection locked="0"/>
    </xf>
    <xf numFmtId="164" fontId="33" fillId="3" borderId="0" xfId="0" applyFont="1" applyFill="1" applyAlignment="1" applyProtection="1">
      <alignment horizontal="right"/>
      <protection locked="0"/>
    </xf>
    <xf numFmtId="164" fontId="33" fillId="3" borderId="2" xfId="0" applyFont="1" applyFill="1" applyBorder="1" applyAlignment="1" applyProtection="1">
      <alignment horizontal="right"/>
      <protection locked="0"/>
    </xf>
    <xf numFmtId="164" fontId="11" fillId="2" borderId="0" xfId="0" applyNumberFormat="1" applyFont="1" applyFill="1" applyAlignment="1" applyProtection="1">
      <alignment horizontal="center"/>
      <protection/>
    </xf>
    <xf numFmtId="38" fontId="17" fillId="0" borderId="55" xfId="0" applyNumberFormat="1" applyFont="1" applyBorder="1" applyAlignment="1" applyProtection="1">
      <alignment horizontal="right"/>
      <protection hidden="1"/>
    </xf>
    <xf numFmtId="38" fontId="17" fillId="0" borderId="30" xfId="0" applyNumberFormat="1" applyFont="1" applyBorder="1" applyAlignment="1" applyProtection="1">
      <alignment horizontal="right"/>
      <protection hidden="1"/>
    </xf>
    <xf numFmtId="38" fontId="17" fillId="0" borderId="47" xfId="0" applyNumberFormat="1" applyFont="1" applyBorder="1" applyAlignment="1" applyProtection="1">
      <alignment horizontal="right"/>
      <protection hidden="1"/>
    </xf>
    <xf numFmtId="38" fontId="17" fillId="0" borderId="8" xfId="0" applyNumberFormat="1" applyFont="1" applyBorder="1" applyAlignment="1" applyProtection="1">
      <alignment horizontal="right"/>
      <protection hidden="1"/>
    </xf>
    <xf numFmtId="38" fontId="17" fillId="0" borderId="56" xfId="0" applyNumberFormat="1" applyFont="1" applyBorder="1" applyAlignment="1" applyProtection="1">
      <alignment horizontal="right"/>
      <protection hidden="1"/>
    </xf>
    <xf numFmtId="38" fontId="17" fillId="0" borderId="35" xfId="0" applyNumberFormat="1" applyFont="1" applyBorder="1" applyAlignment="1" applyProtection="1">
      <alignment horizontal="right"/>
      <protection hidden="1"/>
    </xf>
    <xf numFmtId="38" fontId="22" fillId="3" borderId="47" xfId="0" applyNumberFormat="1" applyFont="1" applyFill="1" applyBorder="1" applyAlignment="1" applyProtection="1">
      <alignment horizontal="center"/>
      <protection locked="0"/>
    </xf>
    <xf numFmtId="38" fontId="22" fillId="3" borderId="0" xfId="0" applyNumberFormat="1" applyFont="1" applyFill="1" applyAlignment="1" applyProtection="1">
      <alignment horizontal="center"/>
      <protection locked="0"/>
    </xf>
    <xf numFmtId="38" fontId="22" fillId="3" borderId="8" xfId="0" applyNumberFormat="1" applyFont="1" applyFill="1" applyBorder="1" applyAlignment="1" applyProtection="1">
      <alignment horizontal="center"/>
      <protection locked="0"/>
    </xf>
    <xf numFmtId="38" fontId="22" fillId="3" borderId="56" xfId="0" applyNumberFormat="1" applyFont="1" applyFill="1" applyBorder="1" applyAlignment="1" applyProtection="1">
      <alignment horizontal="center"/>
      <protection locked="0"/>
    </xf>
    <xf numFmtId="38" fontId="22" fillId="3" borderId="1" xfId="0" applyNumberFormat="1" applyFont="1" applyFill="1" applyBorder="1" applyAlignment="1" applyProtection="1">
      <alignment horizontal="center"/>
      <protection locked="0"/>
    </xf>
    <xf numFmtId="38" fontId="22" fillId="3" borderId="35" xfId="0" applyNumberFormat="1" applyFont="1" applyFill="1" applyBorder="1" applyAlignment="1" applyProtection="1">
      <alignment horizontal="center"/>
      <protection locked="0"/>
    </xf>
    <xf numFmtId="164" fontId="11" fillId="2" borderId="48" xfId="0" applyNumberFormat="1" applyFont="1" applyFill="1" applyBorder="1" applyAlignment="1" applyProtection="1">
      <alignment horizontal="center"/>
      <protection/>
    </xf>
    <xf numFmtId="164" fontId="11" fillId="2" borderId="52" xfId="0" applyNumberFormat="1" applyFont="1" applyFill="1" applyBorder="1" applyAlignment="1" applyProtection="1">
      <alignment horizontal="center"/>
      <protection/>
    </xf>
    <xf numFmtId="38" fontId="33" fillId="3" borderId="20" xfId="0" applyNumberFormat="1" applyFont="1" applyFill="1" applyBorder="1" applyAlignment="1" applyProtection="1">
      <alignment horizontal="center"/>
      <protection locked="0"/>
    </xf>
    <xf numFmtId="38" fontId="33" fillId="3" borderId="35" xfId="0" applyNumberFormat="1" applyFont="1" applyFill="1" applyBorder="1" applyAlignment="1" applyProtection="1">
      <alignment horizontal="center"/>
      <protection locked="0"/>
    </xf>
    <xf numFmtId="38" fontId="17" fillId="0" borderId="57" xfId="0" applyNumberFormat="1" applyFont="1" applyBorder="1" applyAlignment="1" applyProtection="1">
      <alignment horizontal="center"/>
      <protection hidden="1"/>
    </xf>
    <xf numFmtId="38" fontId="17" fillId="0" borderId="30" xfId="0" applyNumberFormat="1" applyFont="1" applyBorder="1" applyAlignment="1" applyProtection="1">
      <alignment horizontal="center"/>
      <protection hidden="1"/>
    </xf>
    <xf numFmtId="164" fontId="33" fillId="3" borderId="0" xfId="0" applyNumberFormat="1" applyFont="1" applyFill="1" applyAlignment="1" applyProtection="1">
      <alignment horizontal="left"/>
      <protection locked="0"/>
    </xf>
    <xf numFmtId="164" fontId="33" fillId="3" borderId="20" xfId="0" applyNumberFormat="1" applyFont="1" applyFill="1" applyBorder="1" applyAlignment="1" applyProtection="1">
      <alignment horizontal="left"/>
      <protection locked="0"/>
    </xf>
    <xf numFmtId="164" fontId="33" fillId="3" borderId="1" xfId="0" applyNumberFormat="1" applyFont="1" applyFill="1" applyBorder="1" applyAlignment="1" applyProtection="1">
      <alignment horizontal="left"/>
      <protection locked="0"/>
    </xf>
    <xf numFmtId="164" fontId="33" fillId="3" borderId="3" xfId="0" applyNumberFormat="1" applyFont="1" applyFill="1" applyBorder="1" applyAlignment="1" applyProtection="1">
      <alignment horizontal="left"/>
      <protection locked="0"/>
    </xf>
    <xf numFmtId="164" fontId="11" fillId="2" borderId="32" xfId="0" applyNumberFormat="1" applyFont="1" applyFill="1" applyBorder="1" applyAlignment="1" applyProtection="1">
      <alignment horizontal="left"/>
      <protection/>
    </xf>
    <xf numFmtId="164" fontId="15" fillId="2" borderId="17" xfId="0" applyNumberFormat="1" applyFont="1" applyFill="1" applyBorder="1" applyAlignment="1" applyProtection="1">
      <alignment horizontal="center"/>
      <protection/>
    </xf>
    <xf numFmtId="164" fontId="15" fillId="2" borderId="0" xfId="0" applyNumberFormat="1" applyFont="1" applyFill="1" applyAlignment="1" applyProtection="1">
      <alignment horizontal="center"/>
      <protection/>
    </xf>
    <xf numFmtId="164" fontId="15" fillId="2" borderId="2" xfId="0" applyNumberFormat="1" applyFont="1" applyFill="1" applyBorder="1" applyAlignment="1" applyProtection="1">
      <alignment horizontal="center"/>
      <protection/>
    </xf>
    <xf numFmtId="164" fontId="15" fillId="2" borderId="17" xfId="0" applyNumberFormat="1" applyFont="1" applyFill="1" applyBorder="1" applyAlignment="1" applyProtection="1">
      <alignment horizontal="left"/>
      <protection/>
    </xf>
    <xf numFmtId="164" fontId="15" fillId="2" borderId="0" xfId="0" applyNumberFormat="1" applyFont="1" applyFill="1" applyAlignment="1" applyProtection="1">
      <alignment horizontal="left"/>
      <protection/>
    </xf>
    <xf numFmtId="164" fontId="15" fillId="2" borderId="2" xfId="0" applyNumberFormat="1" applyFont="1" applyFill="1" applyBorder="1" applyAlignment="1" applyProtection="1">
      <alignment horizontal="left"/>
      <protection/>
    </xf>
    <xf numFmtId="164" fontId="11" fillId="2" borderId="51" xfId="0" applyNumberFormat="1" applyFont="1" applyFill="1" applyBorder="1" applyAlignment="1" applyProtection="1">
      <alignment horizontal="center"/>
      <protection/>
    </xf>
    <xf numFmtId="164" fontId="11" fillId="2" borderId="49" xfId="0" applyNumberFormat="1" applyFont="1" applyFill="1" applyBorder="1" applyAlignment="1" applyProtection="1">
      <alignment horizontal="center"/>
      <protection/>
    </xf>
    <xf numFmtId="164" fontId="14" fillId="2" borderId="53" xfId="0" applyNumberFormat="1" applyFont="1" applyFill="1" applyBorder="1" applyAlignment="1" applyProtection="1">
      <alignment horizontal="center"/>
      <protection/>
    </xf>
    <xf numFmtId="164" fontId="14" fillId="2" borderId="12" xfId="0" applyNumberFormat="1" applyFont="1" applyFill="1" applyBorder="1" applyAlignment="1" applyProtection="1">
      <alignment horizontal="center"/>
      <protection/>
    </xf>
    <xf numFmtId="164" fontId="14" fillId="2" borderId="10" xfId="0" applyNumberFormat="1" applyFont="1" applyFill="1" applyBorder="1" applyAlignment="1" applyProtection="1">
      <alignment horizontal="center"/>
      <protection/>
    </xf>
    <xf numFmtId="164" fontId="14" fillId="2" borderId="51" xfId="0" applyNumberFormat="1" applyFont="1" applyFill="1" applyBorder="1" applyAlignment="1" applyProtection="1">
      <alignment horizontal="center"/>
      <protection/>
    </xf>
    <xf numFmtId="164" fontId="14" fillId="2" borderId="49" xfId="0" applyNumberFormat="1" applyFont="1" applyFill="1" applyBorder="1" applyAlignment="1" applyProtection="1">
      <alignment horizontal="center"/>
      <protection/>
    </xf>
    <xf numFmtId="164" fontId="14" fillId="2" borderId="50" xfId="0" applyNumberFormat="1" applyFont="1" applyFill="1" applyBorder="1" applyAlignment="1" applyProtection="1">
      <alignment horizontal="center"/>
      <protection/>
    </xf>
    <xf numFmtId="164" fontId="33" fillId="3" borderId="17" xfId="0" applyNumberFormat="1" applyFont="1" applyFill="1" applyBorder="1" applyAlignment="1" applyProtection="1">
      <alignment horizontal="right"/>
      <protection locked="0"/>
    </xf>
    <xf numFmtId="164" fontId="33" fillId="3" borderId="2" xfId="0" applyNumberFormat="1" applyFont="1" applyFill="1" applyBorder="1" applyAlignment="1" applyProtection="1">
      <alignment horizontal="right"/>
      <protection locked="0"/>
    </xf>
    <xf numFmtId="164" fontId="11" fillId="2" borderId="17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4" fillId="2" borderId="17" xfId="0" applyNumberFormat="1" applyFont="1" applyFill="1" applyBorder="1" applyAlignment="1" applyProtection="1">
      <alignment horizontal="left"/>
      <protection/>
    </xf>
    <xf numFmtId="164" fontId="14" fillId="2" borderId="2" xfId="0" applyNumberFormat="1" applyFont="1" applyFill="1" applyBorder="1" applyAlignment="1" applyProtection="1">
      <alignment horizontal="left"/>
      <protection/>
    </xf>
    <xf numFmtId="40" fontId="17" fillId="0" borderId="53" xfId="0" applyNumberFormat="1" applyFont="1" applyBorder="1" applyAlignment="1" applyProtection="1">
      <alignment horizontal="right"/>
      <protection/>
    </xf>
    <xf numFmtId="40" fontId="17" fillId="0" borderId="12" xfId="0" applyNumberFormat="1" applyFont="1" applyBorder="1" applyAlignment="1" applyProtection="1">
      <alignment horizontal="right"/>
      <protection/>
    </xf>
    <xf numFmtId="40" fontId="17" fillId="0" borderId="10" xfId="0" applyNumberFormat="1" applyFont="1" applyBorder="1" applyAlignment="1" applyProtection="1">
      <alignment horizontal="right"/>
      <protection/>
    </xf>
    <xf numFmtId="40" fontId="17" fillId="0" borderId="17" xfId="0" applyNumberFormat="1" applyFont="1" applyBorder="1" applyAlignment="1" applyProtection="1">
      <alignment horizontal="right"/>
      <protection/>
    </xf>
    <xf numFmtId="40" fontId="17" fillId="0" borderId="0" xfId="0" applyNumberFormat="1" applyFont="1" applyAlignment="1" applyProtection="1">
      <alignment horizontal="right"/>
      <protection/>
    </xf>
    <xf numFmtId="40" fontId="17" fillId="0" borderId="2" xfId="0" applyNumberFormat="1" applyFont="1" applyBorder="1" applyAlignment="1" applyProtection="1">
      <alignment horizontal="right"/>
      <protection/>
    </xf>
    <xf numFmtId="166" fontId="33" fillId="3" borderId="0" xfId="0" applyNumberFormat="1" applyFont="1" applyFill="1" applyBorder="1" applyAlignment="1" applyProtection="1">
      <alignment horizontal="right"/>
      <protection locked="0"/>
    </xf>
    <xf numFmtId="166" fontId="33" fillId="3" borderId="2" xfId="0" applyNumberFormat="1" applyFont="1" applyFill="1" applyBorder="1" applyAlignment="1" applyProtection="1">
      <alignment horizontal="right"/>
      <protection locked="0"/>
    </xf>
    <xf numFmtId="164" fontId="17" fillId="2" borderId="32" xfId="0" applyNumberFormat="1" applyFont="1" applyFill="1" applyBorder="1" applyAlignment="1" applyProtection="1">
      <alignment horizontal="center"/>
      <protection/>
    </xf>
    <xf numFmtId="164" fontId="17" fillId="2" borderId="6" xfId="0" applyNumberFormat="1" applyFont="1" applyFill="1" applyBorder="1" applyAlignment="1" applyProtection="1">
      <alignment horizontal="center"/>
      <protection/>
    </xf>
    <xf numFmtId="164" fontId="17" fillId="2" borderId="7" xfId="0" applyNumberFormat="1" applyFont="1" applyFill="1" applyBorder="1" applyAlignment="1" applyProtection="1">
      <alignment horizontal="center"/>
      <protection/>
    </xf>
    <xf numFmtId="164" fontId="16" fillId="2" borderId="17" xfId="0" applyNumberFormat="1" applyFont="1" applyFill="1" applyBorder="1" applyAlignment="1" applyProtection="1">
      <alignment horizontal="center"/>
      <protection/>
    </xf>
    <xf numFmtId="164" fontId="16" fillId="2" borderId="0" xfId="0" applyNumberFormat="1" applyFont="1" applyFill="1" applyAlignment="1" applyProtection="1">
      <alignment horizontal="center"/>
      <protection/>
    </xf>
    <xf numFmtId="164" fontId="16" fillId="2" borderId="2" xfId="0" applyNumberFormat="1" applyFont="1" applyFill="1" applyBorder="1" applyAlignment="1" applyProtection="1">
      <alignment horizontal="center"/>
      <protection/>
    </xf>
    <xf numFmtId="164" fontId="17" fillId="2" borderId="17" xfId="0" applyNumberFormat="1" applyFont="1" applyFill="1" applyBorder="1" applyAlignment="1" applyProtection="1">
      <alignment horizontal="center"/>
      <protection/>
    </xf>
    <xf numFmtId="164" fontId="17" fillId="2" borderId="0" xfId="0" applyNumberFormat="1" applyFont="1" applyFill="1" applyAlignment="1" applyProtection="1">
      <alignment horizontal="center"/>
      <protection/>
    </xf>
    <xf numFmtId="164" fontId="17" fillId="2" borderId="2" xfId="0" applyNumberFormat="1" applyFont="1" applyFill="1" applyBorder="1" applyAlignment="1" applyProtection="1">
      <alignment horizontal="center"/>
      <protection/>
    </xf>
    <xf numFmtId="164" fontId="22" fillId="2" borderId="17" xfId="0" applyNumberFormat="1" applyFont="1" applyFill="1" applyBorder="1" applyAlignment="1" applyProtection="1">
      <alignment horizontal="center"/>
      <protection/>
    </xf>
    <xf numFmtId="164" fontId="22" fillId="2" borderId="0" xfId="0" applyNumberFormat="1" applyFont="1" applyFill="1" applyAlignment="1" applyProtection="1">
      <alignment horizontal="center"/>
      <protection/>
    </xf>
    <xf numFmtId="164" fontId="22" fillId="2" borderId="2" xfId="0" applyNumberFormat="1" applyFont="1" applyFill="1" applyBorder="1" applyAlignment="1" applyProtection="1">
      <alignment horizontal="center"/>
      <protection/>
    </xf>
    <xf numFmtId="164" fontId="16" fillId="2" borderId="54" xfId="0" applyNumberFormat="1" applyFont="1" applyFill="1" applyBorder="1" applyAlignment="1" applyProtection="1">
      <alignment horizontal="left"/>
      <protection/>
    </xf>
    <xf numFmtId="164" fontId="16" fillId="2" borderId="6" xfId="0" applyNumberFormat="1" applyFont="1" applyFill="1" applyBorder="1" applyAlignment="1" applyProtection="1">
      <alignment horizontal="left"/>
      <protection/>
    </xf>
    <xf numFmtId="164" fontId="16" fillId="2" borderId="7" xfId="0" applyNumberFormat="1" applyFont="1" applyFill="1" applyBorder="1" applyAlignment="1" applyProtection="1">
      <alignment horizontal="left"/>
      <protection/>
    </xf>
    <xf numFmtId="164" fontId="16" fillId="2" borderId="13" xfId="0" applyNumberFormat="1" applyFont="1" applyFill="1" applyBorder="1" applyAlignment="1" applyProtection="1">
      <alignment horizontal="center"/>
      <protection/>
    </xf>
    <xf numFmtId="164" fontId="16" fillId="2" borderId="0" xfId="0" applyNumberFormat="1" applyFont="1" applyFill="1" applyBorder="1" applyAlignment="1" applyProtection="1">
      <alignment horizontal="center"/>
      <protection/>
    </xf>
    <xf numFmtId="164" fontId="16" fillId="2" borderId="2" xfId="0" applyNumberFormat="1" applyFont="1" applyFill="1" applyBorder="1" applyAlignment="1" applyProtection="1">
      <alignment horizontal="center"/>
      <protection/>
    </xf>
    <xf numFmtId="40" fontId="17" fillId="0" borderId="0" xfId="0" applyNumberFormat="1" applyFont="1" applyBorder="1" applyAlignment="1" applyProtection="1">
      <alignment horizontal="right"/>
      <protection hidden="1"/>
    </xf>
    <xf numFmtId="164" fontId="22" fillId="2" borderId="17" xfId="0" applyNumberFormat="1" applyFont="1" applyFill="1" applyBorder="1" applyAlignment="1" applyProtection="1">
      <alignment horizontal="center"/>
      <protection/>
    </xf>
    <xf numFmtId="164" fontId="22" fillId="2" borderId="0" xfId="0" applyNumberFormat="1" applyFont="1" applyFill="1" applyAlignment="1" applyProtection="1">
      <alignment horizontal="center"/>
      <protection/>
    </xf>
    <xf numFmtId="164" fontId="22" fillId="2" borderId="2" xfId="0" applyNumberFormat="1" applyFont="1" applyFill="1" applyBorder="1" applyAlignment="1" applyProtection="1">
      <alignment horizontal="center"/>
      <protection/>
    </xf>
    <xf numFmtId="164" fontId="31" fillId="2" borderId="32" xfId="0" applyFont="1" applyFill="1" applyBorder="1" applyAlignment="1">
      <alignment horizontal="center"/>
    </xf>
    <xf numFmtId="164" fontId="31" fillId="2" borderId="6" xfId="0" applyFont="1" applyFill="1" applyBorder="1" applyAlignment="1">
      <alignment horizontal="center"/>
    </xf>
    <xf numFmtId="164" fontId="31" fillId="2" borderId="7" xfId="0" applyFont="1" applyFill="1" applyBorder="1" applyAlignment="1">
      <alignment horizontal="center"/>
    </xf>
    <xf numFmtId="164" fontId="16" fillId="2" borderId="17" xfId="0" applyNumberFormat="1" applyFont="1" applyFill="1" applyBorder="1" applyAlignment="1" applyProtection="1">
      <alignment horizontal="center"/>
      <protection/>
    </xf>
    <xf numFmtId="164" fontId="16" fillId="2" borderId="0" xfId="0" applyNumberFormat="1" applyFont="1" applyFill="1" applyAlignment="1" applyProtection="1">
      <alignment horizontal="center"/>
      <protection/>
    </xf>
    <xf numFmtId="166" fontId="33" fillId="3" borderId="17" xfId="0" applyNumberFormat="1" applyFont="1" applyFill="1" applyBorder="1" applyAlignment="1" applyProtection="1">
      <alignment horizontal="right"/>
      <protection locked="0"/>
    </xf>
    <xf numFmtId="40" fontId="17" fillId="0" borderId="58" xfId="0" applyNumberFormat="1" applyFont="1" applyFill="1" applyBorder="1" applyAlignment="1" applyProtection="1">
      <alignment horizontal="right"/>
      <protection hidden="1"/>
    </xf>
    <xf numFmtId="40" fontId="17" fillId="0" borderId="59" xfId="0" applyNumberFormat="1" applyFont="1" applyFill="1" applyBorder="1" applyAlignment="1" applyProtection="1">
      <alignment horizontal="right"/>
      <protection hidden="1"/>
    </xf>
    <xf numFmtId="40" fontId="8" fillId="0" borderId="60" xfId="0" applyNumberFormat="1" applyFont="1" applyFill="1" applyBorder="1" applyAlignment="1" applyProtection="1">
      <alignment horizontal="right"/>
      <protection hidden="1"/>
    </xf>
    <xf numFmtId="40" fontId="8" fillId="0" borderId="61" xfId="0" applyNumberFormat="1" applyFont="1" applyFill="1" applyBorder="1" applyAlignment="1" applyProtection="1">
      <alignment horizontal="right"/>
      <protection hidden="1"/>
    </xf>
    <xf numFmtId="40" fontId="8" fillId="0" borderId="62" xfId="0" applyNumberFormat="1" applyFont="1" applyFill="1" applyBorder="1" applyAlignment="1" applyProtection="1">
      <alignment horizontal="right"/>
      <protection hidden="1"/>
    </xf>
    <xf numFmtId="40" fontId="8" fillId="0" borderId="63" xfId="0" applyNumberFormat="1" applyFont="1" applyFill="1" applyBorder="1" applyAlignment="1" applyProtection="1">
      <alignment horizontal="right"/>
      <protection hidden="1"/>
    </xf>
    <xf numFmtId="49" fontId="33" fillId="0" borderId="57" xfId="0" applyNumberFormat="1" applyFont="1" applyFill="1" applyBorder="1" applyAlignment="1" applyProtection="1">
      <alignment horizontal="left"/>
      <protection locked="0"/>
    </xf>
    <xf numFmtId="49" fontId="33" fillId="0" borderId="28" xfId="0" applyNumberFormat="1" applyFont="1" applyFill="1" applyBorder="1" applyAlignment="1" applyProtection="1">
      <alignment horizontal="left"/>
      <protection locked="0"/>
    </xf>
    <xf numFmtId="49" fontId="33" fillId="0" borderId="29" xfId="0" applyNumberFormat="1" applyFont="1" applyFill="1" applyBorder="1" applyAlignment="1" applyProtection="1">
      <alignment horizontal="left"/>
      <protection locked="0"/>
    </xf>
    <xf numFmtId="49" fontId="33" fillId="0" borderId="17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 applyProtection="1">
      <alignment horizontal="left"/>
      <protection locked="0"/>
    </xf>
    <xf numFmtId="49" fontId="33" fillId="0" borderId="2" xfId="0" applyNumberFormat="1" applyFont="1" applyFill="1" applyBorder="1" applyAlignment="1" applyProtection="1">
      <alignment horizontal="left"/>
      <protection locked="0"/>
    </xf>
    <xf numFmtId="40" fontId="33" fillId="0" borderId="64" xfId="0" applyNumberFormat="1" applyFont="1" applyFill="1" applyBorder="1" applyAlignment="1" applyProtection="1">
      <alignment horizontal="right"/>
      <protection locked="0"/>
    </xf>
    <xf numFmtId="40" fontId="33" fillId="0" borderId="65" xfId="0" applyNumberFormat="1" applyFont="1" applyFill="1" applyBorder="1" applyAlignment="1" applyProtection="1">
      <alignment horizontal="right"/>
      <protection locked="0"/>
    </xf>
    <xf numFmtId="40" fontId="33" fillId="0" borderId="64" xfId="0" applyNumberFormat="1" applyFont="1" applyFill="1" applyBorder="1" applyAlignment="1" applyProtection="1">
      <alignment horizontal="right"/>
      <protection locked="0"/>
    </xf>
    <xf numFmtId="40" fontId="33" fillId="0" borderId="65" xfId="0" applyNumberFormat="1" applyFont="1" applyFill="1" applyBorder="1" applyAlignment="1" applyProtection="1">
      <alignment horizontal="right"/>
      <protection locked="0"/>
    </xf>
    <xf numFmtId="40" fontId="33" fillId="0" borderId="53" xfId="0" applyNumberFormat="1" applyFont="1" applyFill="1" applyBorder="1" applyAlignment="1" applyProtection="1">
      <alignment horizontal="right"/>
      <protection locked="0"/>
    </xf>
    <xf numFmtId="40" fontId="33" fillId="0" borderId="12" xfId="0" applyNumberFormat="1" applyFont="1" applyFill="1" applyBorder="1" applyAlignment="1" applyProtection="1">
      <alignment horizontal="right"/>
      <protection locked="0"/>
    </xf>
    <xf numFmtId="40" fontId="17" fillId="0" borderId="62" xfId="0" applyNumberFormat="1" applyFont="1" applyFill="1" applyBorder="1" applyAlignment="1" applyProtection="1">
      <alignment horizontal="right"/>
      <protection/>
    </xf>
    <xf numFmtId="40" fontId="17" fillId="0" borderId="63" xfId="0" applyNumberFormat="1" applyFont="1" applyFill="1" applyBorder="1" applyAlignment="1" applyProtection="1">
      <alignment horizontal="right"/>
      <protection/>
    </xf>
    <xf numFmtId="40" fontId="17" fillId="0" borderId="62" xfId="0" applyNumberFormat="1" applyFont="1" applyFill="1" applyBorder="1" applyAlignment="1" applyProtection="1">
      <alignment horizontal="right"/>
      <protection hidden="1"/>
    </xf>
    <xf numFmtId="40" fontId="17" fillId="0" borderId="63" xfId="0" applyNumberFormat="1" applyFont="1" applyFill="1" applyBorder="1" applyAlignment="1" applyProtection="1">
      <alignment horizontal="right"/>
      <protection hidden="1"/>
    </xf>
    <xf numFmtId="40" fontId="33" fillId="0" borderId="53" xfId="0" applyNumberFormat="1" applyFont="1" applyFill="1" applyBorder="1" applyAlignment="1" applyProtection="1">
      <alignment horizontal="right"/>
      <protection locked="0"/>
    </xf>
    <xf numFmtId="40" fontId="33" fillId="0" borderId="12" xfId="0" applyNumberFormat="1" applyFont="1" applyFill="1" applyBorder="1" applyAlignment="1" applyProtection="1">
      <alignment horizontal="right"/>
      <protection locked="0"/>
    </xf>
    <xf numFmtId="49" fontId="34" fillId="0" borderId="1" xfId="0" applyNumberFormat="1" applyFont="1" applyFill="1" applyBorder="1" applyAlignment="1" applyProtection="1">
      <alignment horizontal="left"/>
      <protection locked="0"/>
    </xf>
    <xf numFmtId="49" fontId="34" fillId="0" borderId="3" xfId="0" applyNumberFormat="1" applyFont="1" applyFill="1" applyBorder="1" applyAlignment="1" applyProtection="1">
      <alignment horizontal="left"/>
      <protection locked="0"/>
    </xf>
    <xf numFmtId="164" fontId="15" fillId="0" borderId="38" xfId="0" applyNumberFormat="1" applyFont="1" applyFill="1" applyBorder="1" applyAlignment="1" applyProtection="1">
      <alignment horizontal="center"/>
      <protection/>
    </xf>
    <xf numFmtId="164" fontId="15" fillId="0" borderId="19" xfId="0" applyNumberFormat="1" applyFont="1" applyFill="1" applyBorder="1" applyAlignment="1" applyProtection="1">
      <alignment horizontal="center"/>
      <protection/>
    </xf>
    <xf numFmtId="164" fontId="15" fillId="0" borderId="17" xfId="0" applyNumberFormat="1" applyFont="1" applyFill="1" applyBorder="1" applyAlignment="1" applyProtection="1">
      <alignment horizontal="center"/>
      <protection/>
    </xf>
    <xf numFmtId="164" fontId="15" fillId="0" borderId="4" xfId="0" applyNumberFormat="1" applyFont="1" applyFill="1" applyBorder="1" applyAlignment="1" applyProtection="1">
      <alignment horizontal="center"/>
      <protection/>
    </xf>
    <xf numFmtId="178" fontId="39" fillId="0" borderId="64" xfId="0" applyNumberFormat="1" applyFont="1" applyFill="1" applyBorder="1" applyAlignment="1" applyProtection="1">
      <alignment horizontal="right"/>
      <protection locked="0"/>
    </xf>
    <xf numFmtId="178" fontId="39" fillId="0" borderId="65" xfId="0" applyNumberFormat="1" applyFont="1" applyFill="1" applyBorder="1" applyAlignment="1" applyProtection="1">
      <alignment horizontal="right"/>
      <protection locked="0"/>
    </xf>
    <xf numFmtId="168" fontId="39" fillId="0" borderId="64" xfId="0" applyNumberFormat="1" applyFont="1" applyFill="1" applyBorder="1" applyAlignment="1" applyProtection="1">
      <alignment horizontal="right"/>
      <protection locked="0"/>
    </xf>
    <xf numFmtId="168" fontId="39" fillId="0" borderId="65" xfId="0" applyNumberFormat="1" applyFont="1" applyFill="1" applyBorder="1" applyAlignment="1" applyProtection="1">
      <alignment horizontal="right"/>
      <protection locked="0"/>
    </xf>
    <xf numFmtId="179" fontId="39" fillId="0" borderId="64" xfId="0" applyNumberFormat="1" applyFont="1" applyFill="1" applyBorder="1" applyAlignment="1" applyProtection="1">
      <alignment horizontal="right"/>
      <protection locked="0"/>
    </xf>
    <xf numFmtId="179" fontId="39" fillId="0" borderId="65" xfId="0" applyNumberFormat="1" applyFont="1" applyFill="1" applyBorder="1" applyAlignment="1" applyProtection="1">
      <alignment horizontal="right"/>
      <protection locked="0"/>
    </xf>
    <xf numFmtId="49" fontId="33" fillId="0" borderId="4" xfId="0" applyNumberFormat="1" applyFont="1" applyFill="1" applyBorder="1" applyAlignment="1" applyProtection="1">
      <alignment horizontal="left"/>
      <protection locked="0"/>
    </xf>
    <xf numFmtId="49" fontId="33" fillId="0" borderId="20" xfId="0" applyNumberFormat="1" applyFont="1" applyFill="1" applyBorder="1" applyAlignment="1" applyProtection="1">
      <alignment horizontal="left"/>
      <protection locked="0"/>
    </xf>
    <xf numFmtId="49" fontId="33" fillId="0" borderId="1" xfId="0" applyNumberFormat="1" applyFont="1" applyFill="1" applyBorder="1" applyAlignment="1" applyProtection="1">
      <alignment horizontal="left"/>
      <protection locked="0"/>
    </xf>
    <xf numFmtId="49" fontId="33" fillId="0" borderId="5" xfId="0" applyNumberFormat="1" applyFont="1" applyFill="1" applyBorder="1" applyAlignment="1" applyProtection="1">
      <alignment horizontal="left"/>
      <protection locked="0"/>
    </xf>
    <xf numFmtId="49" fontId="34" fillId="0" borderId="0" xfId="0" applyNumberFormat="1" applyFont="1" applyFill="1" applyAlignment="1" applyProtection="1">
      <alignment horizontal="left"/>
      <protection locked="0"/>
    </xf>
    <xf numFmtId="49" fontId="34" fillId="0" borderId="2" xfId="0" applyNumberFormat="1" applyFont="1" applyFill="1" applyBorder="1" applyAlignment="1" applyProtection="1">
      <alignment horizontal="left"/>
      <protection locked="0"/>
    </xf>
    <xf numFmtId="49" fontId="33" fillId="0" borderId="18" xfId="0" applyNumberFormat="1" applyFont="1" applyFill="1" applyBorder="1" applyAlignment="1" applyProtection="1">
      <alignment horizontal="left"/>
      <protection locked="0"/>
    </xf>
    <xf numFmtId="49" fontId="33" fillId="0" borderId="3" xfId="0" applyNumberFormat="1" applyFont="1" applyFill="1" applyBorder="1" applyAlignment="1" applyProtection="1">
      <alignment horizontal="left"/>
      <protection locked="0"/>
    </xf>
    <xf numFmtId="49" fontId="33" fillId="0" borderId="13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left"/>
      <protection locked="0"/>
    </xf>
    <xf numFmtId="164" fontId="11" fillId="0" borderId="53" xfId="0" applyNumberFormat="1" applyFont="1" applyFill="1" applyBorder="1" applyAlignment="1" applyProtection="1" quotePrefix="1">
      <alignment horizontal="center"/>
      <protection/>
    </xf>
    <xf numFmtId="164" fontId="11" fillId="0" borderId="12" xfId="0" applyNumberFormat="1" applyFont="1" applyFill="1" applyBorder="1" applyAlignment="1" applyProtection="1" quotePrefix="1">
      <alignment horizontal="center"/>
      <protection/>
    </xf>
    <xf numFmtId="164" fontId="11" fillId="0" borderId="10" xfId="0" applyNumberFormat="1" applyFont="1" applyFill="1" applyBorder="1" applyAlignment="1" applyProtection="1" quotePrefix="1">
      <alignment horizontal="center"/>
      <protection/>
    </xf>
    <xf numFmtId="164" fontId="11" fillId="0" borderId="32" xfId="0" applyNumberFormat="1" applyFont="1" applyFill="1" applyBorder="1" applyAlignment="1" applyProtection="1">
      <alignment horizontal="center"/>
      <protection/>
    </xf>
    <xf numFmtId="164" fontId="11" fillId="0" borderId="6" xfId="0" applyNumberFormat="1" applyFont="1" applyFill="1" applyBorder="1" applyAlignment="1" applyProtection="1">
      <alignment horizontal="center"/>
      <protection/>
    </xf>
    <xf numFmtId="164" fontId="11" fillId="0" borderId="7" xfId="0" applyNumberFormat="1" applyFont="1" applyFill="1" applyBorder="1" applyAlignment="1" applyProtection="1">
      <alignment horizontal="center"/>
      <protection/>
    </xf>
    <xf numFmtId="164" fontId="11" fillId="0" borderId="53" xfId="0" applyNumberFormat="1" applyFont="1" applyFill="1" applyBorder="1" applyAlignment="1" applyProtection="1">
      <alignment horizontal="center"/>
      <protection/>
    </xf>
    <xf numFmtId="164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85725</xdr:rowOff>
    </xdr:from>
    <xdr:to>
      <xdr:col>4</xdr:col>
      <xdr:colOff>933450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866900" y="1809750"/>
          <a:ext cx="628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76200</xdr:rowOff>
    </xdr:from>
    <xdr:to>
      <xdr:col>4</xdr:col>
      <xdr:colOff>933450</xdr:colOff>
      <xdr:row>12</xdr:row>
      <xdr:rowOff>85725</xdr:rowOff>
    </xdr:to>
    <xdr:sp>
      <xdr:nvSpPr>
        <xdr:cNvPr id="2" name="Line 5"/>
        <xdr:cNvSpPr>
          <a:spLocks/>
        </xdr:cNvSpPr>
      </xdr:nvSpPr>
      <xdr:spPr>
        <a:xfrm>
          <a:off x="1866900" y="1971675"/>
          <a:ext cx="6286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314325</xdr:colOff>
      <xdr:row>13</xdr:row>
      <xdr:rowOff>76200</xdr:rowOff>
    </xdr:from>
    <xdr:to>
      <xdr:col>4</xdr:col>
      <xdr:colOff>933450</xdr:colOff>
      <xdr:row>13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876425" y="2133600"/>
          <a:ext cx="6191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A175"/>
  <sheetViews>
    <sheetView showGridLines="0" workbookViewId="0" topLeftCell="AA13">
      <selection activeCell="A6" sqref="A6:E6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20" width="14.625" style="0" customWidth="1"/>
    <col min="21" max="21" width="8.625" style="0" customWidth="1"/>
    <col min="22" max="22" width="14.625" style="0" customWidth="1"/>
    <col min="23" max="23" width="8.625" style="0" customWidth="1"/>
    <col min="24" max="24" width="14.625" style="0" customWidth="1"/>
    <col min="25" max="25" width="8.625" style="0" customWidth="1"/>
    <col min="26" max="26" width="14.625" style="0" customWidth="1"/>
    <col min="27" max="27" width="8.625" style="0" customWidth="1"/>
    <col min="28" max="28" width="14.625" style="0" customWidth="1"/>
    <col min="29" max="29" width="8.625" style="0" customWidth="1"/>
    <col min="30" max="30" width="14.625" style="0" customWidth="1"/>
    <col min="31" max="31" width="8.625" style="0" customWidth="1"/>
    <col min="32" max="32" width="14.625" style="0" customWidth="1"/>
    <col min="33" max="33" width="8.625" style="0" customWidth="1"/>
    <col min="34" max="34" width="14.625" style="0" customWidth="1"/>
    <col min="35" max="35" width="8.625" style="0" customWidth="1"/>
    <col min="36" max="36" width="14.625" style="0" customWidth="1"/>
    <col min="37" max="37" width="8.625" style="0" customWidth="1"/>
    <col min="38" max="38" width="14.625" style="0" customWidth="1"/>
    <col min="39" max="39" width="8.625" style="0" customWidth="1"/>
    <col min="40" max="40" width="14.625" style="0" customWidth="1"/>
    <col min="41" max="41" width="8.625" style="0" customWidth="1"/>
    <col min="42" max="42" width="14.625" style="0" customWidth="1"/>
    <col min="43" max="43" width="8.625" style="0" customWidth="1"/>
    <col min="44" max="44" width="14.625" style="0" customWidth="1"/>
    <col min="45" max="45" width="8.625" style="0" customWidth="1"/>
    <col min="46" max="46" width="14.625" style="0" customWidth="1"/>
    <col min="47" max="47" width="8.625" style="0" customWidth="1"/>
    <col min="48" max="48" width="14.625" style="0" customWidth="1"/>
    <col min="49" max="49" width="8.625" style="0" customWidth="1"/>
    <col min="50" max="50" width="14.625" style="0" customWidth="1"/>
  </cols>
  <sheetData>
    <row r="1" spans="1:50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9"/>
      <c r="X1" s="120"/>
      <c r="Y1" s="119"/>
      <c r="Z1" s="120"/>
      <c r="AA1" s="119"/>
      <c r="AB1" s="120"/>
      <c r="AC1" s="119"/>
      <c r="AD1" s="120"/>
      <c r="AE1" s="120"/>
      <c r="AF1" s="120"/>
      <c r="AG1" s="119"/>
      <c r="AH1" s="120"/>
      <c r="AI1" s="119"/>
      <c r="AJ1" s="120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1"/>
    </row>
    <row r="2" spans="1:50" ht="15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3</v>
      </c>
      <c r="Q2" s="598" t="s">
        <v>4</v>
      </c>
      <c r="R2" s="599"/>
      <c r="U2" s="258" t="s">
        <v>5</v>
      </c>
      <c r="V2" s="30"/>
      <c r="W2" s="30"/>
      <c r="X2" s="31"/>
      <c r="AC2" s="2"/>
      <c r="AG2" s="2"/>
      <c r="AH2" s="3"/>
      <c r="AI2" s="2"/>
      <c r="AJ2" s="3"/>
      <c r="AX2" s="25"/>
    </row>
    <row r="3" spans="1:50" ht="6" customHeight="1" thickBot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U3" s="247"/>
      <c r="V3" s="27"/>
      <c r="W3" s="27"/>
      <c r="X3" s="28"/>
      <c r="AC3" s="2"/>
      <c r="AD3" s="3"/>
      <c r="AE3" s="3"/>
      <c r="AF3" s="3"/>
      <c r="AG3" s="2"/>
      <c r="AH3" s="3"/>
      <c r="AI3" s="2"/>
      <c r="AJ3" s="3"/>
      <c r="AX3" s="25"/>
    </row>
    <row r="4" spans="1:50" ht="12.75">
      <c r="A4" s="307" t="s">
        <v>6</v>
      </c>
      <c r="B4" s="12"/>
      <c r="C4" s="12"/>
      <c r="D4" s="12"/>
      <c r="E4" s="13"/>
      <c r="F4" s="306" t="s">
        <v>7</v>
      </c>
      <c r="G4" s="91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U4" s="247"/>
      <c r="V4" s="27"/>
      <c r="W4" s="27"/>
      <c r="X4" s="28"/>
      <c r="AD4" s="3"/>
      <c r="AE4" s="3"/>
      <c r="AF4" s="3"/>
      <c r="AG4" s="2"/>
      <c r="AH4" s="3"/>
      <c r="AI4" s="2"/>
      <c r="AJ4" s="3"/>
      <c r="AX4" s="25"/>
    </row>
    <row r="5" spans="1:50" ht="12.75">
      <c r="A5" s="307" t="s">
        <v>9</v>
      </c>
      <c r="B5" s="12"/>
      <c r="C5" s="12"/>
      <c r="D5" s="12"/>
      <c r="E5" s="13"/>
      <c r="F5" s="306" t="s">
        <v>10</v>
      </c>
      <c r="G5" s="91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U5" s="248" t="s">
        <v>11</v>
      </c>
      <c r="V5" s="27"/>
      <c r="W5" s="27"/>
      <c r="X5" s="157">
        <f>T41-AX41</f>
        <v>0</v>
      </c>
      <c r="AD5" s="3"/>
      <c r="AE5" s="3"/>
      <c r="AF5" s="3"/>
      <c r="AG5" s="2"/>
      <c r="AH5" s="3"/>
      <c r="AI5" s="2"/>
      <c r="AJ5" s="3"/>
      <c r="AX5" s="25"/>
    </row>
    <row r="6" spans="1:50" ht="12.75">
      <c r="A6" s="606"/>
      <c r="B6" s="607"/>
      <c r="C6" s="607"/>
      <c r="D6" s="607"/>
      <c r="E6" s="562"/>
      <c r="F6" s="569"/>
      <c r="G6" s="570"/>
      <c r="H6" s="570"/>
      <c r="I6" s="570"/>
      <c r="J6" s="562"/>
      <c r="K6" s="593"/>
      <c r="L6" s="594"/>
      <c r="M6" s="594"/>
      <c r="N6" s="594"/>
      <c r="O6" s="594"/>
      <c r="P6" s="594"/>
      <c r="Q6" s="594"/>
      <c r="R6" s="595"/>
      <c r="U6" s="248" t="s">
        <v>12</v>
      </c>
      <c r="V6" s="27"/>
      <c r="W6" s="27"/>
      <c r="X6" s="157"/>
      <c r="AD6" s="3"/>
      <c r="AE6" s="3"/>
      <c r="AF6" s="3"/>
      <c r="AG6" s="2"/>
      <c r="AH6" s="3"/>
      <c r="AI6" s="2"/>
      <c r="AJ6" s="3"/>
      <c r="AX6" s="25"/>
    </row>
    <row r="7" spans="1:50" ht="13.5" thickBot="1">
      <c r="A7" s="608"/>
      <c r="B7" s="564"/>
      <c r="C7" s="564"/>
      <c r="D7" s="564"/>
      <c r="E7" s="561"/>
      <c r="F7" s="563"/>
      <c r="G7" s="564"/>
      <c r="H7" s="564"/>
      <c r="I7" s="564"/>
      <c r="J7" s="561"/>
      <c r="K7" s="602"/>
      <c r="L7" s="603"/>
      <c r="M7" s="603"/>
      <c r="N7" s="603"/>
      <c r="O7" s="603"/>
      <c r="P7" s="603"/>
      <c r="Q7" s="603"/>
      <c r="R7" s="604"/>
      <c r="U7" s="249"/>
      <c r="V7" s="27"/>
      <c r="W7" s="27"/>
      <c r="X7" s="157"/>
      <c r="AD7" s="3"/>
      <c r="AE7" s="3"/>
      <c r="AF7" s="3"/>
      <c r="AG7" s="2"/>
      <c r="AH7" s="3"/>
      <c r="AI7" s="2"/>
      <c r="AJ7" s="3"/>
      <c r="AX7" s="25"/>
    </row>
    <row r="8" spans="1:50" ht="12.75">
      <c r="A8" s="309" t="s">
        <v>13</v>
      </c>
      <c r="B8" s="77"/>
      <c r="C8" s="77"/>
      <c r="D8" s="77"/>
      <c r="E8" s="78"/>
      <c r="F8" s="308" t="s">
        <v>14</v>
      </c>
      <c r="G8" s="92"/>
      <c r="H8" s="92"/>
      <c r="I8" s="92"/>
      <c r="J8" s="7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U8" s="248" t="s">
        <v>11</v>
      </c>
      <c r="V8" s="27"/>
      <c r="W8" s="27"/>
      <c r="X8" s="157" t="e">
        <f>'FF 20-20'!R15+#REF!+#REF!+#REF!</f>
        <v>#REF!</v>
      </c>
      <c r="AD8" s="3"/>
      <c r="AE8" s="3"/>
      <c r="AF8" s="3"/>
      <c r="AG8" s="2"/>
      <c r="AH8" s="3"/>
      <c r="AI8" s="2"/>
      <c r="AJ8" s="3"/>
      <c r="AX8" s="25"/>
    </row>
    <row r="9" spans="1:50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U9" s="248" t="s">
        <v>19</v>
      </c>
      <c r="V9" s="27"/>
      <c r="W9" s="27"/>
      <c r="X9" s="157"/>
      <c r="AD9" s="3"/>
      <c r="AE9" s="3"/>
      <c r="AF9" s="3"/>
      <c r="AG9" s="2"/>
      <c r="AH9" s="3"/>
      <c r="AI9" s="2"/>
      <c r="AJ9" s="3"/>
      <c r="AX9" s="25"/>
    </row>
    <row r="10" spans="1:50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U10" s="255"/>
      <c r="V10" s="259"/>
      <c r="W10" s="259"/>
      <c r="X10" s="395"/>
      <c r="AD10" s="3"/>
      <c r="AE10" s="3"/>
      <c r="AF10" s="3"/>
      <c r="AG10" s="2"/>
      <c r="AH10" s="3"/>
      <c r="AI10" s="2"/>
      <c r="AJ10" s="3"/>
      <c r="AX10" s="25"/>
    </row>
    <row r="11" spans="1:50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U11" s="248" t="s">
        <v>24</v>
      </c>
      <c r="V11" s="27"/>
      <c r="W11" s="27"/>
      <c r="X11" s="157" t="e">
        <f>X5-X8</f>
        <v>#REF!</v>
      </c>
      <c r="AC11" s="2"/>
      <c r="AD11" s="3"/>
      <c r="AE11" s="3"/>
      <c r="AF11" s="3"/>
      <c r="AG11" s="2"/>
      <c r="AH11" s="3"/>
      <c r="AI11" s="2"/>
      <c r="AJ11" s="3"/>
      <c r="AX11" s="25"/>
    </row>
    <row r="12" spans="1:50" ht="13.5" thickBot="1">
      <c r="A12" s="307" t="s">
        <v>25</v>
      </c>
      <c r="B12" s="10"/>
      <c r="C12" s="10"/>
      <c r="D12" s="10"/>
      <c r="E12" s="21"/>
      <c r="F12" s="306" t="s">
        <v>26</v>
      </c>
      <c r="G12" s="10"/>
      <c r="H12" s="10"/>
      <c r="I12" s="7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U12" s="206"/>
      <c r="V12" s="5"/>
      <c r="W12" s="5"/>
      <c r="X12" s="29"/>
      <c r="AC12" s="2"/>
      <c r="AD12" s="3"/>
      <c r="AE12" s="3"/>
      <c r="AF12" s="3"/>
      <c r="AG12" s="2"/>
      <c r="AH12" s="3"/>
      <c r="AI12" s="2"/>
      <c r="AJ12" s="3"/>
      <c r="AX12" s="25"/>
    </row>
    <row r="13" spans="1:50" ht="12.75">
      <c r="A13" s="572"/>
      <c r="B13" s="573"/>
      <c r="C13" s="573"/>
      <c r="D13" s="573"/>
      <c r="E13" s="565"/>
      <c r="F13" s="560"/>
      <c r="G13" s="558"/>
      <c r="H13" s="558"/>
      <c r="I13" s="565"/>
      <c r="J13" s="605"/>
      <c r="K13" s="579"/>
      <c r="L13" s="579"/>
      <c r="M13" s="579"/>
      <c r="N13" s="579"/>
      <c r="O13" s="580"/>
      <c r="P13" s="593"/>
      <c r="Q13" s="594"/>
      <c r="R13" s="595"/>
      <c r="S13" s="1"/>
      <c r="W13" s="2"/>
      <c r="Y13" s="2"/>
      <c r="AA13" s="2"/>
      <c r="AC13" s="2"/>
      <c r="AD13" s="3"/>
      <c r="AE13" s="3"/>
      <c r="AF13" s="3"/>
      <c r="AG13" s="2"/>
      <c r="AH13" s="3"/>
      <c r="AI13" s="2"/>
      <c r="AJ13" s="3"/>
      <c r="AX13" s="25"/>
    </row>
    <row r="14" spans="1:50" ht="13.5" thickBot="1">
      <c r="A14" s="566"/>
      <c r="B14" s="567"/>
      <c r="C14" s="567"/>
      <c r="D14" s="567"/>
      <c r="E14" s="568"/>
      <c r="F14" s="559"/>
      <c r="G14" s="567"/>
      <c r="H14" s="567"/>
      <c r="I14" s="568"/>
      <c r="J14" s="574"/>
      <c r="K14" s="575"/>
      <c r="L14" s="575"/>
      <c r="M14" s="575"/>
      <c r="N14" s="575"/>
      <c r="O14" s="576"/>
      <c r="P14" s="602"/>
      <c r="Q14" s="603"/>
      <c r="R14" s="604"/>
      <c r="S14" s="5"/>
      <c r="T14" s="22"/>
      <c r="U14" s="22"/>
      <c r="V14" s="22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3"/>
      <c r="AH14" s="24"/>
      <c r="AI14" s="23"/>
      <c r="AJ14" s="24"/>
      <c r="AK14" s="5"/>
      <c r="AL14" s="5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6"/>
    </row>
    <row r="15" spans="1:65" ht="12.75">
      <c r="A15" s="111" t="s">
        <v>29</v>
      </c>
      <c r="B15" s="32"/>
      <c r="C15" s="32"/>
      <c r="D15" s="32"/>
      <c r="E15" s="33"/>
      <c r="F15" s="32"/>
      <c r="G15" s="62"/>
      <c r="H15" s="33"/>
      <c r="I15" s="32"/>
      <c r="J15" s="33"/>
      <c r="K15" s="32"/>
      <c r="L15" s="32"/>
      <c r="M15" s="34"/>
      <c r="N15" s="32"/>
      <c r="O15" s="32"/>
      <c r="P15" s="32"/>
      <c r="Q15" s="33"/>
      <c r="R15" s="33"/>
      <c r="S15" s="33"/>
      <c r="T15" s="33"/>
      <c r="U15" s="35" t="s">
        <v>30</v>
      </c>
      <c r="V15" s="36"/>
      <c r="W15" s="37" t="s">
        <v>31</v>
      </c>
      <c r="X15" s="38"/>
      <c r="Y15" s="37" t="s">
        <v>32</v>
      </c>
      <c r="Z15" s="38"/>
      <c r="AA15" s="37" t="s">
        <v>33</v>
      </c>
      <c r="AB15" s="38"/>
      <c r="AC15" s="37" t="s">
        <v>34</v>
      </c>
      <c r="AD15" s="38"/>
      <c r="AE15" s="35" t="s">
        <v>35</v>
      </c>
      <c r="AF15" s="39"/>
      <c r="AG15" s="35" t="s">
        <v>36</v>
      </c>
      <c r="AH15" s="39"/>
      <c r="AI15" s="35" t="s">
        <v>37</v>
      </c>
      <c r="AJ15" s="39"/>
      <c r="AK15" s="35" t="s">
        <v>38</v>
      </c>
      <c r="AL15" s="36"/>
      <c r="AM15" s="40" t="s">
        <v>39</v>
      </c>
      <c r="AN15" s="39"/>
      <c r="AO15" s="40" t="s">
        <v>40</v>
      </c>
      <c r="AP15" s="39"/>
      <c r="AQ15" s="40" t="s">
        <v>41</v>
      </c>
      <c r="AR15" s="39"/>
      <c r="AS15" s="41" t="s">
        <v>42</v>
      </c>
      <c r="AT15" s="38"/>
      <c r="AU15" s="40" t="s">
        <v>43</v>
      </c>
      <c r="AV15" s="39"/>
      <c r="AW15" s="41" t="s">
        <v>44</v>
      </c>
      <c r="AX15" s="42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12.75">
      <c r="A16" s="112"/>
      <c r="B16" s="32"/>
      <c r="C16" s="32"/>
      <c r="D16" s="32"/>
      <c r="E16" s="33"/>
      <c r="F16" s="32"/>
      <c r="G16" s="62"/>
      <c r="H16" s="33"/>
      <c r="I16" s="32"/>
      <c r="J16" s="33"/>
      <c r="K16" s="32"/>
      <c r="L16" s="32"/>
      <c r="M16" s="34"/>
      <c r="N16" s="32"/>
      <c r="O16" s="32"/>
      <c r="P16" s="32"/>
      <c r="Q16" s="33"/>
      <c r="R16" s="33"/>
      <c r="S16" s="33"/>
      <c r="T16" s="33"/>
      <c r="U16" s="43" t="s">
        <v>45</v>
      </c>
      <c r="V16" s="44" t="s">
        <v>46</v>
      </c>
      <c r="W16" s="43" t="s">
        <v>45</v>
      </c>
      <c r="X16" s="44" t="s">
        <v>46</v>
      </c>
      <c r="Y16" s="43" t="s">
        <v>45</v>
      </c>
      <c r="Z16" s="44" t="s">
        <v>46</v>
      </c>
      <c r="AA16" s="43" t="s">
        <v>45</v>
      </c>
      <c r="AB16" s="44" t="s">
        <v>46</v>
      </c>
      <c r="AC16" s="45" t="s">
        <v>45</v>
      </c>
      <c r="AD16" s="46" t="s">
        <v>46</v>
      </c>
      <c r="AE16" s="43" t="s">
        <v>45</v>
      </c>
      <c r="AF16" s="44" t="s">
        <v>46</v>
      </c>
      <c r="AG16" s="43" t="s">
        <v>45</v>
      </c>
      <c r="AH16" s="44" t="s">
        <v>46</v>
      </c>
      <c r="AI16" s="43" t="s">
        <v>45</v>
      </c>
      <c r="AJ16" s="44" t="s">
        <v>46</v>
      </c>
      <c r="AK16" s="43" t="s">
        <v>45</v>
      </c>
      <c r="AL16" s="44" t="s">
        <v>46</v>
      </c>
      <c r="AM16" s="45" t="s">
        <v>45</v>
      </c>
      <c r="AN16" s="46" t="s">
        <v>46</v>
      </c>
      <c r="AO16" s="43" t="s">
        <v>45</v>
      </c>
      <c r="AP16" s="44" t="s">
        <v>46</v>
      </c>
      <c r="AQ16" s="43" t="s">
        <v>45</v>
      </c>
      <c r="AR16" s="44" t="s">
        <v>46</v>
      </c>
      <c r="AS16" s="43" t="s">
        <v>45</v>
      </c>
      <c r="AT16" s="44" t="s">
        <v>46</v>
      </c>
      <c r="AU16" s="43" t="s">
        <v>45</v>
      </c>
      <c r="AV16" s="44" t="s">
        <v>46</v>
      </c>
      <c r="AW16" s="43" t="s">
        <v>45</v>
      </c>
      <c r="AX16" s="47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12.75">
      <c r="A17" s="113" t="s">
        <v>47</v>
      </c>
      <c r="B17" s="40"/>
      <c r="C17" s="40"/>
      <c r="D17" s="40"/>
      <c r="E17" s="36"/>
      <c r="F17" s="321" t="s">
        <v>48</v>
      </c>
      <c r="G17" s="97"/>
      <c r="H17" s="36"/>
      <c r="I17" s="35" t="s">
        <v>49</v>
      </c>
      <c r="J17" s="48"/>
      <c r="K17" s="40" t="s">
        <v>50</v>
      </c>
      <c r="L17" s="40"/>
      <c r="M17" s="49"/>
      <c r="N17" s="40" t="s">
        <v>51</v>
      </c>
      <c r="O17" s="40"/>
      <c r="P17" s="40"/>
      <c r="Q17" s="39"/>
      <c r="R17" s="50" t="s">
        <v>52</v>
      </c>
      <c r="S17" s="50" t="s">
        <v>53</v>
      </c>
      <c r="T17" s="50" t="s">
        <v>54</v>
      </c>
      <c r="U17" s="51" t="s">
        <v>55</v>
      </c>
      <c r="V17" s="52" t="s">
        <v>56</v>
      </c>
      <c r="W17" s="51" t="s">
        <v>55</v>
      </c>
      <c r="X17" s="52" t="s">
        <v>56</v>
      </c>
      <c r="Y17" s="51" t="s">
        <v>55</v>
      </c>
      <c r="Z17" s="52" t="s">
        <v>56</v>
      </c>
      <c r="AA17" s="51" t="s">
        <v>55</v>
      </c>
      <c r="AB17" s="52" t="s">
        <v>56</v>
      </c>
      <c r="AC17" s="53" t="s">
        <v>55</v>
      </c>
      <c r="AD17" s="54" t="s">
        <v>56</v>
      </c>
      <c r="AE17" s="51" t="s">
        <v>55</v>
      </c>
      <c r="AF17" s="52" t="s">
        <v>56</v>
      </c>
      <c r="AG17" s="51" t="s">
        <v>55</v>
      </c>
      <c r="AH17" s="52" t="s">
        <v>56</v>
      </c>
      <c r="AI17" s="55" t="s">
        <v>55</v>
      </c>
      <c r="AJ17" s="52" t="s">
        <v>56</v>
      </c>
      <c r="AK17" s="51" t="s">
        <v>55</v>
      </c>
      <c r="AL17" s="52" t="s">
        <v>56</v>
      </c>
      <c r="AM17" s="53" t="s">
        <v>55</v>
      </c>
      <c r="AN17" s="54" t="s">
        <v>56</v>
      </c>
      <c r="AO17" s="51" t="s">
        <v>55</v>
      </c>
      <c r="AP17" s="52" t="s">
        <v>56</v>
      </c>
      <c r="AQ17" s="51" t="s">
        <v>55</v>
      </c>
      <c r="AR17" s="52" t="s">
        <v>56</v>
      </c>
      <c r="AS17" s="51" t="s">
        <v>55</v>
      </c>
      <c r="AT17" s="52" t="s">
        <v>56</v>
      </c>
      <c r="AU17" s="51" t="s">
        <v>55</v>
      </c>
      <c r="AV17" s="52" t="s">
        <v>56</v>
      </c>
      <c r="AW17" s="51" t="s">
        <v>55</v>
      </c>
      <c r="AX17" s="56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12.75">
      <c r="A18" s="112"/>
      <c r="B18" s="32"/>
      <c r="C18" s="32"/>
      <c r="D18" s="32"/>
      <c r="E18" s="33"/>
      <c r="F18" s="57" t="s">
        <v>57</v>
      </c>
      <c r="G18" s="97"/>
      <c r="H18" s="33"/>
      <c r="I18" s="57" t="s">
        <v>57</v>
      </c>
      <c r="J18" s="33"/>
      <c r="K18" s="58" t="s">
        <v>58</v>
      </c>
      <c r="L18" s="58"/>
      <c r="M18" s="58"/>
      <c r="N18" s="58"/>
      <c r="O18" s="58"/>
      <c r="P18" s="58"/>
      <c r="Q18" s="59"/>
      <c r="R18" s="60" t="s">
        <v>59</v>
      </c>
      <c r="S18" s="61"/>
      <c r="T18" s="61"/>
      <c r="U18" s="62"/>
      <c r="V18" s="60" t="s">
        <v>60</v>
      </c>
      <c r="W18" s="63"/>
      <c r="X18" s="60" t="s">
        <v>60</v>
      </c>
      <c r="Y18" s="63"/>
      <c r="Z18" s="60"/>
      <c r="AA18" s="209"/>
      <c r="AB18" s="60"/>
      <c r="AC18" s="209"/>
      <c r="AD18" s="60">
        <v>83.011</v>
      </c>
      <c r="AE18" s="63"/>
      <c r="AF18" s="60"/>
      <c r="AG18" s="63"/>
      <c r="AH18" s="60">
        <v>83.505</v>
      </c>
      <c r="AI18" s="63"/>
      <c r="AJ18" s="420" t="s">
        <v>294</v>
      </c>
      <c r="AK18" s="63"/>
      <c r="AL18" s="60" t="s">
        <v>61</v>
      </c>
      <c r="AM18" s="64"/>
      <c r="AN18" s="65">
        <v>83.535</v>
      </c>
      <c r="AO18" s="66"/>
      <c r="AP18" s="60">
        <v>83.536</v>
      </c>
      <c r="AQ18" s="66"/>
      <c r="AR18" s="60">
        <v>83.536</v>
      </c>
      <c r="AS18" s="66"/>
      <c r="AT18" s="421" t="s">
        <v>296</v>
      </c>
      <c r="AU18" s="32"/>
      <c r="AV18" s="421" t="s">
        <v>296</v>
      </c>
      <c r="AW18" s="32"/>
      <c r="AX18" s="67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12.75">
      <c r="A19" s="114" t="s">
        <v>62</v>
      </c>
      <c r="B19" s="32"/>
      <c r="C19" s="32"/>
      <c r="D19" s="32"/>
      <c r="E19" s="33"/>
      <c r="F19" s="57" t="s">
        <v>63</v>
      </c>
      <c r="G19" s="97"/>
      <c r="H19" s="33"/>
      <c r="I19" s="57" t="s">
        <v>64</v>
      </c>
      <c r="J19" s="33"/>
      <c r="K19" s="587" t="s">
        <v>65</v>
      </c>
      <c r="L19" s="585"/>
      <c r="M19" s="588"/>
      <c r="N19" s="584" t="s">
        <v>66</v>
      </c>
      <c r="O19" s="585"/>
      <c r="P19" s="585"/>
      <c r="Q19" s="586"/>
      <c r="R19" s="60" t="s">
        <v>67</v>
      </c>
      <c r="S19" s="60" t="s">
        <v>68</v>
      </c>
      <c r="T19" s="60" t="s">
        <v>69</v>
      </c>
      <c r="U19" s="62"/>
      <c r="V19" s="60" t="s">
        <v>70</v>
      </c>
      <c r="W19" s="63"/>
      <c r="X19" s="60" t="s">
        <v>71</v>
      </c>
      <c r="Y19" s="209"/>
      <c r="Z19" s="60"/>
      <c r="AA19" s="209"/>
      <c r="AB19" s="60"/>
      <c r="AC19" s="209"/>
      <c r="AD19" s="60" t="s">
        <v>72</v>
      </c>
      <c r="AE19" s="63"/>
      <c r="AF19" s="60"/>
      <c r="AG19" s="63"/>
      <c r="AH19" s="60" t="s">
        <v>73</v>
      </c>
      <c r="AI19" s="63"/>
      <c r="AJ19" s="60" t="s">
        <v>295</v>
      </c>
      <c r="AK19" s="63"/>
      <c r="AL19" s="60" t="s">
        <v>74</v>
      </c>
      <c r="AM19" s="64"/>
      <c r="AN19" s="65" t="s">
        <v>75</v>
      </c>
      <c r="AO19" s="66"/>
      <c r="AP19" s="60" t="s">
        <v>76</v>
      </c>
      <c r="AQ19" s="66"/>
      <c r="AR19" s="60" t="s">
        <v>77</v>
      </c>
      <c r="AS19" s="66"/>
      <c r="AT19" s="60" t="s">
        <v>78</v>
      </c>
      <c r="AU19" s="32"/>
      <c r="AV19" s="65" t="s">
        <v>79</v>
      </c>
      <c r="AW19" s="32"/>
      <c r="AX19" s="68" t="s">
        <v>80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12.75">
      <c r="A20" s="596"/>
      <c r="B20" s="597"/>
      <c r="C20" s="597"/>
      <c r="D20" s="597"/>
      <c r="E20" s="592"/>
      <c r="F20" s="593"/>
      <c r="G20" s="594"/>
      <c r="H20" s="595"/>
      <c r="I20" s="591"/>
      <c r="J20" s="592"/>
      <c r="K20" s="589"/>
      <c r="L20" s="582"/>
      <c r="M20" s="590"/>
      <c r="N20" s="581"/>
      <c r="O20" s="582"/>
      <c r="P20" s="582"/>
      <c r="Q20" s="583"/>
      <c r="R20" s="426"/>
      <c r="S20" s="350"/>
      <c r="T20" s="349"/>
      <c r="U20" s="351"/>
      <c r="V20" s="123">
        <f aca="true" t="shared" si="0" ref="V20:V29">IF($T20=0,"",($T20*U20)/100)</f>
      </c>
      <c r="W20" s="351"/>
      <c r="X20" s="123">
        <f aca="true" t="shared" si="1" ref="X20:AB29">IF($T20=0,"",($T20*W20)/100)</f>
      </c>
      <c r="Y20" s="351"/>
      <c r="Z20" s="123">
        <f t="shared" si="1"/>
      </c>
      <c r="AA20" s="351"/>
      <c r="AB20" s="123">
        <f t="shared" si="1"/>
      </c>
      <c r="AC20" s="351"/>
      <c r="AD20" s="123">
        <f aca="true" t="shared" si="2" ref="AD20:AD40">IF($T20=0,"",($T20*AC20)/100)</f>
      </c>
      <c r="AE20" s="352"/>
      <c r="AF20" s="123">
        <f aca="true" t="shared" si="3" ref="AF20:AF40">IF($T20=0,"",($T20*AE20)/100)</f>
      </c>
      <c r="AG20" s="352"/>
      <c r="AH20" s="123">
        <f aca="true" t="shared" si="4" ref="AH20:AH40">IF($T20=0,"",($T20*AG20)/100)</f>
      </c>
      <c r="AI20" s="351"/>
      <c r="AJ20" s="123">
        <f aca="true" t="shared" si="5" ref="AJ20:AJ29">IF($T20=0,"",($T20*AI20)/100)</f>
      </c>
      <c r="AK20" s="351"/>
      <c r="AL20" s="123">
        <f aca="true" t="shared" si="6" ref="AL20:AL29">IF($T20=0,"",($T20*AK20)/100)</f>
      </c>
      <c r="AM20" s="351"/>
      <c r="AN20" s="123">
        <f aca="true" t="shared" si="7" ref="AN20:AN29">IF($T20=0,"",($T20*AM20)/100)</f>
      </c>
      <c r="AO20" s="351"/>
      <c r="AP20" s="123">
        <f aca="true" t="shared" si="8" ref="AP20:AP40">IF($T20=0,"",($T20*AO20)/100)</f>
      </c>
      <c r="AQ20" s="351"/>
      <c r="AR20" s="123">
        <f aca="true" t="shared" si="9" ref="AR20:AR40">IF($T20=0,"",($T20*AQ20)/100)</f>
      </c>
      <c r="AS20" s="351"/>
      <c r="AT20" s="123">
        <f aca="true" t="shared" si="10" ref="AT20:AT29">IF($T20=0,"",($T20*AS20)/100)</f>
      </c>
      <c r="AU20" s="351"/>
      <c r="AV20" s="123">
        <f aca="true" t="shared" si="11" ref="AV20:AV29">IF($T20=0,"",($T20*AU20)/100)</f>
      </c>
      <c r="AW20" s="126">
        <f>IF($T20=0,"",100-U20-W20-Y20-AA20-AC20-AE20-AG20-AI20-AK20-AM20-AO20-AQ20-AS20-AU20)</f>
      </c>
      <c r="AX20" s="125">
        <f>IF($T20=0,"",$T20-V20-X20-Z20-AB20-AD20-AF20-AH20-AJ20-AL20-AN20-AP20-AR20-AT20-AV20)</f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12.75">
      <c r="A21" s="596"/>
      <c r="B21" s="597"/>
      <c r="C21" s="597"/>
      <c r="D21" s="597"/>
      <c r="E21" s="592"/>
      <c r="F21" s="593"/>
      <c r="G21" s="594"/>
      <c r="H21" s="595"/>
      <c r="I21" s="591"/>
      <c r="J21" s="592"/>
      <c r="K21" s="589"/>
      <c r="L21" s="582"/>
      <c r="M21" s="590"/>
      <c r="N21" s="581"/>
      <c r="O21" s="582"/>
      <c r="P21" s="582"/>
      <c r="Q21" s="583"/>
      <c r="R21" s="426"/>
      <c r="S21" s="350"/>
      <c r="T21" s="349"/>
      <c r="U21" s="351"/>
      <c r="V21" s="123">
        <f t="shared" si="0"/>
      </c>
      <c r="W21" s="351"/>
      <c r="X21" s="123">
        <f t="shared" si="1"/>
      </c>
      <c r="Y21" s="351"/>
      <c r="Z21" s="123">
        <f t="shared" si="1"/>
      </c>
      <c r="AA21" s="351"/>
      <c r="AB21" s="123">
        <f t="shared" si="1"/>
      </c>
      <c r="AC21" s="351"/>
      <c r="AD21" s="123">
        <f t="shared" si="2"/>
      </c>
      <c r="AE21" s="352"/>
      <c r="AF21" s="123">
        <f t="shared" si="3"/>
      </c>
      <c r="AG21" s="352"/>
      <c r="AH21" s="123">
        <f t="shared" si="4"/>
      </c>
      <c r="AI21" s="351"/>
      <c r="AJ21" s="123">
        <f t="shared" si="5"/>
      </c>
      <c r="AK21" s="351"/>
      <c r="AL21" s="123">
        <f t="shared" si="6"/>
      </c>
      <c r="AM21" s="351"/>
      <c r="AN21" s="123">
        <f t="shared" si="7"/>
      </c>
      <c r="AO21" s="351"/>
      <c r="AP21" s="123">
        <f t="shared" si="8"/>
      </c>
      <c r="AQ21" s="351"/>
      <c r="AR21" s="123">
        <f t="shared" si="9"/>
      </c>
      <c r="AS21" s="351"/>
      <c r="AT21" s="123">
        <f t="shared" si="10"/>
      </c>
      <c r="AU21" s="351"/>
      <c r="AV21" s="123">
        <f t="shared" si="11"/>
      </c>
      <c r="AW21" s="126">
        <f aca="true" t="shared" si="12" ref="AW21:AW40">IF($T21=0,"",100-U21-W21-Y21-AA21-AC21-AE21-AG21-AI21-AK21-AM21-AO21-AQ21-AS21-AU21)</f>
      </c>
      <c r="AX21" s="125">
        <f aca="true" t="shared" si="13" ref="AX21:AX40">IF($T21=0,"",$T21-V21-X21-Z21-AB21-AD21-AF21-AH21-AJ21-AL21-AN21-AP21-AR21-AT21-AV21)</f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12.75">
      <c r="A22" s="596"/>
      <c r="B22" s="597"/>
      <c r="C22" s="597"/>
      <c r="D22" s="597"/>
      <c r="E22" s="592"/>
      <c r="F22" s="593"/>
      <c r="G22" s="594"/>
      <c r="H22" s="595"/>
      <c r="I22" s="591"/>
      <c r="J22" s="592"/>
      <c r="K22" s="589"/>
      <c r="L22" s="582"/>
      <c r="M22" s="590"/>
      <c r="N22" s="581"/>
      <c r="O22" s="582"/>
      <c r="P22" s="582"/>
      <c r="Q22" s="583"/>
      <c r="R22" s="426"/>
      <c r="S22" s="350"/>
      <c r="T22" s="349"/>
      <c r="U22" s="351"/>
      <c r="V22" s="123">
        <f t="shared" si="0"/>
      </c>
      <c r="W22" s="351"/>
      <c r="X22" s="123">
        <f t="shared" si="1"/>
      </c>
      <c r="Y22" s="351"/>
      <c r="Z22" s="123">
        <f t="shared" si="1"/>
      </c>
      <c r="AA22" s="351"/>
      <c r="AB22" s="123">
        <f t="shared" si="1"/>
      </c>
      <c r="AC22" s="351"/>
      <c r="AD22" s="123">
        <f t="shared" si="2"/>
      </c>
      <c r="AE22" s="352"/>
      <c r="AF22" s="123">
        <f t="shared" si="3"/>
      </c>
      <c r="AG22" s="352"/>
      <c r="AH22" s="123">
        <f t="shared" si="4"/>
      </c>
      <c r="AI22" s="351"/>
      <c r="AJ22" s="123">
        <f t="shared" si="5"/>
      </c>
      <c r="AK22" s="351"/>
      <c r="AL22" s="123">
        <f t="shared" si="6"/>
      </c>
      <c r="AM22" s="351"/>
      <c r="AN22" s="123">
        <f t="shared" si="7"/>
      </c>
      <c r="AO22" s="351"/>
      <c r="AP22" s="123">
        <f t="shared" si="8"/>
      </c>
      <c r="AQ22" s="351"/>
      <c r="AR22" s="123">
        <f t="shared" si="9"/>
      </c>
      <c r="AS22" s="351"/>
      <c r="AT22" s="123">
        <f t="shared" si="10"/>
      </c>
      <c r="AU22" s="351"/>
      <c r="AV22" s="123">
        <f t="shared" si="11"/>
      </c>
      <c r="AW22" s="126">
        <f t="shared" si="12"/>
      </c>
      <c r="AX22" s="125">
        <f t="shared" si="13"/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2.75">
      <c r="A23" s="596"/>
      <c r="B23" s="597"/>
      <c r="C23" s="597"/>
      <c r="D23" s="597"/>
      <c r="E23" s="592"/>
      <c r="F23" s="593"/>
      <c r="G23" s="594"/>
      <c r="H23" s="595"/>
      <c r="I23" s="591"/>
      <c r="J23" s="592"/>
      <c r="K23" s="589"/>
      <c r="L23" s="582"/>
      <c r="M23" s="590"/>
      <c r="N23" s="581"/>
      <c r="O23" s="582"/>
      <c r="P23" s="582"/>
      <c r="Q23" s="583"/>
      <c r="R23" s="426"/>
      <c r="S23" s="350"/>
      <c r="T23" s="349"/>
      <c r="U23" s="351"/>
      <c r="V23" s="123">
        <f t="shared" si="0"/>
      </c>
      <c r="W23" s="351"/>
      <c r="X23" s="123">
        <f t="shared" si="1"/>
      </c>
      <c r="Y23" s="351"/>
      <c r="Z23" s="123">
        <f t="shared" si="1"/>
      </c>
      <c r="AA23" s="351"/>
      <c r="AB23" s="123">
        <f t="shared" si="1"/>
      </c>
      <c r="AC23" s="351"/>
      <c r="AD23" s="123">
        <f t="shared" si="2"/>
      </c>
      <c r="AE23" s="352"/>
      <c r="AF23" s="123">
        <f t="shared" si="3"/>
      </c>
      <c r="AG23" s="352"/>
      <c r="AH23" s="123">
        <f t="shared" si="4"/>
      </c>
      <c r="AI23" s="351"/>
      <c r="AJ23" s="123">
        <f t="shared" si="5"/>
      </c>
      <c r="AK23" s="351"/>
      <c r="AL23" s="123">
        <f t="shared" si="6"/>
      </c>
      <c r="AM23" s="351"/>
      <c r="AN23" s="123">
        <f t="shared" si="7"/>
      </c>
      <c r="AO23" s="351"/>
      <c r="AP23" s="123">
        <f t="shared" si="8"/>
      </c>
      <c r="AQ23" s="351"/>
      <c r="AR23" s="123">
        <f t="shared" si="9"/>
      </c>
      <c r="AS23" s="351"/>
      <c r="AT23" s="123">
        <f t="shared" si="10"/>
      </c>
      <c r="AU23" s="351"/>
      <c r="AV23" s="123">
        <f t="shared" si="11"/>
      </c>
      <c r="AW23" s="126">
        <f t="shared" si="12"/>
      </c>
      <c r="AX23" s="125">
        <f t="shared" si="13"/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2.75">
      <c r="A24" s="596"/>
      <c r="B24" s="597"/>
      <c r="C24" s="597"/>
      <c r="D24" s="597"/>
      <c r="E24" s="592"/>
      <c r="F24" s="593"/>
      <c r="G24" s="594"/>
      <c r="H24" s="595"/>
      <c r="I24" s="591"/>
      <c r="J24" s="592"/>
      <c r="K24" s="589"/>
      <c r="L24" s="582"/>
      <c r="M24" s="590"/>
      <c r="N24" s="581"/>
      <c r="O24" s="582"/>
      <c r="P24" s="582"/>
      <c r="Q24" s="583"/>
      <c r="R24" s="426"/>
      <c r="S24" s="350"/>
      <c r="T24" s="349"/>
      <c r="U24" s="351"/>
      <c r="V24" s="123">
        <f t="shared" si="0"/>
      </c>
      <c r="W24" s="351"/>
      <c r="X24" s="123">
        <f t="shared" si="1"/>
      </c>
      <c r="Y24" s="351"/>
      <c r="Z24" s="123">
        <f t="shared" si="1"/>
      </c>
      <c r="AA24" s="351"/>
      <c r="AB24" s="123">
        <f t="shared" si="1"/>
      </c>
      <c r="AC24" s="351"/>
      <c r="AD24" s="123">
        <f t="shared" si="2"/>
      </c>
      <c r="AE24" s="352"/>
      <c r="AF24" s="123">
        <f t="shared" si="3"/>
      </c>
      <c r="AG24" s="352"/>
      <c r="AH24" s="123">
        <f t="shared" si="4"/>
      </c>
      <c r="AI24" s="351"/>
      <c r="AJ24" s="123">
        <f t="shared" si="5"/>
      </c>
      <c r="AK24" s="351"/>
      <c r="AL24" s="123">
        <f t="shared" si="6"/>
      </c>
      <c r="AM24" s="351"/>
      <c r="AN24" s="123">
        <f t="shared" si="7"/>
      </c>
      <c r="AO24" s="351"/>
      <c r="AP24" s="123">
        <f t="shared" si="8"/>
      </c>
      <c r="AQ24" s="351"/>
      <c r="AR24" s="123">
        <f t="shared" si="9"/>
      </c>
      <c r="AS24" s="351"/>
      <c r="AT24" s="123">
        <f t="shared" si="10"/>
      </c>
      <c r="AU24" s="351"/>
      <c r="AV24" s="123">
        <f t="shared" si="11"/>
      </c>
      <c r="AW24" s="126">
        <f t="shared" si="12"/>
      </c>
      <c r="AX24" s="125">
        <f t="shared" si="13"/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2.75">
      <c r="A25" s="596"/>
      <c r="B25" s="597"/>
      <c r="C25" s="597"/>
      <c r="D25" s="597"/>
      <c r="E25" s="592"/>
      <c r="F25" s="593"/>
      <c r="G25" s="594"/>
      <c r="H25" s="595"/>
      <c r="I25" s="591"/>
      <c r="J25" s="592"/>
      <c r="K25" s="589"/>
      <c r="L25" s="582"/>
      <c r="M25" s="590"/>
      <c r="N25" s="581"/>
      <c r="O25" s="582"/>
      <c r="P25" s="582"/>
      <c r="Q25" s="583"/>
      <c r="R25" s="426"/>
      <c r="S25" s="350"/>
      <c r="T25" s="349"/>
      <c r="U25" s="351"/>
      <c r="V25" s="123">
        <f t="shared" si="0"/>
      </c>
      <c r="W25" s="351"/>
      <c r="X25" s="123">
        <f t="shared" si="1"/>
      </c>
      <c r="Y25" s="351"/>
      <c r="Z25" s="123">
        <f t="shared" si="1"/>
      </c>
      <c r="AA25" s="351"/>
      <c r="AB25" s="123">
        <f t="shared" si="1"/>
      </c>
      <c r="AC25" s="351"/>
      <c r="AD25" s="123">
        <f t="shared" si="2"/>
      </c>
      <c r="AE25" s="352"/>
      <c r="AF25" s="123">
        <f t="shared" si="3"/>
      </c>
      <c r="AG25" s="352"/>
      <c r="AH25" s="123">
        <f t="shared" si="4"/>
      </c>
      <c r="AI25" s="351"/>
      <c r="AJ25" s="123">
        <f t="shared" si="5"/>
      </c>
      <c r="AK25" s="351"/>
      <c r="AL25" s="123">
        <f t="shared" si="6"/>
      </c>
      <c r="AM25" s="351"/>
      <c r="AN25" s="123">
        <f t="shared" si="7"/>
      </c>
      <c r="AO25" s="351"/>
      <c r="AP25" s="123">
        <f t="shared" si="8"/>
      </c>
      <c r="AQ25" s="351"/>
      <c r="AR25" s="123">
        <f t="shared" si="9"/>
      </c>
      <c r="AS25" s="351"/>
      <c r="AT25" s="123">
        <f t="shared" si="10"/>
      </c>
      <c r="AU25" s="351"/>
      <c r="AV25" s="123">
        <f t="shared" si="11"/>
      </c>
      <c r="AW25" s="126">
        <f t="shared" si="12"/>
      </c>
      <c r="AX25" s="125">
        <f t="shared" si="13"/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2.75">
      <c r="A26" s="596"/>
      <c r="B26" s="597"/>
      <c r="C26" s="597"/>
      <c r="D26" s="597"/>
      <c r="E26" s="592"/>
      <c r="F26" s="593"/>
      <c r="G26" s="594"/>
      <c r="H26" s="595"/>
      <c r="I26" s="591"/>
      <c r="J26" s="592"/>
      <c r="K26" s="589"/>
      <c r="L26" s="582"/>
      <c r="M26" s="590"/>
      <c r="N26" s="581"/>
      <c r="O26" s="582"/>
      <c r="P26" s="582"/>
      <c r="Q26" s="583"/>
      <c r="R26" s="426"/>
      <c r="S26" s="350"/>
      <c r="T26" s="349"/>
      <c r="U26" s="351"/>
      <c r="V26" s="123">
        <f t="shared" si="0"/>
      </c>
      <c r="W26" s="351"/>
      <c r="X26" s="123">
        <f t="shared" si="1"/>
      </c>
      <c r="Y26" s="351"/>
      <c r="Z26" s="123">
        <f t="shared" si="1"/>
      </c>
      <c r="AA26" s="351"/>
      <c r="AB26" s="123">
        <f t="shared" si="1"/>
      </c>
      <c r="AC26" s="351"/>
      <c r="AD26" s="123">
        <f t="shared" si="2"/>
      </c>
      <c r="AE26" s="352"/>
      <c r="AF26" s="123">
        <f t="shared" si="3"/>
      </c>
      <c r="AG26" s="352"/>
      <c r="AH26" s="123">
        <f t="shared" si="4"/>
      </c>
      <c r="AI26" s="351"/>
      <c r="AJ26" s="123">
        <f t="shared" si="5"/>
      </c>
      <c r="AK26" s="351"/>
      <c r="AL26" s="123">
        <f t="shared" si="6"/>
      </c>
      <c r="AM26" s="351"/>
      <c r="AN26" s="123">
        <f t="shared" si="7"/>
      </c>
      <c r="AO26" s="351"/>
      <c r="AP26" s="123">
        <f t="shared" si="8"/>
      </c>
      <c r="AQ26" s="351"/>
      <c r="AR26" s="123">
        <f t="shared" si="9"/>
      </c>
      <c r="AS26" s="351"/>
      <c r="AT26" s="123">
        <f t="shared" si="10"/>
      </c>
      <c r="AU26" s="351"/>
      <c r="AV26" s="123">
        <f t="shared" si="11"/>
      </c>
      <c r="AW26" s="126">
        <f t="shared" si="12"/>
      </c>
      <c r="AX26" s="125">
        <f t="shared" si="13"/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2.75">
      <c r="A27" s="596"/>
      <c r="B27" s="597"/>
      <c r="C27" s="597"/>
      <c r="D27" s="597"/>
      <c r="E27" s="592"/>
      <c r="F27" s="593"/>
      <c r="G27" s="594"/>
      <c r="H27" s="595"/>
      <c r="I27" s="591"/>
      <c r="J27" s="592"/>
      <c r="K27" s="589"/>
      <c r="L27" s="582"/>
      <c r="M27" s="590"/>
      <c r="N27" s="581"/>
      <c r="O27" s="582"/>
      <c r="P27" s="582"/>
      <c r="Q27" s="583"/>
      <c r="R27" s="426"/>
      <c r="S27" s="350"/>
      <c r="T27" s="349"/>
      <c r="U27" s="351"/>
      <c r="V27" s="123">
        <f t="shared" si="0"/>
      </c>
      <c r="W27" s="351"/>
      <c r="X27" s="123">
        <f t="shared" si="1"/>
      </c>
      <c r="Y27" s="351"/>
      <c r="Z27" s="123">
        <f t="shared" si="1"/>
      </c>
      <c r="AA27" s="351"/>
      <c r="AB27" s="123">
        <f t="shared" si="1"/>
      </c>
      <c r="AC27" s="351"/>
      <c r="AD27" s="123">
        <f t="shared" si="2"/>
      </c>
      <c r="AE27" s="352"/>
      <c r="AF27" s="123">
        <f t="shared" si="3"/>
      </c>
      <c r="AG27" s="352"/>
      <c r="AH27" s="123">
        <f t="shared" si="4"/>
      </c>
      <c r="AI27" s="351"/>
      <c r="AJ27" s="123">
        <f t="shared" si="5"/>
      </c>
      <c r="AK27" s="351"/>
      <c r="AL27" s="123">
        <f t="shared" si="6"/>
      </c>
      <c r="AM27" s="351"/>
      <c r="AN27" s="123">
        <f t="shared" si="7"/>
      </c>
      <c r="AO27" s="351"/>
      <c r="AP27" s="123">
        <f t="shared" si="8"/>
      </c>
      <c r="AQ27" s="351"/>
      <c r="AR27" s="123">
        <f t="shared" si="9"/>
      </c>
      <c r="AS27" s="351"/>
      <c r="AT27" s="123">
        <f t="shared" si="10"/>
      </c>
      <c r="AU27" s="351"/>
      <c r="AV27" s="123">
        <f t="shared" si="11"/>
      </c>
      <c r="AW27" s="126">
        <f t="shared" si="12"/>
      </c>
      <c r="AX27" s="125">
        <f t="shared" si="13"/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2.75">
      <c r="A28" s="596"/>
      <c r="B28" s="597"/>
      <c r="C28" s="597"/>
      <c r="D28" s="597"/>
      <c r="E28" s="592"/>
      <c r="F28" s="593"/>
      <c r="G28" s="594"/>
      <c r="H28" s="595"/>
      <c r="I28" s="591"/>
      <c r="J28" s="592"/>
      <c r="K28" s="589"/>
      <c r="L28" s="582"/>
      <c r="M28" s="590"/>
      <c r="N28" s="581"/>
      <c r="O28" s="582"/>
      <c r="P28" s="582"/>
      <c r="Q28" s="583"/>
      <c r="R28" s="426"/>
      <c r="S28" s="350"/>
      <c r="T28" s="349"/>
      <c r="U28" s="351"/>
      <c r="V28" s="123">
        <f t="shared" si="0"/>
      </c>
      <c r="W28" s="351"/>
      <c r="X28" s="123">
        <f t="shared" si="1"/>
      </c>
      <c r="Y28" s="351"/>
      <c r="Z28" s="123">
        <f t="shared" si="1"/>
      </c>
      <c r="AA28" s="351"/>
      <c r="AB28" s="123">
        <f t="shared" si="1"/>
      </c>
      <c r="AC28" s="351"/>
      <c r="AD28" s="123">
        <f t="shared" si="2"/>
      </c>
      <c r="AE28" s="352"/>
      <c r="AF28" s="123">
        <f t="shared" si="3"/>
      </c>
      <c r="AG28" s="352"/>
      <c r="AH28" s="123">
        <f t="shared" si="4"/>
      </c>
      <c r="AI28" s="351"/>
      <c r="AJ28" s="123">
        <f t="shared" si="5"/>
      </c>
      <c r="AK28" s="351"/>
      <c r="AL28" s="123">
        <f t="shared" si="6"/>
      </c>
      <c r="AM28" s="351"/>
      <c r="AN28" s="123">
        <f t="shared" si="7"/>
      </c>
      <c r="AO28" s="351"/>
      <c r="AP28" s="123">
        <f t="shared" si="8"/>
      </c>
      <c r="AQ28" s="351"/>
      <c r="AR28" s="123">
        <f t="shared" si="9"/>
      </c>
      <c r="AS28" s="351"/>
      <c r="AT28" s="123">
        <f t="shared" si="10"/>
      </c>
      <c r="AU28" s="351"/>
      <c r="AV28" s="123">
        <f t="shared" si="11"/>
      </c>
      <c r="AW28" s="126">
        <f t="shared" si="12"/>
      </c>
      <c r="AX28" s="125">
        <f t="shared" si="13"/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12" customHeight="1">
      <c r="A29" s="596"/>
      <c r="B29" s="597"/>
      <c r="C29" s="597"/>
      <c r="D29" s="597"/>
      <c r="E29" s="592"/>
      <c r="F29" s="593"/>
      <c r="G29" s="594"/>
      <c r="H29" s="595"/>
      <c r="I29" s="591"/>
      <c r="J29" s="592"/>
      <c r="K29" s="589"/>
      <c r="L29" s="582"/>
      <c r="M29" s="590"/>
      <c r="N29" s="581"/>
      <c r="O29" s="582"/>
      <c r="P29" s="582"/>
      <c r="Q29" s="583"/>
      <c r="R29" s="426"/>
      <c r="S29" s="350"/>
      <c r="T29" s="349"/>
      <c r="U29" s="351"/>
      <c r="V29" s="123">
        <f t="shared" si="0"/>
      </c>
      <c r="W29" s="351"/>
      <c r="X29" s="123">
        <f t="shared" si="1"/>
      </c>
      <c r="Y29" s="351"/>
      <c r="Z29" s="123">
        <f t="shared" si="1"/>
      </c>
      <c r="AA29" s="351"/>
      <c r="AB29" s="123">
        <f t="shared" si="1"/>
      </c>
      <c r="AC29" s="351"/>
      <c r="AD29" s="123">
        <f t="shared" si="2"/>
      </c>
      <c r="AE29" s="352"/>
      <c r="AF29" s="123">
        <f t="shared" si="3"/>
      </c>
      <c r="AG29" s="352"/>
      <c r="AH29" s="123">
        <f t="shared" si="4"/>
      </c>
      <c r="AI29" s="351"/>
      <c r="AJ29" s="123">
        <f t="shared" si="5"/>
      </c>
      <c r="AK29" s="351"/>
      <c r="AL29" s="123">
        <f t="shared" si="6"/>
      </c>
      <c r="AM29" s="351"/>
      <c r="AN29" s="123">
        <f t="shared" si="7"/>
      </c>
      <c r="AO29" s="351"/>
      <c r="AP29" s="123">
        <f t="shared" si="8"/>
      </c>
      <c r="AQ29" s="351"/>
      <c r="AR29" s="123">
        <f t="shared" si="9"/>
      </c>
      <c r="AS29" s="351"/>
      <c r="AT29" s="123">
        <f t="shared" si="10"/>
      </c>
      <c r="AU29" s="351"/>
      <c r="AV29" s="123">
        <f t="shared" si="11"/>
      </c>
      <c r="AW29" s="126">
        <f t="shared" si="12"/>
      </c>
      <c r="AX29" s="125">
        <f t="shared" si="13"/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12" customHeight="1">
      <c r="A30" s="596"/>
      <c r="B30" s="597"/>
      <c r="C30" s="597"/>
      <c r="D30" s="597"/>
      <c r="E30" s="592"/>
      <c r="F30" s="593"/>
      <c r="G30" s="594"/>
      <c r="H30" s="595"/>
      <c r="I30" s="591"/>
      <c r="J30" s="592"/>
      <c r="K30" s="589"/>
      <c r="L30" s="582"/>
      <c r="M30" s="590"/>
      <c r="N30" s="581"/>
      <c r="O30" s="582"/>
      <c r="P30" s="582"/>
      <c r="Q30" s="583"/>
      <c r="R30" s="426"/>
      <c r="S30" s="350"/>
      <c r="T30" s="349"/>
      <c r="U30" s="351"/>
      <c r="V30" s="123">
        <f aca="true" t="shared" si="14" ref="V30:V40">IF($T30=0,"",($T30*U30)/100)</f>
      </c>
      <c r="W30" s="351"/>
      <c r="X30" s="123">
        <f aca="true" t="shared" si="15" ref="X30:AB34">IF($T30=0,"",($T30*W30)/100)</f>
      </c>
      <c r="Y30" s="351"/>
      <c r="Z30" s="123">
        <f t="shared" si="15"/>
      </c>
      <c r="AA30" s="351"/>
      <c r="AB30" s="123">
        <f t="shared" si="15"/>
      </c>
      <c r="AC30" s="351"/>
      <c r="AD30" s="123">
        <f t="shared" si="2"/>
      </c>
      <c r="AE30" s="352"/>
      <c r="AF30" s="123">
        <f t="shared" si="3"/>
      </c>
      <c r="AG30" s="352"/>
      <c r="AH30" s="123">
        <f t="shared" si="4"/>
      </c>
      <c r="AI30" s="351"/>
      <c r="AJ30" s="123">
        <f aca="true" t="shared" si="16" ref="AJ30:AJ40">IF($T30=0,"",($T30*AI30)/100)</f>
      </c>
      <c r="AK30" s="351"/>
      <c r="AL30" s="123">
        <f aca="true" t="shared" si="17" ref="AL30:AL40">IF($T30=0,"",($T30*AK30)/100)</f>
      </c>
      <c r="AM30" s="351"/>
      <c r="AN30" s="123">
        <f aca="true" t="shared" si="18" ref="AN30:AN40">IF($T30=0,"",($T30*AM30)/100)</f>
      </c>
      <c r="AO30" s="351"/>
      <c r="AP30" s="123">
        <f t="shared" si="8"/>
      </c>
      <c r="AQ30" s="351"/>
      <c r="AR30" s="123">
        <f t="shared" si="9"/>
      </c>
      <c r="AS30" s="351"/>
      <c r="AT30" s="123">
        <f aca="true" t="shared" si="19" ref="AT30:AT40">IF($T30=0,"",($T30*AS30)/100)</f>
      </c>
      <c r="AU30" s="351"/>
      <c r="AV30" s="123">
        <f aca="true" t="shared" si="20" ref="AV30:AV40">IF($T30=0,"",($T30*AU30)/100)</f>
      </c>
      <c r="AW30" s="126">
        <f t="shared" si="12"/>
      </c>
      <c r="AX30" s="125">
        <f t="shared" si="13"/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2" customHeight="1">
      <c r="A31" s="596"/>
      <c r="B31" s="597"/>
      <c r="C31" s="597"/>
      <c r="D31" s="597"/>
      <c r="E31" s="592"/>
      <c r="F31" s="593"/>
      <c r="G31" s="594"/>
      <c r="H31" s="595"/>
      <c r="I31" s="591"/>
      <c r="J31" s="592"/>
      <c r="K31" s="589"/>
      <c r="L31" s="582"/>
      <c r="M31" s="590"/>
      <c r="N31" s="581"/>
      <c r="O31" s="582"/>
      <c r="P31" s="582"/>
      <c r="Q31" s="583"/>
      <c r="R31" s="426"/>
      <c r="S31" s="350"/>
      <c r="T31" s="349"/>
      <c r="U31" s="351"/>
      <c r="V31" s="123">
        <f t="shared" si="14"/>
      </c>
      <c r="W31" s="351"/>
      <c r="X31" s="123">
        <f t="shared" si="15"/>
      </c>
      <c r="Y31" s="351"/>
      <c r="Z31" s="123">
        <f t="shared" si="15"/>
      </c>
      <c r="AA31" s="351"/>
      <c r="AB31" s="123">
        <f t="shared" si="15"/>
      </c>
      <c r="AC31" s="351"/>
      <c r="AD31" s="123">
        <f t="shared" si="2"/>
      </c>
      <c r="AE31" s="352"/>
      <c r="AF31" s="123">
        <f t="shared" si="3"/>
      </c>
      <c r="AG31" s="352"/>
      <c r="AH31" s="123">
        <f t="shared" si="4"/>
      </c>
      <c r="AI31" s="351"/>
      <c r="AJ31" s="123">
        <f t="shared" si="16"/>
      </c>
      <c r="AK31" s="351"/>
      <c r="AL31" s="123">
        <f t="shared" si="17"/>
      </c>
      <c r="AM31" s="351"/>
      <c r="AN31" s="123">
        <f t="shared" si="18"/>
      </c>
      <c r="AO31" s="351"/>
      <c r="AP31" s="123">
        <f t="shared" si="8"/>
      </c>
      <c r="AQ31" s="351"/>
      <c r="AR31" s="123">
        <f t="shared" si="9"/>
      </c>
      <c r="AS31" s="351"/>
      <c r="AT31" s="123">
        <f t="shared" si="19"/>
      </c>
      <c r="AU31" s="351"/>
      <c r="AV31" s="123">
        <f t="shared" si="20"/>
      </c>
      <c r="AW31" s="126">
        <f t="shared" si="12"/>
      </c>
      <c r="AX31" s="125">
        <f t="shared" si="13"/>
      </c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2" customHeight="1">
      <c r="A32" s="596"/>
      <c r="B32" s="597"/>
      <c r="C32" s="597"/>
      <c r="D32" s="597"/>
      <c r="E32" s="592"/>
      <c r="F32" s="593"/>
      <c r="G32" s="594"/>
      <c r="H32" s="595"/>
      <c r="I32" s="591"/>
      <c r="J32" s="592"/>
      <c r="K32" s="589"/>
      <c r="L32" s="582"/>
      <c r="M32" s="590"/>
      <c r="N32" s="581"/>
      <c r="O32" s="582"/>
      <c r="P32" s="582"/>
      <c r="Q32" s="583"/>
      <c r="R32" s="426"/>
      <c r="S32" s="350"/>
      <c r="T32" s="349"/>
      <c r="U32" s="351"/>
      <c r="V32" s="123">
        <f t="shared" si="14"/>
      </c>
      <c r="W32" s="351"/>
      <c r="X32" s="123">
        <f t="shared" si="15"/>
      </c>
      <c r="Y32" s="351"/>
      <c r="Z32" s="123">
        <f t="shared" si="15"/>
      </c>
      <c r="AA32" s="351"/>
      <c r="AB32" s="123">
        <f t="shared" si="15"/>
      </c>
      <c r="AC32" s="351"/>
      <c r="AD32" s="123">
        <f t="shared" si="2"/>
      </c>
      <c r="AE32" s="352"/>
      <c r="AF32" s="123">
        <f t="shared" si="3"/>
      </c>
      <c r="AG32" s="352"/>
      <c r="AH32" s="123">
        <f t="shared" si="4"/>
      </c>
      <c r="AI32" s="351"/>
      <c r="AJ32" s="123">
        <f t="shared" si="16"/>
      </c>
      <c r="AK32" s="351"/>
      <c r="AL32" s="123">
        <f t="shared" si="17"/>
      </c>
      <c r="AM32" s="351"/>
      <c r="AN32" s="123">
        <f t="shared" si="18"/>
      </c>
      <c r="AO32" s="351"/>
      <c r="AP32" s="123">
        <f t="shared" si="8"/>
      </c>
      <c r="AQ32" s="351"/>
      <c r="AR32" s="123">
        <f t="shared" si="9"/>
      </c>
      <c r="AS32" s="351"/>
      <c r="AT32" s="123">
        <f t="shared" si="19"/>
      </c>
      <c r="AU32" s="351"/>
      <c r="AV32" s="123">
        <f t="shared" si="20"/>
      </c>
      <c r="AW32" s="126">
        <f t="shared" si="12"/>
      </c>
      <c r="AX32" s="125">
        <f t="shared" si="13"/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2" customHeight="1">
      <c r="A33" s="596"/>
      <c r="B33" s="597"/>
      <c r="C33" s="597"/>
      <c r="D33" s="597"/>
      <c r="E33" s="592"/>
      <c r="F33" s="593"/>
      <c r="G33" s="594"/>
      <c r="H33" s="595"/>
      <c r="I33" s="591"/>
      <c r="J33" s="592"/>
      <c r="K33" s="589"/>
      <c r="L33" s="582"/>
      <c r="M33" s="590"/>
      <c r="N33" s="581"/>
      <c r="O33" s="582"/>
      <c r="P33" s="582"/>
      <c r="Q33" s="583"/>
      <c r="R33" s="426"/>
      <c r="S33" s="350"/>
      <c r="T33" s="349"/>
      <c r="U33" s="351"/>
      <c r="V33" s="123">
        <f t="shared" si="14"/>
      </c>
      <c r="W33" s="351"/>
      <c r="X33" s="123">
        <f t="shared" si="15"/>
      </c>
      <c r="Y33" s="351"/>
      <c r="Z33" s="123">
        <f t="shared" si="15"/>
      </c>
      <c r="AA33" s="351"/>
      <c r="AB33" s="123">
        <f t="shared" si="15"/>
      </c>
      <c r="AC33" s="351"/>
      <c r="AD33" s="123">
        <f t="shared" si="2"/>
      </c>
      <c r="AE33" s="352"/>
      <c r="AF33" s="123">
        <f t="shared" si="3"/>
      </c>
      <c r="AG33" s="352"/>
      <c r="AH33" s="123">
        <f t="shared" si="4"/>
      </c>
      <c r="AI33" s="351"/>
      <c r="AJ33" s="123">
        <f t="shared" si="16"/>
      </c>
      <c r="AK33" s="351"/>
      <c r="AL33" s="123">
        <f t="shared" si="17"/>
      </c>
      <c r="AM33" s="351"/>
      <c r="AN33" s="123">
        <f t="shared" si="18"/>
      </c>
      <c r="AO33" s="351"/>
      <c r="AP33" s="123">
        <f t="shared" si="8"/>
      </c>
      <c r="AQ33" s="351"/>
      <c r="AR33" s="123">
        <f t="shared" si="9"/>
      </c>
      <c r="AS33" s="351"/>
      <c r="AT33" s="123">
        <f t="shared" si="19"/>
      </c>
      <c r="AU33" s="351"/>
      <c r="AV33" s="123">
        <f t="shared" si="20"/>
      </c>
      <c r="AW33" s="126">
        <f t="shared" si="12"/>
      </c>
      <c r="AX33" s="125">
        <f t="shared" si="13"/>
      </c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12" customHeight="1">
      <c r="A34" s="596"/>
      <c r="B34" s="597"/>
      <c r="C34" s="597"/>
      <c r="D34" s="597"/>
      <c r="E34" s="592"/>
      <c r="F34" s="593"/>
      <c r="G34" s="594"/>
      <c r="H34" s="595"/>
      <c r="I34" s="591"/>
      <c r="J34" s="592"/>
      <c r="K34" s="589"/>
      <c r="L34" s="582"/>
      <c r="M34" s="590"/>
      <c r="N34" s="581"/>
      <c r="O34" s="582"/>
      <c r="P34" s="582"/>
      <c r="Q34" s="583"/>
      <c r="R34" s="426"/>
      <c r="S34" s="350"/>
      <c r="T34" s="349"/>
      <c r="U34" s="351"/>
      <c r="V34" s="123">
        <f t="shared" si="14"/>
      </c>
      <c r="W34" s="351"/>
      <c r="X34" s="123">
        <f t="shared" si="15"/>
      </c>
      <c r="Y34" s="351"/>
      <c r="Z34" s="123">
        <f t="shared" si="15"/>
      </c>
      <c r="AA34" s="351"/>
      <c r="AB34" s="123">
        <f t="shared" si="15"/>
      </c>
      <c r="AC34" s="351"/>
      <c r="AD34" s="123">
        <f t="shared" si="2"/>
      </c>
      <c r="AE34" s="352"/>
      <c r="AF34" s="123">
        <f t="shared" si="3"/>
      </c>
      <c r="AG34" s="352"/>
      <c r="AH34" s="123">
        <f t="shared" si="4"/>
      </c>
      <c r="AI34" s="351"/>
      <c r="AJ34" s="123">
        <f t="shared" si="16"/>
      </c>
      <c r="AK34" s="351"/>
      <c r="AL34" s="123">
        <f t="shared" si="17"/>
      </c>
      <c r="AM34" s="351"/>
      <c r="AN34" s="123">
        <f t="shared" si="18"/>
      </c>
      <c r="AO34" s="351"/>
      <c r="AP34" s="123">
        <f t="shared" si="8"/>
      </c>
      <c r="AQ34" s="351"/>
      <c r="AR34" s="123">
        <f t="shared" si="9"/>
      </c>
      <c r="AS34" s="351"/>
      <c r="AT34" s="123">
        <f t="shared" si="19"/>
      </c>
      <c r="AU34" s="351"/>
      <c r="AV34" s="123">
        <f t="shared" si="20"/>
      </c>
      <c r="AW34" s="126">
        <f t="shared" si="12"/>
      </c>
      <c r="AX34" s="125">
        <f t="shared" si="13"/>
      </c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12" customHeight="1">
      <c r="A35" s="596"/>
      <c r="B35" s="597"/>
      <c r="C35" s="597"/>
      <c r="D35" s="597"/>
      <c r="E35" s="592"/>
      <c r="F35" s="593"/>
      <c r="G35" s="594"/>
      <c r="H35" s="595"/>
      <c r="I35" s="591"/>
      <c r="J35" s="592"/>
      <c r="K35" s="589"/>
      <c r="L35" s="582"/>
      <c r="M35" s="590"/>
      <c r="N35" s="581"/>
      <c r="O35" s="582"/>
      <c r="P35" s="582"/>
      <c r="Q35" s="583"/>
      <c r="R35" s="426"/>
      <c r="S35" s="350"/>
      <c r="T35" s="349"/>
      <c r="U35" s="351"/>
      <c r="V35" s="123">
        <f t="shared" si="14"/>
      </c>
      <c r="W35" s="351"/>
      <c r="X35" s="123">
        <f aca="true" t="shared" si="21" ref="X35:AB37">IF($T35=0,"",($T35*W35)/100)</f>
      </c>
      <c r="Y35" s="351"/>
      <c r="Z35" s="123">
        <f t="shared" si="21"/>
      </c>
      <c r="AA35" s="351"/>
      <c r="AB35" s="123">
        <f t="shared" si="21"/>
      </c>
      <c r="AC35" s="351"/>
      <c r="AD35" s="123">
        <f t="shared" si="2"/>
      </c>
      <c r="AE35" s="352"/>
      <c r="AF35" s="123">
        <f t="shared" si="3"/>
      </c>
      <c r="AG35" s="352"/>
      <c r="AH35" s="123">
        <f t="shared" si="4"/>
      </c>
      <c r="AI35" s="351"/>
      <c r="AJ35" s="123">
        <f t="shared" si="16"/>
      </c>
      <c r="AK35" s="351"/>
      <c r="AL35" s="123">
        <f t="shared" si="17"/>
      </c>
      <c r="AM35" s="351"/>
      <c r="AN35" s="123">
        <f t="shared" si="18"/>
      </c>
      <c r="AO35" s="351"/>
      <c r="AP35" s="123">
        <f t="shared" si="8"/>
      </c>
      <c r="AQ35" s="351"/>
      <c r="AR35" s="123">
        <f t="shared" si="9"/>
      </c>
      <c r="AS35" s="351"/>
      <c r="AT35" s="123">
        <f t="shared" si="19"/>
      </c>
      <c r="AU35" s="351"/>
      <c r="AV35" s="123">
        <f t="shared" si="20"/>
      </c>
      <c r="AW35" s="126">
        <f t="shared" si="12"/>
      </c>
      <c r="AX35" s="125">
        <f t="shared" si="13"/>
      </c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ht="12" customHeight="1">
      <c r="A36" s="596"/>
      <c r="B36" s="597"/>
      <c r="C36" s="597"/>
      <c r="D36" s="597"/>
      <c r="E36" s="592"/>
      <c r="F36" s="593"/>
      <c r="G36" s="594"/>
      <c r="H36" s="595"/>
      <c r="I36" s="591"/>
      <c r="J36" s="592"/>
      <c r="K36" s="589"/>
      <c r="L36" s="582"/>
      <c r="M36" s="590"/>
      <c r="N36" s="581"/>
      <c r="O36" s="582"/>
      <c r="P36" s="582"/>
      <c r="Q36" s="583"/>
      <c r="R36" s="426"/>
      <c r="S36" s="350"/>
      <c r="T36" s="349"/>
      <c r="U36" s="351"/>
      <c r="V36" s="123">
        <f t="shared" si="14"/>
      </c>
      <c r="W36" s="351"/>
      <c r="X36" s="123">
        <f t="shared" si="21"/>
      </c>
      <c r="Y36" s="351"/>
      <c r="Z36" s="123">
        <f t="shared" si="21"/>
      </c>
      <c r="AA36" s="351"/>
      <c r="AB36" s="123">
        <f t="shared" si="21"/>
      </c>
      <c r="AC36" s="351"/>
      <c r="AD36" s="123">
        <f t="shared" si="2"/>
      </c>
      <c r="AE36" s="352"/>
      <c r="AF36" s="123">
        <f t="shared" si="3"/>
      </c>
      <c r="AG36" s="352"/>
      <c r="AH36" s="123">
        <f t="shared" si="4"/>
      </c>
      <c r="AI36" s="351"/>
      <c r="AJ36" s="123">
        <f t="shared" si="16"/>
      </c>
      <c r="AK36" s="351"/>
      <c r="AL36" s="123">
        <f t="shared" si="17"/>
      </c>
      <c r="AM36" s="351"/>
      <c r="AN36" s="123">
        <f t="shared" si="18"/>
      </c>
      <c r="AO36" s="351"/>
      <c r="AP36" s="123">
        <f t="shared" si="8"/>
      </c>
      <c r="AQ36" s="351"/>
      <c r="AR36" s="123">
        <f t="shared" si="9"/>
      </c>
      <c r="AS36" s="351"/>
      <c r="AT36" s="123">
        <f t="shared" si="19"/>
      </c>
      <c r="AU36" s="351"/>
      <c r="AV36" s="123">
        <f t="shared" si="20"/>
      </c>
      <c r="AW36" s="126">
        <f t="shared" si="12"/>
      </c>
      <c r="AX36" s="125">
        <f t="shared" si="13"/>
      </c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2" customHeight="1">
      <c r="A37" s="596"/>
      <c r="B37" s="597"/>
      <c r="C37" s="597"/>
      <c r="D37" s="597"/>
      <c r="E37" s="592"/>
      <c r="F37" s="593"/>
      <c r="G37" s="594"/>
      <c r="H37" s="595"/>
      <c r="I37" s="591"/>
      <c r="J37" s="592"/>
      <c r="K37" s="589"/>
      <c r="L37" s="582"/>
      <c r="M37" s="590"/>
      <c r="N37" s="581"/>
      <c r="O37" s="582"/>
      <c r="P37" s="582"/>
      <c r="Q37" s="583"/>
      <c r="R37" s="426"/>
      <c r="S37" s="350"/>
      <c r="T37" s="349"/>
      <c r="U37" s="351"/>
      <c r="V37" s="123">
        <f t="shared" si="14"/>
      </c>
      <c r="W37" s="351"/>
      <c r="X37" s="123">
        <f t="shared" si="21"/>
      </c>
      <c r="Y37" s="351"/>
      <c r="Z37" s="123">
        <f t="shared" si="21"/>
      </c>
      <c r="AA37" s="351"/>
      <c r="AB37" s="123">
        <f t="shared" si="21"/>
      </c>
      <c r="AC37" s="351"/>
      <c r="AD37" s="123">
        <f t="shared" si="2"/>
      </c>
      <c r="AE37" s="352"/>
      <c r="AF37" s="123">
        <f t="shared" si="3"/>
      </c>
      <c r="AG37" s="352"/>
      <c r="AH37" s="123">
        <f t="shared" si="4"/>
      </c>
      <c r="AI37" s="351"/>
      <c r="AJ37" s="123">
        <f t="shared" si="16"/>
      </c>
      <c r="AK37" s="351"/>
      <c r="AL37" s="123">
        <f t="shared" si="17"/>
      </c>
      <c r="AM37" s="351"/>
      <c r="AN37" s="123">
        <f t="shared" si="18"/>
      </c>
      <c r="AO37" s="351"/>
      <c r="AP37" s="123">
        <f t="shared" si="8"/>
      </c>
      <c r="AQ37" s="351"/>
      <c r="AR37" s="123">
        <f t="shared" si="9"/>
      </c>
      <c r="AS37" s="351"/>
      <c r="AT37" s="123">
        <f t="shared" si="19"/>
      </c>
      <c r="AU37" s="351"/>
      <c r="AV37" s="123">
        <f t="shared" si="20"/>
      </c>
      <c r="AW37" s="126">
        <f t="shared" si="12"/>
      </c>
      <c r="AX37" s="125">
        <f t="shared" si="13"/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12.75">
      <c r="A38" s="596"/>
      <c r="B38" s="597"/>
      <c r="C38" s="597"/>
      <c r="D38" s="597"/>
      <c r="E38" s="592"/>
      <c r="F38" s="593"/>
      <c r="G38" s="594"/>
      <c r="H38" s="595"/>
      <c r="I38" s="591"/>
      <c r="J38" s="592"/>
      <c r="K38" s="589"/>
      <c r="L38" s="582"/>
      <c r="M38" s="590"/>
      <c r="N38" s="581"/>
      <c r="O38" s="582"/>
      <c r="P38" s="582"/>
      <c r="Q38" s="583"/>
      <c r="R38" s="426"/>
      <c r="S38" s="350"/>
      <c r="T38" s="349"/>
      <c r="U38" s="351"/>
      <c r="V38" s="123">
        <f t="shared" si="14"/>
      </c>
      <c r="W38" s="351"/>
      <c r="X38" s="123">
        <f>IF($T38=0,"",($T38*W38)/100)</f>
      </c>
      <c r="Y38" s="351"/>
      <c r="Z38" s="123">
        <f>IF($T38=0,"",($T38*Y38)/100)</f>
      </c>
      <c r="AA38" s="351"/>
      <c r="AB38" s="123">
        <f>IF($T38=0,"",($T38*AA38)/100)</f>
      </c>
      <c r="AC38" s="351"/>
      <c r="AD38" s="123">
        <f t="shared" si="2"/>
      </c>
      <c r="AE38" s="352"/>
      <c r="AF38" s="123">
        <f t="shared" si="3"/>
      </c>
      <c r="AG38" s="352"/>
      <c r="AH38" s="123">
        <f t="shared" si="4"/>
      </c>
      <c r="AI38" s="351"/>
      <c r="AJ38" s="123">
        <f t="shared" si="16"/>
      </c>
      <c r="AK38" s="351"/>
      <c r="AL38" s="123">
        <f t="shared" si="17"/>
      </c>
      <c r="AM38" s="351"/>
      <c r="AN38" s="123">
        <f t="shared" si="18"/>
      </c>
      <c r="AO38" s="351"/>
      <c r="AP38" s="123">
        <f t="shared" si="8"/>
      </c>
      <c r="AQ38" s="351"/>
      <c r="AR38" s="123">
        <f t="shared" si="9"/>
      </c>
      <c r="AS38" s="351"/>
      <c r="AT38" s="123">
        <f t="shared" si="19"/>
      </c>
      <c r="AU38" s="351"/>
      <c r="AV38" s="123">
        <f t="shared" si="20"/>
      </c>
      <c r="AW38" s="126">
        <f t="shared" si="12"/>
      </c>
      <c r="AX38" s="125">
        <f t="shared" si="13"/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12.75">
      <c r="A39" s="596"/>
      <c r="B39" s="597"/>
      <c r="C39" s="597"/>
      <c r="D39" s="597"/>
      <c r="E39" s="592"/>
      <c r="F39" s="593"/>
      <c r="G39" s="594"/>
      <c r="H39" s="595"/>
      <c r="I39" s="591"/>
      <c r="J39" s="592"/>
      <c r="K39" s="589"/>
      <c r="L39" s="582"/>
      <c r="M39" s="590"/>
      <c r="N39" s="581"/>
      <c r="O39" s="582"/>
      <c r="P39" s="582"/>
      <c r="Q39" s="583"/>
      <c r="R39" s="426"/>
      <c r="S39" s="350"/>
      <c r="T39" s="349"/>
      <c r="U39" s="351"/>
      <c r="V39" s="123">
        <f t="shared" si="14"/>
      </c>
      <c r="W39" s="351"/>
      <c r="X39" s="123">
        <f aca="true" t="shared" si="22" ref="X39:AB40">IF($T39=0,"",($T39*W39)/100)</f>
      </c>
      <c r="Y39" s="351"/>
      <c r="Z39" s="123">
        <f t="shared" si="22"/>
      </c>
      <c r="AA39" s="351"/>
      <c r="AB39" s="123">
        <f t="shared" si="22"/>
      </c>
      <c r="AC39" s="351"/>
      <c r="AD39" s="123">
        <f t="shared" si="2"/>
      </c>
      <c r="AE39" s="352"/>
      <c r="AF39" s="123">
        <f t="shared" si="3"/>
      </c>
      <c r="AG39" s="352"/>
      <c r="AH39" s="123">
        <f t="shared" si="4"/>
      </c>
      <c r="AI39" s="351"/>
      <c r="AJ39" s="123">
        <f t="shared" si="16"/>
      </c>
      <c r="AK39" s="351"/>
      <c r="AL39" s="123">
        <f t="shared" si="17"/>
      </c>
      <c r="AM39" s="351"/>
      <c r="AN39" s="123">
        <f t="shared" si="18"/>
      </c>
      <c r="AO39" s="351"/>
      <c r="AP39" s="123">
        <f t="shared" si="8"/>
      </c>
      <c r="AQ39" s="351"/>
      <c r="AR39" s="123">
        <f t="shared" si="9"/>
      </c>
      <c r="AS39" s="351"/>
      <c r="AT39" s="123">
        <f t="shared" si="19"/>
      </c>
      <c r="AU39" s="351"/>
      <c r="AV39" s="123">
        <f t="shared" si="20"/>
      </c>
      <c r="AW39" s="126">
        <f t="shared" si="12"/>
      </c>
      <c r="AX39" s="125">
        <f t="shared" si="13"/>
      </c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2.75">
      <c r="A40" s="596"/>
      <c r="B40" s="597"/>
      <c r="C40" s="597"/>
      <c r="D40" s="597"/>
      <c r="E40" s="592"/>
      <c r="F40" s="593"/>
      <c r="G40" s="594"/>
      <c r="H40" s="595"/>
      <c r="I40" s="591"/>
      <c r="J40" s="592"/>
      <c r="K40" s="589"/>
      <c r="L40" s="582"/>
      <c r="M40" s="590"/>
      <c r="N40" s="581"/>
      <c r="O40" s="582"/>
      <c r="P40" s="582"/>
      <c r="Q40" s="583"/>
      <c r="R40" s="426"/>
      <c r="S40" s="390"/>
      <c r="T40" s="391"/>
      <c r="U40" s="351"/>
      <c r="V40" s="392">
        <f t="shared" si="14"/>
      </c>
      <c r="W40" s="351"/>
      <c r="X40" s="392">
        <f t="shared" si="22"/>
      </c>
      <c r="Y40" s="351"/>
      <c r="Z40" s="392">
        <f t="shared" si="22"/>
      </c>
      <c r="AA40" s="351"/>
      <c r="AB40" s="392">
        <f t="shared" si="22"/>
      </c>
      <c r="AC40" s="351"/>
      <c r="AD40" s="392">
        <f t="shared" si="2"/>
      </c>
      <c r="AE40" s="352"/>
      <c r="AF40" s="392">
        <f t="shared" si="3"/>
      </c>
      <c r="AG40" s="352"/>
      <c r="AH40" s="392">
        <f t="shared" si="4"/>
      </c>
      <c r="AI40" s="351"/>
      <c r="AJ40" s="392">
        <f t="shared" si="16"/>
      </c>
      <c r="AK40" s="351"/>
      <c r="AL40" s="392">
        <f t="shared" si="17"/>
      </c>
      <c r="AM40" s="351"/>
      <c r="AN40" s="392">
        <f t="shared" si="18"/>
      </c>
      <c r="AO40" s="351"/>
      <c r="AP40" s="392">
        <f t="shared" si="8"/>
      </c>
      <c r="AQ40" s="351"/>
      <c r="AR40" s="392">
        <f t="shared" si="9"/>
      </c>
      <c r="AS40" s="351"/>
      <c r="AT40" s="392">
        <f t="shared" si="19"/>
      </c>
      <c r="AU40" s="351"/>
      <c r="AV40" s="392">
        <f t="shared" si="20"/>
      </c>
      <c r="AW40" s="126">
        <f t="shared" si="12"/>
      </c>
      <c r="AX40" s="416">
        <f t="shared" si="13"/>
      </c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2.75">
      <c r="A41" s="115"/>
      <c r="B41" s="81"/>
      <c r="C41" s="81"/>
      <c r="D41" s="81"/>
      <c r="E41" s="104"/>
      <c r="F41" s="105"/>
      <c r="G41" s="106"/>
      <c r="H41" s="104"/>
      <c r="I41" s="105"/>
      <c r="J41" s="104"/>
      <c r="K41" s="105"/>
      <c r="L41" s="81"/>
      <c r="M41" s="107"/>
      <c r="N41" s="81"/>
      <c r="O41" s="81"/>
      <c r="P41" s="105"/>
      <c r="Q41" s="104"/>
      <c r="R41" s="108"/>
      <c r="S41" s="124">
        <f aca="true" t="shared" si="23" ref="S41:AB41">SUM(S20:S40)</f>
        <v>0</v>
      </c>
      <c r="T41" s="123">
        <f t="shared" si="23"/>
        <v>0</v>
      </c>
      <c r="U41" s="103"/>
      <c r="V41" s="123">
        <f t="shared" si="23"/>
        <v>0</v>
      </c>
      <c r="W41" s="103"/>
      <c r="X41" s="123">
        <f t="shared" si="23"/>
        <v>0</v>
      </c>
      <c r="Y41" s="103"/>
      <c r="Z41" s="123">
        <f t="shared" si="23"/>
        <v>0</v>
      </c>
      <c r="AA41" s="103"/>
      <c r="AB41" s="123">
        <f t="shared" si="23"/>
        <v>0</v>
      </c>
      <c r="AC41" s="103"/>
      <c r="AD41" s="123">
        <f>SUM(AD20:AD40)</f>
        <v>0</v>
      </c>
      <c r="AE41" s="109"/>
      <c r="AF41" s="123">
        <f>SUM(AF20:AF40)</f>
        <v>0</v>
      </c>
      <c r="AG41" s="109"/>
      <c r="AH41" s="123">
        <f>SUM(AH20:AH40)</f>
        <v>0</v>
      </c>
      <c r="AI41" s="103"/>
      <c r="AJ41" s="123">
        <f aca="true" t="shared" si="24" ref="AJ41:AX41">SUM(AJ20:AJ40)</f>
        <v>0</v>
      </c>
      <c r="AK41" s="103"/>
      <c r="AL41" s="123">
        <f t="shared" si="24"/>
        <v>0</v>
      </c>
      <c r="AM41" s="103"/>
      <c r="AN41" s="123">
        <f t="shared" si="24"/>
        <v>0</v>
      </c>
      <c r="AO41" s="103"/>
      <c r="AP41" s="123">
        <f t="shared" si="24"/>
        <v>0</v>
      </c>
      <c r="AQ41" s="103"/>
      <c r="AR41" s="123">
        <f t="shared" si="24"/>
        <v>0</v>
      </c>
      <c r="AS41" s="103"/>
      <c r="AT41" s="123">
        <f t="shared" si="24"/>
        <v>0</v>
      </c>
      <c r="AU41" s="103"/>
      <c r="AV41" s="123">
        <f t="shared" si="24"/>
        <v>0</v>
      </c>
      <c r="AW41" s="103"/>
      <c r="AX41" s="96">
        <f t="shared" si="24"/>
        <v>0</v>
      </c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2.75">
      <c r="A42" s="91"/>
      <c r="B42" s="1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100"/>
      <c r="N42" s="100"/>
      <c r="O42" s="90"/>
      <c r="P42" s="101"/>
      <c r="Q42" s="101"/>
      <c r="R42" s="101"/>
      <c r="S42" s="101"/>
      <c r="T42" s="90"/>
      <c r="U42" s="101"/>
      <c r="V42" s="90"/>
      <c r="W42" s="101"/>
      <c r="X42" s="90"/>
      <c r="Y42" s="101"/>
      <c r="Z42" s="90"/>
      <c r="AA42" s="101"/>
      <c r="AB42" s="90"/>
      <c r="AC42" s="101"/>
      <c r="AD42" s="90"/>
      <c r="AE42" s="90"/>
      <c r="AF42" s="90"/>
      <c r="AG42" s="101"/>
      <c r="AH42" s="90"/>
      <c r="AI42" s="101"/>
      <c r="AJ42" s="90"/>
      <c r="AK42" s="101"/>
      <c r="AL42" s="90"/>
      <c r="AM42" s="91"/>
      <c r="AN42" s="91"/>
      <c r="AO42" s="91"/>
      <c r="AP42" s="91"/>
      <c r="AQ42" s="91"/>
      <c r="AR42" s="91"/>
      <c r="AS42" s="91"/>
      <c r="AT42" s="91"/>
      <c r="AU42" s="14"/>
      <c r="AV42" s="14"/>
      <c r="AW42" s="14"/>
      <c r="AX42" s="14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105" ht="12.75">
      <c r="A43" s="122" t="s">
        <v>81</v>
      </c>
      <c r="B43" s="77"/>
      <c r="C43" s="344"/>
      <c r="D43" s="77"/>
      <c r="E43" s="92"/>
      <c r="F43" s="92"/>
      <c r="G43" s="92"/>
      <c r="H43" s="92"/>
      <c r="I43" s="92"/>
      <c r="J43" s="77"/>
      <c r="K43" s="77"/>
      <c r="L43" s="77"/>
      <c r="M43" s="429"/>
      <c r="N43" s="429"/>
      <c r="O43" s="75"/>
      <c r="P43" s="430"/>
      <c r="Q43" s="430"/>
      <c r="R43" s="430"/>
      <c r="S43" s="430"/>
      <c r="T43" s="75"/>
      <c r="U43" s="430"/>
      <c r="V43" s="75"/>
      <c r="W43" s="430"/>
      <c r="X43" s="75"/>
      <c r="Y43" s="430"/>
      <c r="Z43" s="75"/>
      <c r="AA43" s="430"/>
      <c r="AB43" s="75"/>
      <c r="AC43" s="430"/>
      <c r="AD43" s="75"/>
      <c r="AE43" s="75"/>
      <c r="AF43" s="75"/>
      <c r="AG43" s="430"/>
      <c r="AH43" s="75"/>
      <c r="AI43" s="430"/>
      <c r="AJ43" s="75"/>
      <c r="AK43" s="430"/>
      <c r="AL43" s="75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</row>
    <row r="44" spans="1:105" ht="12.75">
      <c r="A44" s="303"/>
      <c r="B44" s="303"/>
      <c r="C44" s="303"/>
      <c r="D44" s="303"/>
      <c r="E44" s="431"/>
      <c r="F44" s="431"/>
      <c r="G44" s="431"/>
      <c r="H44" s="431"/>
      <c r="I44" s="431"/>
      <c r="J44" s="303"/>
      <c r="K44" s="303"/>
      <c r="L44" s="303"/>
      <c r="M44" s="432"/>
      <c r="N44" s="432"/>
      <c r="O44" s="433"/>
      <c r="P44" s="434"/>
      <c r="Q44" s="434"/>
      <c r="R44" s="434"/>
      <c r="S44" s="434"/>
      <c r="T44" s="433"/>
      <c r="U44" s="434"/>
      <c r="V44" s="433"/>
      <c r="W44" s="434"/>
      <c r="X44" s="433"/>
      <c r="Y44" s="434"/>
      <c r="Z44" s="433"/>
      <c r="AA44" s="434"/>
      <c r="AB44" s="433"/>
      <c r="AC44" s="434"/>
      <c r="AD44" s="433"/>
      <c r="AE44" s="433"/>
      <c r="AF44" s="433"/>
      <c r="AG44" s="434"/>
      <c r="AH44" s="433"/>
      <c r="AI44" s="434"/>
      <c r="AJ44" s="433"/>
      <c r="AK44" s="434"/>
      <c r="AL44" s="433"/>
      <c r="AM44" s="303"/>
      <c r="AN44" s="303"/>
      <c r="AO44" s="303"/>
      <c r="AP44" s="303"/>
      <c r="AQ44" s="303"/>
      <c r="AR44" s="303"/>
      <c r="AS44" s="303"/>
      <c r="AT44" s="303"/>
      <c r="AU44" s="295"/>
      <c r="AV44" s="295"/>
      <c r="AW44" s="295"/>
      <c r="AX44" s="295"/>
      <c r="AY44" s="297"/>
      <c r="AZ44" s="297"/>
      <c r="BA44" s="297"/>
      <c r="BB44" s="297"/>
      <c r="BC44" s="297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05" ht="12.75">
      <c r="A45" s="94"/>
      <c r="B45" s="94"/>
      <c r="C45" s="94"/>
      <c r="D45" s="94"/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435"/>
      <c r="U45" s="436"/>
      <c r="V45" s="435"/>
      <c r="W45" s="436"/>
      <c r="X45" s="435"/>
      <c r="Y45" s="436"/>
      <c r="Z45" s="435"/>
      <c r="AA45" s="436"/>
      <c r="AB45" s="435"/>
      <c r="AC45" s="436"/>
      <c r="AD45" s="435"/>
      <c r="AE45" s="435"/>
      <c r="AF45" s="435"/>
      <c r="AG45" s="436"/>
      <c r="AH45" s="435"/>
      <c r="AI45" s="436"/>
      <c r="AJ45" s="435"/>
      <c r="AK45" s="436"/>
      <c r="AL45" s="435"/>
      <c r="AM45" s="95"/>
      <c r="AN45" s="95"/>
      <c r="AO45" s="95"/>
      <c r="AP45" s="95"/>
      <c r="AQ45" s="95"/>
      <c r="AR45" s="95"/>
      <c r="AS45" s="95"/>
      <c r="AT45" s="95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</row>
    <row r="46" spans="1:105" ht="12.75">
      <c r="A46" s="94"/>
      <c r="B46" s="94"/>
      <c r="C46" s="94"/>
      <c r="D46" s="94"/>
      <c r="E46" s="94"/>
      <c r="F46" s="94"/>
      <c r="G46" s="94"/>
      <c r="H46" s="94"/>
      <c r="I46" s="94"/>
      <c r="J46" s="95"/>
      <c r="K46" s="95"/>
      <c r="L46" s="95"/>
      <c r="M46" s="437"/>
      <c r="N46" s="437"/>
      <c r="O46" s="435"/>
      <c r="P46" s="436"/>
      <c r="Q46" s="436"/>
      <c r="R46" s="436"/>
      <c r="S46" s="436"/>
      <c r="T46" s="435"/>
      <c r="U46" s="436"/>
      <c r="V46" s="435"/>
      <c r="W46" s="436"/>
      <c r="X46" s="435"/>
      <c r="Y46" s="436"/>
      <c r="Z46" s="435"/>
      <c r="AA46" s="436"/>
      <c r="AB46" s="435"/>
      <c r="AC46" s="436"/>
      <c r="AD46" s="435"/>
      <c r="AE46" s="435"/>
      <c r="AF46" s="435"/>
      <c r="AG46" s="436"/>
      <c r="AH46" s="435"/>
      <c r="AI46" s="436"/>
      <c r="AJ46" s="435"/>
      <c r="AK46" s="436"/>
      <c r="AL46" s="435"/>
      <c r="AM46" s="95"/>
      <c r="AN46" s="95"/>
      <c r="AO46" s="95"/>
      <c r="AP46" s="95"/>
      <c r="AQ46" s="95"/>
      <c r="AR46" s="95"/>
      <c r="AS46" s="95"/>
      <c r="AT46" s="95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</row>
    <row r="47" spans="1:105" ht="12.75">
      <c r="A47" s="94"/>
      <c r="B47" s="94"/>
      <c r="C47" s="94"/>
      <c r="D47" s="94"/>
      <c r="E47" s="95"/>
      <c r="F47" s="95"/>
      <c r="G47" s="437"/>
      <c r="H47" s="437"/>
      <c r="I47" s="435"/>
      <c r="J47" s="436"/>
      <c r="K47" s="436"/>
      <c r="L47" s="436"/>
      <c r="M47" s="436"/>
      <c r="N47" s="435"/>
      <c r="O47" s="436"/>
      <c r="P47" s="435"/>
      <c r="Q47" s="436"/>
      <c r="R47" s="435"/>
      <c r="S47" s="436"/>
      <c r="T47" s="435"/>
      <c r="U47" s="436"/>
      <c r="V47" s="435"/>
      <c r="W47" s="436"/>
      <c r="X47" s="435"/>
      <c r="Y47" s="436"/>
      <c r="Z47" s="435"/>
      <c r="AA47" s="436"/>
      <c r="AB47" s="435"/>
      <c r="AC47" s="436"/>
      <c r="AD47" s="435"/>
      <c r="AE47" s="435"/>
      <c r="AF47" s="435"/>
      <c r="AG47" s="436"/>
      <c r="AH47" s="435"/>
      <c r="AI47" s="436"/>
      <c r="AJ47" s="43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</row>
    <row r="48" spans="1:105" ht="12.75">
      <c r="A48" s="94"/>
      <c r="B48" s="94"/>
      <c r="C48" s="94"/>
      <c r="D48" s="94"/>
      <c r="E48" s="95"/>
      <c r="F48" s="95"/>
      <c r="G48" s="437"/>
      <c r="H48" s="437"/>
      <c r="I48" s="435"/>
      <c r="J48" s="436"/>
      <c r="K48" s="436"/>
      <c r="L48" s="436"/>
      <c r="M48" s="436"/>
      <c r="N48" s="435"/>
      <c r="O48" s="436"/>
      <c r="P48" s="435"/>
      <c r="Q48" s="436"/>
      <c r="R48" s="435"/>
      <c r="S48" s="436"/>
      <c r="T48" s="435"/>
      <c r="U48" s="436"/>
      <c r="V48" s="435"/>
      <c r="W48" s="436"/>
      <c r="X48" s="435"/>
      <c r="Y48" s="436"/>
      <c r="Z48" s="435"/>
      <c r="AA48" s="436"/>
      <c r="AB48" s="435"/>
      <c r="AC48" s="436"/>
      <c r="AD48" s="435"/>
      <c r="AE48" s="435"/>
      <c r="AF48" s="435"/>
      <c r="AG48" s="436"/>
      <c r="AH48" s="435"/>
      <c r="AI48" s="436"/>
      <c r="AJ48" s="43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</row>
    <row r="49" spans="1:105" ht="12.75">
      <c r="A49" s="94"/>
      <c r="B49" s="94"/>
      <c r="C49" s="94"/>
      <c r="D49" s="94"/>
      <c r="E49" s="95"/>
      <c r="F49" s="95"/>
      <c r="G49" s="437"/>
      <c r="H49" s="437"/>
      <c r="I49" s="435"/>
      <c r="J49" s="436"/>
      <c r="K49" s="436"/>
      <c r="L49" s="436"/>
      <c r="M49" s="436"/>
      <c r="N49" s="435"/>
      <c r="O49" s="436"/>
      <c r="P49" s="435"/>
      <c r="Q49" s="436"/>
      <c r="R49" s="435"/>
      <c r="S49" s="436"/>
      <c r="T49" s="435"/>
      <c r="U49" s="436"/>
      <c r="V49" s="435"/>
      <c r="W49" s="436"/>
      <c r="X49" s="435"/>
      <c r="Y49" s="436"/>
      <c r="Z49" s="435"/>
      <c r="AA49" s="436"/>
      <c r="AB49" s="435"/>
      <c r="AC49" s="436"/>
      <c r="AD49" s="435"/>
      <c r="AE49" s="435"/>
      <c r="AF49" s="435"/>
      <c r="AG49" s="436"/>
      <c r="AH49" s="435"/>
      <c r="AI49" s="436"/>
      <c r="AJ49" s="43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</row>
    <row r="50" spans="1:105" ht="12.75">
      <c r="A50" s="94"/>
      <c r="B50" s="94"/>
      <c r="C50" s="94"/>
      <c r="D50" s="94"/>
      <c r="E50" s="95"/>
      <c r="F50" s="95"/>
      <c r="G50" s="437"/>
      <c r="H50" s="437"/>
      <c r="I50" s="435"/>
      <c r="J50" s="436"/>
      <c r="K50" s="436"/>
      <c r="L50" s="436"/>
      <c r="M50" s="436"/>
      <c r="N50" s="435"/>
      <c r="O50" s="436"/>
      <c r="P50" s="435"/>
      <c r="Q50" s="436"/>
      <c r="R50" s="435"/>
      <c r="S50" s="436"/>
      <c r="T50" s="435"/>
      <c r="U50" s="436"/>
      <c r="V50" s="435"/>
      <c r="W50" s="436"/>
      <c r="X50" s="435"/>
      <c r="Y50" s="436"/>
      <c r="Z50" s="435"/>
      <c r="AA50" s="436"/>
      <c r="AB50" s="435"/>
      <c r="AC50" s="436"/>
      <c r="AD50" s="435"/>
      <c r="AE50" s="435"/>
      <c r="AF50" s="435"/>
      <c r="AG50" s="436"/>
      <c r="AH50" s="435"/>
      <c r="AI50" s="436"/>
      <c r="AJ50" s="43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</row>
    <row r="51" spans="1:105" ht="12.75">
      <c r="A51" s="94"/>
      <c r="B51" s="94"/>
      <c r="C51" s="94"/>
      <c r="D51" s="94"/>
      <c r="E51" s="95"/>
      <c r="F51" s="95"/>
      <c r="G51" s="437"/>
      <c r="H51" s="437"/>
      <c r="I51" s="435"/>
      <c r="J51" s="436"/>
      <c r="K51" s="436"/>
      <c r="L51" s="436"/>
      <c r="M51" s="436"/>
      <c r="N51" s="435"/>
      <c r="O51" s="436"/>
      <c r="P51" s="435"/>
      <c r="Q51" s="436"/>
      <c r="R51" s="435"/>
      <c r="S51" s="436"/>
      <c r="T51" s="435"/>
      <c r="U51" s="436"/>
      <c r="V51" s="435"/>
      <c r="W51" s="436"/>
      <c r="X51" s="435"/>
      <c r="Y51" s="436"/>
      <c r="Z51" s="435"/>
      <c r="AA51" s="436"/>
      <c r="AB51" s="435"/>
      <c r="AC51" s="436"/>
      <c r="AD51" s="435"/>
      <c r="AE51" s="435"/>
      <c r="AF51" s="435"/>
      <c r="AG51" s="436"/>
      <c r="AH51" s="435"/>
      <c r="AI51" s="436"/>
      <c r="AJ51" s="43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ht="12.75">
      <c r="A52" s="94"/>
      <c r="B52" s="94"/>
      <c r="C52" s="94"/>
      <c r="D52" s="94"/>
      <c r="E52" s="95"/>
      <c r="F52" s="95"/>
      <c r="G52" s="437"/>
      <c r="H52" s="437"/>
      <c r="I52" s="435"/>
      <c r="J52" s="436"/>
      <c r="K52" s="436"/>
      <c r="L52" s="436"/>
      <c r="M52" s="436"/>
      <c r="N52" s="435"/>
      <c r="O52" s="436"/>
      <c r="P52" s="435"/>
      <c r="Q52" s="436"/>
      <c r="R52" s="435"/>
      <c r="S52" s="436"/>
      <c r="T52" s="435"/>
      <c r="U52" s="436"/>
      <c r="V52" s="435"/>
      <c r="W52" s="436"/>
      <c r="X52" s="435"/>
      <c r="Y52" s="436"/>
      <c r="Z52" s="435"/>
      <c r="AA52" s="436"/>
      <c r="AB52" s="435"/>
      <c r="AC52" s="436"/>
      <c r="AD52" s="435"/>
      <c r="AE52" s="435"/>
      <c r="AF52" s="435"/>
      <c r="AG52" s="436"/>
      <c r="AH52" s="435"/>
      <c r="AI52" s="436"/>
      <c r="AJ52" s="43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1:105" ht="12.75">
      <c r="A53" s="94"/>
      <c r="B53" s="94"/>
      <c r="C53" s="94"/>
      <c r="D53" s="94"/>
      <c r="E53" s="95"/>
      <c r="F53" s="95"/>
      <c r="G53" s="437"/>
      <c r="H53" s="437"/>
      <c r="I53" s="435"/>
      <c r="J53" s="436"/>
      <c r="K53" s="436"/>
      <c r="L53" s="436"/>
      <c r="M53" s="436"/>
      <c r="N53" s="435"/>
      <c r="O53" s="436"/>
      <c r="P53" s="435"/>
      <c r="Q53" s="436"/>
      <c r="R53" s="435"/>
      <c r="S53" s="436"/>
      <c r="T53" s="435"/>
      <c r="U53" s="436"/>
      <c r="V53" s="435"/>
      <c r="W53" s="436"/>
      <c r="X53" s="435"/>
      <c r="Y53" s="436"/>
      <c r="Z53" s="435"/>
      <c r="AA53" s="436"/>
      <c r="AB53" s="435"/>
      <c r="AC53" s="436"/>
      <c r="AD53" s="435"/>
      <c r="AE53" s="435"/>
      <c r="AF53" s="435"/>
      <c r="AG53" s="436"/>
      <c r="AH53" s="435"/>
      <c r="AI53" s="436"/>
      <c r="AJ53" s="43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ht="12.75">
      <c r="A54" s="95"/>
      <c r="B54" s="95"/>
      <c r="C54" s="95"/>
      <c r="D54" s="95"/>
      <c r="E54" s="95"/>
      <c r="F54" s="95"/>
      <c r="G54" s="437"/>
      <c r="H54" s="437"/>
      <c r="I54" s="435"/>
      <c r="J54" s="436"/>
      <c r="K54" s="436"/>
      <c r="L54" s="436"/>
      <c r="M54" s="436"/>
      <c r="N54" s="435"/>
      <c r="O54" s="436"/>
      <c r="P54" s="435"/>
      <c r="Q54" s="436"/>
      <c r="R54" s="435"/>
      <c r="S54" s="436"/>
      <c r="T54" s="435"/>
      <c r="U54" s="436"/>
      <c r="V54" s="435"/>
      <c r="W54" s="436"/>
      <c r="X54" s="435"/>
      <c r="Y54" s="436"/>
      <c r="Z54" s="435"/>
      <c r="AA54" s="436"/>
      <c r="AB54" s="435"/>
      <c r="AC54" s="436"/>
      <c r="AD54" s="435"/>
      <c r="AE54" s="435"/>
      <c r="AF54" s="435"/>
      <c r="AG54" s="436"/>
      <c r="AH54" s="435"/>
      <c r="AI54" s="436"/>
      <c r="AJ54" s="43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</row>
    <row r="55" spans="1:105" ht="12.75">
      <c r="A55" s="95"/>
      <c r="B55" s="95"/>
      <c r="C55" s="95"/>
      <c r="D55" s="95"/>
      <c r="E55" s="95"/>
      <c r="F55" s="95"/>
      <c r="G55" s="437"/>
      <c r="H55" s="437"/>
      <c r="I55" s="435"/>
      <c r="J55" s="436"/>
      <c r="K55" s="436"/>
      <c r="L55" s="436"/>
      <c r="M55" s="436"/>
      <c r="N55" s="435"/>
      <c r="O55" s="436"/>
      <c r="P55" s="435"/>
      <c r="Q55" s="436"/>
      <c r="R55" s="435"/>
      <c r="S55" s="436"/>
      <c r="T55" s="435"/>
      <c r="U55" s="436"/>
      <c r="V55" s="435"/>
      <c r="W55" s="436"/>
      <c r="X55" s="435"/>
      <c r="Y55" s="436"/>
      <c r="Z55" s="435"/>
      <c r="AA55" s="436"/>
      <c r="AB55" s="435"/>
      <c r="AC55" s="436"/>
      <c r="AD55" s="435"/>
      <c r="AE55" s="435"/>
      <c r="AF55" s="435"/>
      <c r="AG55" s="436"/>
      <c r="AH55" s="435"/>
      <c r="AI55" s="436"/>
      <c r="AJ55" s="43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</row>
    <row r="56" spans="1:105" ht="12.75">
      <c r="A56" s="95"/>
      <c r="B56" s="95"/>
      <c r="C56" s="95"/>
      <c r="D56" s="95"/>
      <c r="E56" s="95"/>
      <c r="F56" s="95"/>
      <c r="G56" s="437"/>
      <c r="H56" s="437"/>
      <c r="I56" s="435"/>
      <c r="J56" s="436"/>
      <c r="K56" s="436"/>
      <c r="L56" s="436"/>
      <c r="M56" s="436"/>
      <c r="N56" s="435"/>
      <c r="O56" s="436"/>
      <c r="P56" s="435"/>
      <c r="Q56" s="436"/>
      <c r="R56" s="435"/>
      <c r="S56" s="436"/>
      <c r="T56" s="435"/>
      <c r="U56" s="436"/>
      <c r="V56" s="435"/>
      <c r="W56" s="436"/>
      <c r="X56" s="435"/>
      <c r="Y56" s="436"/>
      <c r="Z56" s="435"/>
      <c r="AA56" s="436"/>
      <c r="AB56" s="435"/>
      <c r="AC56" s="436"/>
      <c r="AD56" s="435"/>
      <c r="AE56" s="435"/>
      <c r="AF56" s="435"/>
      <c r="AG56" s="436"/>
      <c r="AH56" s="435"/>
      <c r="AI56" s="436"/>
      <c r="AJ56" s="43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</row>
    <row r="57" spans="1:105" ht="12.75">
      <c r="A57" s="95"/>
      <c r="B57" s="95"/>
      <c r="C57" s="95"/>
      <c r="D57" s="95"/>
      <c r="E57" s="95"/>
      <c r="F57" s="95"/>
      <c r="G57" s="437"/>
      <c r="H57" s="437"/>
      <c r="I57" s="435"/>
      <c r="J57" s="436"/>
      <c r="K57" s="436"/>
      <c r="L57" s="436"/>
      <c r="M57" s="436"/>
      <c r="N57" s="435"/>
      <c r="O57" s="436"/>
      <c r="P57" s="435"/>
      <c r="Q57" s="436"/>
      <c r="R57" s="435"/>
      <c r="S57" s="436"/>
      <c r="T57" s="435"/>
      <c r="U57" s="436"/>
      <c r="V57" s="435"/>
      <c r="W57" s="436"/>
      <c r="X57" s="435"/>
      <c r="Y57" s="436"/>
      <c r="Z57" s="435"/>
      <c r="AA57" s="436"/>
      <c r="AB57" s="435"/>
      <c r="AC57" s="436"/>
      <c r="AD57" s="435"/>
      <c r="AE57" s="435"/>
      <c r="AF57" s="435"/>
      <c r="AG57" s="436"/>
      <c r="AH57" s="435"/>
      <c r="AI57" s="436"/>
      <c r="AJ57" s="43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</row>
    <row r="58" spans="1:105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</row>
    <row r="59" spans="1:105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</row>
    <row r="60" spans="1:105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</row>
    <row r="61" spans="1:105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</row>
    <row r="62" spans="1:105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</row>
    <row r="63" spans="1:105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</row>
    <row r="64" spans="1:105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</row>
    <row r="65" spans="1:105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</row>
    <row r="66" spans="1:105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</row>
    <row r="67" spans="1:105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</row>
    <row r="68" spans="1:105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</row>
    <row r="69" spans="1:105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</row>
    <row r="70" spans="1:105" ht="12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</row>
    <row r="71" spans="1:105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</row>
    <row r="72" spans="1:105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</row>
    <row r="73" spans="1:105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</row>
    <row r="74" spans="1:105" ht="12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</row>
    <row r="75" spans="1:105" ht="12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</row>
    <row r="76" spans="1:105" ht="12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</row>
    <row r="77" spans="1:105" ht="12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</row>
    <row r="78" spans="1:105" ht="12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</row>
    <row r="79" spans="1:105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</row>
    <row r="80" spans="1:105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</row>
    <row r="81" spans="1:105" ht="12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</row>
    <row r="82" spans="1:105" ht="12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</row>
    <row r="83" spans="1:105" ht="12.7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95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</row>
    <row r="84" spans="1:10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</row>
    <row r="85" spans="1:10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</row>
    <row r="86" spans="1:10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</row>
    <row r="95" spans="1:10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</row>
    <row r="96" spans="1:10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</row>
    <row r="97" spans="1:10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</row>
    <row r="98" spans="1:10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</row>
    <row r="99" spans="1:10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</row>
    <row r="100" spans="1:10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</row>
    <row r="101" spans="1:10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</row>
    <row r="102" spans="1:10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</row>
    <row r="103" spans="1:10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</row>
    <row r="104" spans="1:10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</row>
    <row r="105" spans="1:10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</row>
    <row r="106" spans="1:10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</row>
    <row r="107" spans="1:10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</row>
    <row r="108" spans="1:10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</row>
    <row r="109" spans="1:10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</row>
    <row r="110" spans="1:10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</row>
    <row r="111" spans="1:10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</row>
    <row r="112" spans="1:10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</row>
    <row r="113" spans="1:10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</row>
    <row r="114" spans="1:10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</row>
    <row r="115" spans="1:105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</row>
    <row r="116" spans="1:105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</row>
    <row r="117" spans="1:105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</row>
    <row r="118" spans="1:105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</row>
    <row r="119" spans="1:105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</row>
    <row r="120" spans="1:105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</row>
    <row r="121" spans="1:105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</row>
    <row r="122" spans="1:105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</row>
    <row r="123" spans="1:105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</row>
    <row r="124" spans="1:105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</row>
    <row r="125" spans="1:105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</row>
    <row r="126" spans="1:105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</row>
    <row r="127" spans="1:105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</row>
    <row r="128" spans="1:105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</row>
    <row r="129" spans="1:105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</row>
    <row r="130" spans="1:105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</row>
    <row r="131" spans="1:105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</row>
    <row r="132" spans="1:105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</row>
    <row r="133" spans="1:105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</row>
    <row r="134" spans="1:105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</row>
    <row r="135" spans="1:105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</row>
    <row r="136" spans="1:105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</row>
    <row r="137" spans="1:105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</row>
    <row r="138" spans="1:105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</row>
    <row r="139" spans="1:105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</row>
    <row r="140" spans="1:105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</row>
    <row r="141" spans="1:105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</row>
    <row r="142" spans="1:105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</row>
    <row r="143" spans="1:105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</row>
    <row r="144" spans="1:105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</row>
    <row r="145" spans="1:105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</row>
    <row r="146" spans="1:105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</row>
    <row r="147" spans="1:105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</row>
    <row r="148" spans="1:105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</row>
    <row r="149" spans="1:105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</row>
    <row r="150" spans="1:105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</row>
    <row r="151" spans="1:105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</row>
    <row r="152" spans="1:105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</row>
    <row r="153" spans="1:105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</row>
    <row r="154" spans="1:105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</row>
    <row r="155" spans="1:105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</row>
    <row r="156" spans="1:105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</row>
    <row r="157" spans="1:105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</row>
    <row r="158" spans="1:105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</row>
    <row r="159" spans="1:105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</row>
    <row r="160" spans="1:105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</row>
    <row r="161" spans="1:105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</row>
    <row r="162" spans="1:105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</row>
    <row r="163" spans="1:105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</row>
    <row r="164" spans="1:105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</row>
    <row r="165" spans="1:105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</row>
    <row r="166" spans="1:105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</row>
    <row r="167" spans="1:105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</row>
    <row r="168" spans="1:105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</row>
    <row r="169" spans="1:105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</row>
    <row r="170" spans="1:105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</row>
    <row r="171" spans="1:105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</row>
    <row r="172" spans="1:105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</row>
    <row r="173" spans="1:105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</row>
    <row r="174" spans="1:105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</row>
    <row r="175" spans="1:105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</row>
  </sheetData>
  <sheetProtection sheet="1" objects="1" scenarios="1"/>
  <mergeCells count="131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P14:R14"/>
    <mergeCell ref="J13:O13"/>
    <mergeCell ref="J14:O14"/>
    <mergeCell ref="K5:R5"/>
    <mergeCell ref="K6:R6"/>
    <mergeCell ref="K7:R7"/>
    <mergeCell ref="L10:M10"/>
    <mergeCell ref="Q2:R2"/>
    <mergeCell ref="A20:E20"/>
    <mergeCell ref="A21:E21"/>
    <mergeCell ref="A22:E22"/>
    <mergeCell ref="K20:M20"/>
    <mergeCell ref="N20:Q20"/>
    <mergeCell ref="N21:Q21"/>
    <mergeCell ref="N22:Q22"/>
    <mergeCell ref="L11:M11"/>
    <mergeCell ref="P13:R13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9:J39"/>
    <mergeCell ref="I40:J40"/>
    <mergeCell ref="I33:J33"/>
    <mergeCell ref="I34:J34"/>
    <mergeCell ref="I35:J35"/>
    <mergeCell ref="I36:J36"/>
    <mergeCell ref="K29:M29"/>
    <mergeCell ref="K30:M30"/>
    <mergeCell ref="I37:J37"/>
    <mergeCell ref="I38:J38"/>
    <mergeCell ref="I29:J29"/>
    <mergeCell ref="I30:J30"/>
    <mergeCell ref="I31:J31"/>
    <mergeCell ref="I32:J32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21:M21"/>
    <mergeCell ref="K22:M22"/>
    <mergeCell ref="K23:M23"/>
    <mergeCell ref="K24:M24"/>
    <mergeCell ref="K25:M25"/>
    <mergeCell ref="K26:M26"/>
    <mergeCell ref="K27:M27"/>
    <mergeCell ref="K28:M28"/>
    <mergeCell ref="N23:Q23"/>
    <mergeCell ref="N24:Q24"/>
    <mergeCell ref="N25:Q25"/>
    <mergeCell ref="N26:Q26"/>
    <mergeCell ref="N33:Q33"/>
    <mergeCell ref="N34:Q34"/>
    <mergeCell ref="N27:Q27"/>
    <mergeCell ref="N28:Q28"/>
    <mergeCell ref="N29:Q29"/>
    <mergeCell ref="N30:Q30"/>
    <mergeCell ref="N39:Q39"/>
    <mergeCell ref="N40:Q40"/>
    <mergeCell ref="N19:Q19"/>
    <mergeCell ref="K19:M19"/>
    <mergeCell ref="N35:Q35"/>
    <mergeCell ref="N36:Q36"/>
    <mergeCell ref="N37:Q37"/>
    <mergeCell ref="N38:Q38"/>
    <mergeCell ref="N31:Q31"/>
    <mergeCell ref="N32:Q32"/>
  </mergeCells>
  <printOptions/>
  <pageMargins left="0.44" right="0.25" top="0.25" bottom="0.25" header="0" footer="0"/>
  <pageSetup fitToWidth="4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3">
      <selection activeCell="A36" sqref="A36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437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438</v>
      </c>
    </row>
    <row r="15" ht="12">
      <c r="A15" t="s">
        <v>417</v>
      </c>
    </row>
    <row r="16" ht="12">
      <c r="A16" t="s">
        <v>418</v>
      </c>
    </row>
    <row r="17" ht="12">
      <c r="A17" t="s">
        <v>439</v>
      </c>
    </row>
    <row r="18" ht="12">
      <c r="A18" t="s">
        <v>440</v>
      </c>
    </row>
    <row r="19" ht="12">
      <c r="A19" t="s">
        <v>441</v>
      </c>
    </row>
    <row r="20" ht="12">
      <c r="A20" t="s">
        <v>442</v>
      </c>
    </row>
    <row r="21" ht="12">
      <c r="A21" t="s">
        <v>443</v>
      </c>
    </row>
    <row r="22" ht="12">
      <c r="A22" t="s">
        <v>444</v>
      </c>
    </row>
    <row r="23" ht="12">
      <c r="A23" t="s">
        <v>445</v>
      </c>
    </row>
    <row r="24" ht="12">
      <c r="A24" t="s">
        <v>446</v>
      </c>
    </row>
    <row r="25" ht="12">
      <c r="A25" t="s">
        <v>447</v>
      </c>
    </row>
    <row r="26" ht="12">
      <c r="A26" t="s">
        <v>448</v>
      </c>
    </row>
    <row r="27" ht="12">
      <c r="A27" t="s">
        <v>449</v>
      </c>
    </row>
    <row r="28" ht="12">
      <c r="A28" t="s">
        <v>450</v>
      </c>
    </row>
    <row r="29" ht="12">
      <c r="A29" t="s">
        <v>451</v>
      </c>
    </row>
    <row r="30" ht="12">
      <c r="A30" t="s">
        <v>452</v>
      </c>
    </row>
    <row r="31" ht="12">
      <c r="A31" t="s">
        <v>453</v>
      </c>
    </row>
    <row r="32" ht="12">
      <c r="A32" t="s">
        <v>454</v>
      </c>
    </row>
    <row r="33" ht="12">
      <c r="A33" t="s">
        <v>455</v>
      </c>
    </row>
    <row r="34" ht="12">
      <c r="A34" t="s">
        <v>456</v>
      </c>
    </row>
    <row r="35" ht="12">
      <c r="A35" t="s">
        <v>457</v>
      </c>
    </row>
    <row r="36" ht="12">
      <c r="A36" t="s">
        <v>337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K68"/>
  <sheetViews>
    <sheetView showGridLines="0" workbookViewId="0" topLeftCell="A1">
      <selection activeCell="A15" sqref="A15:E19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4" width="14.625" style="0" customWidth="1"/>
  </cols>
  <sheetData>
    <row r="1" spans="1:34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216"/>
      <c r="U1" s="216"/>
      <c r="V1" s="216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62"/>
      <c r="AH1" s="198"/>
    </row>
    <row r="2" spans="1:34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166</v>
      </c>
      <c r="Q2" s="598" t="s">
        <v>167</v>
      </c>
      <c r="R2" s="599"/>
      <c r="T2" s="213" t="s">
        <v>5</v>
      </c>
      <c r="U2" s="214"/>
      <c r="V2" s="215"/>
      <c r="Z2" s="130"/>
      <c r="AF2" s="1"/>
      <c r="AH2" s="161"/>
    </row>
    <row r="3" spans="1:34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329"/>
      <c r="V3" s="210"/>
      <c r="Z3" s="130"/>
      <c r="AF3" s="1"/>
      <c r="AH3" s="161"/>
    </row>
    <row r="4" spans="1:34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329"/>
      <c r="V4" s="210"/>
      <c r="Z4" s="130"/>
      <c r="AF4" s="1"/>
      <c r="AH4" s="161"/>
    </row>
    <row r="5" spans="1:34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168</v>
      </c>
      <c r="U5" s="330"/>
      <c r="V5" s="202">
        <f>M40</f>
        <v>0</v>
      </c>
      <c r="AF5" s="1"/>
      <c r="AH5" s="161"/>
    </row>
    <row r="6" spans="1:34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330"/>
      <c r="V6" s="202"/>
      <c r="AF6" s="1"/>
      <c r="AH6" s="161"/>
    </row>
    <row r="7" spans="1:34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329"/>
      <c r="V7" s="202"/>
      <c r="AF7" s="1"/>
      <c r="AH7" s="161"/>
    </row>
    <row r="8" spans="1:34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169</v>
      </c>
      <c r="U8" s="330"/>
      <c r="V8" s="202" t="e">
        <f>'FF 20-20'!R20-'SLA Counties'!AB41+#REF!+#REF!+#REF!</f>
        <v>#REF!</v>
      </c>
      <c r="AF8" s="1"/>
      <c r="AH8" s="161"/>
    </row>
    <row r="9" spans="1:34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330"/>
      <c r="V9" s="202"/>
      <c r="AF9" s="1"/>
      <c r="AH9" s="161"/>
    </row>
    <row r="10" spans="1:34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7"/>
      <c r="V10" s="394"/>
      <c r="AF10" s="1"/>
      <c r="AH10" s="161"/>
    </row>
    <row r="11" spans="1:34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330"/>
      <c r="V11" s="202" t="e">
        <f>V5-V8</f>
        <v>#REF!</v>
      </c>
      <c r="AF11" s="1"/>
      <c r="AH11" s="161"/>
    </row>
    <row r="12" spans="1:34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206"/>
      <c r="U12" s="5"/>
      <c r="V12" s="211"/>
      <c r="AF12" s="1"/>
      <c r="AH12" s="161"/>
    </row>
    <row r="13" spans="1:34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"/>
      <c r="AG13" s="191"/>
      <c r="AH13" s="204"/>
    </row>
    <row r="14" spans="1:34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5"/>
      <c r="AG14" s="192"/>
      <c r="AH14" s="200"/>
    </row>
    <row r="15" spans="1:34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763"/>
      <c r="K15" s="773"/>
      <c r="L15" s="764"/>
      <c r="M15" s="763"/>
      <c r="N15" s="773"/>
      <c r="O15" s="773"/>
      <c r="P15" s="773"/>
      <c r="Q15" s="764"/>
      <c r="R15" s="203"/>
      <c r="S15" s="50" t="s">
        <v>53</v>
      </c>
      <c r="T15" s="50" t="s">
        <v>54</v>
      </c>
      <c r="U15" s="50" t="s">
        <v>30</v>
      </c>
      <c r="V15" s="50" t="s">
        <v>31</v>
      </c>
      <c r="W15" s="50" t="s">
        <v>32</v>
      </c>
      <c r="X15" s="50" t="s">
        <v>33</v>
      </c>
      <c r="Y15" s="50" t="s">
        <v>34</v>
      </c>
      <c r="Z15" s="50" t="s">
        <v>35</v>
      </c>
      <c r="AA15" s="50" t="s">
        <v>36</v>
      </c>
      <c r="AB15" s="50" t="s">
        <v>37</v>
      </c>
      <c r="AC15" s="50" t="s">
        <v>38</v>
      </c>
      <c r="AD15" s="50" t="s">
        <v>39</v>
      </c>
      <c r="AE15" s="50" t="s">
        <v>40</v>
      </c>
      <c r="AF15" s="50" t="s">
        <v>41</v>
      </c>
      <c r="AG15" s="203"/>
      <c r="AH15" s="217"/>
    </row>
    <row r="16" spans="1:34" ht="12.75">
      <c r="A16" s="767"/>
      <c r="B16" s="768"/>
      <c r="C16" s="768"/>
      <c r="D16" s="768"/>
      <c r="E16" s="759"/>
      <c r="F16" s="757"/>
      <c r="G16" s="759"/>
      <c r="H16" s="757"/>
      <c r="I16" s="759"/>
      <c r="J16" s="757"/>
      <c r="K16" s="758"/>
      <c r="L16" s="759"/>
      <c r="M16" s="765" t="s">
        <v>151</v>
      </c>
      <c r="N16" s="781"/>
      <c r="O16" s="781"/>
      <c r="P16" s="781"/>
      <c r="Q16" s="766"/>
      <c r="R16" s="203"/>
      <c r="S16" s="44" t="s">
        <v>170</v>
      </c>
      <c r="T16" s="44" t="s">
        <v>170</v>
      </c>
      <c r="U16" s="44" t="s">
        <v>170</v>
      </c>
      <c r="V16" s="44" t="s">
        <v>170</v>
      </c>
      <c r="W16" s="44" t="s">
        <v>170</v>
      </c>
      <c r="X16" s="44" t="s">
        <v>170</v>
      </c>
      <c r="Y16" s="44" t="s">
        <v>170</v>
      </c>
      <c r="Z16" s="44" t="s">
        <v>170</v>
      </c>
      <c r="AA16" s="44" t="s">
        <v>170</v>
      </c>
      <c r="AB16" s="44" t="s">
        <v>170</v>
      </c>
      <c r="AC16" s="44" t="s">
        <v>170</v>
      </c>
      <c r="AD16" s="44" t="s">
        <v>170</v>
      </c>
      <c r="AE16" s="44" t="s">
        <v>170</v>
      </c>
      <c r="AF16" s="44" t="s">
        <v>170</v>
      </c>
      <c r="AG16" s="208" t="s">
        <v>162</v>
      </c>
      <c r="AH16" s="218" t="s">
        <v>163</v>
      </c>
    </row>
    <row r="17" spans="1:34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765" t="s">
        <v>49</v>
      </c>
      <c r="I17" s="766"/>
      <c r="J17" s="729" t="s">
        <v>50</v>
      </c>
      <c r="K17" s="715"/>
      <c r="L17" s="716"/>
      <c r="M17" s="765" t="s">
        <v>51</v>
      </c>
      <c r="N17" s="781"/>
      <c r="O17" s="781"/>
      <c r="P17" s="781"/>
      <c r="Q17" s="766"/>
      <c r="R17" s="50" t="s">
        <v>52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2" t="s">
        <v>123</v>
      </c>
      <c r="AE17" s="52" t="s">
        <v>123</v>
      </c>
      <c r="AF17" s="52" t="s">
        <v>123</v>
      </c>
      <c r="AG17" s="208" t="s">
        <v>42</v>
      </c>
      <c r="AH17" s="218" t="s">
        <v>43</v>
      </c>
    </row>
    <row r="18" spans="1:34" ht="12.75">
      <c r="A18" s="734"/>
      <c r="B18" s="735"/>
      <c r="C18" s="735"/>
      <c r="D18" s="735"/>
      <c r="E18" s="697"/>
      <c r="F18" s="757"/>
      <c r="G18" s="759"/>
      <c r="H18" s="757"/>
      <c r="I18" s="759"/>
      <c r="J18" s="757"/>
      <c r="K18" s="758"/>
      <c r="L18" s="759"/>
      <c r="M18" s="757"/>
      <c r="N18" s="758"/>
      <c r="O18" s="758"/>
      <c r="P18" s="758"/>
      <c r="Q18" s="759"/>
      <c r="R18" s="203"/>
      <c r="S18" s="44" t="s">
        <v>60</v>
      </c>
      <c r="T18" s="44" t="s">
        <v>60</v>
      </c>
      <c r="U18" s="44"/>
      <c r="V18" s="44"/>
      <c r="W18" s="44">
        <v>83.011</v>
      </c>
      <c r="X18" s="44"/>
      <c r="Y18" s="44">
        <v>83.505</v>
      </c>
      <c r="Z18" s="423" t="s">
        <v>294</v>
      </c>
      <c r="AA18" s="44" t="s">
        <v>61</v>
      </c>
      <c r="AB18" s="44">
        <v>83.535</v>
      </c>
      <c r="AC18" s="44">
        <v>83.536</v>
      </c>
      <c r="AD18" s="44">
        <v>83.536</v>
      </c>
      <c r="AE18" s="44">
        <v>83.549</v>
      </c>
      <c r="AF18" s="44">
        <v>83.549</v>
      </c>
      <c r="AG18" s="61"/>
      <c r="AH18" s="151"/>
    </row>
    <row r="19" spans="1:34" ht="12.75">
      <c r="A19" s="732" t="s">
        <v>171</v>
      </c>
      <c r="B19" s="733"/>
      <c r="C19" s="733"/>
      <c r="D19" s="733"/>
      <c r="E19" s="720"/>
      <c r="F19" s="730" t="s">
        <v>156</v>
      </c>
      <c r="G19" s="720"/>
      <c r="H19" s="730" t="s">
        <v>157</v>
      </c>
      <c r="I19" s="720"/>
      <c r="J19" s="730" t="s">
        <v>165</v>
      </c>
      <c r="K19" s="719"/>
      <c r="L19" s="720"/>
      <c r="M19" s="730" t="s">
        <v>144</v>
      </c>
      <c r="N19" s="719"/>
      <c r="O19" s="719"/>
      <c r="P19" s="719" t="s">
        <v>144</v>
      </c>
      <c r="Q19" s="720"/>
      <c r="R19" s="60" t="s">
        <v>145</v>
      </c>
      <c r="S19" s="44" t="s">
        <v>70</v>
      </c>
      <c r="T19" s="44" t="s">
        <v>71</v>
      </c>
      <c r="U19" s="44"/>
      <c r="V19" s="44"/>
      <c r="W19" s="44" t="s">
        <v>72</v>
      </c>
      <c r="X19" s="44"/>
      <c r="Y19" s="44" t="s">
        <v>73</v>
      </c>
      <c r="Z19" s="44" t="s">
        <v>295</v>
      </c>
      <c r="AA19" s="44" t="s">
        <v>74</v>
      </c>
      <c r="AB19" s="44" t="s">
        <v>75</v>
      </c>
      <c r="AC19" s="44" t="s">
        <v>76</v>
      </c>
      <c r="AD19" s="44" t="s">
        <v>77</v>
      </c>
      <c r="AE19" s="44" t="s">
        <v>78</v>
      </c>
      <c r="AF19" s="44" t="s">
        <v>79</v>
      </c>
      <c r="AG19" s="44" t="s">
        <v>93</v>
      </c>
      <c r="AH19" s="47" t="s">
        <v>24</v>
      </c>
    </row>
    <row r="20" spans="1:34" ht="12.75">
      <c r="A20" s="596"/>
      <c r="B20" s="597"/>
      <c r="C20" s="597"/>
      <c r="D20" s="597"/>
      <c r="E20" s="592"/>
      <c r="F20" s="616"/>
      <c r="G20" s="618"/>
      <c r="H20" s="761"/>
      <c r="I20" s="762"/>
      <c r="J20" s="778"/>
      <c r="K20" s="779"/>
      <c r="L20" s="780"/>
      <c r="M20" s="760">
        <f>IF(F20*H20=0,F20,F20*H20)</f>
        <v>0</v>
      </c>
      <c r="N20" s="712"/>
      <c r="O20" s="712"/>
      <c r="P20" s="712"/>
      <c r="Q20" s="713"/>
      <c r="R20" s="348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292">
        <f aca="true" t="shared" si="0" ref="AG20:AG32">SUM(S20:AF20)</f>
        <v>0</v>
      </c>
      <c r="AH20" s="125">
        <f>M20-AG20</f>
        <v>0</v>
      </c>
    </row>
    <row r="21" spans="1:34" ht="12.75">
      <c r="A21" s="596"/>
      <c r="B21" s="597"/>
      <c r="C21" s="597"/>
      <c r="D21" s="597"/>
      <c r="E21" s="592"/>
      <c r="F21" s="616"/>
      <c r="G21" s="618"/>
      <c r="H21" s="761"/>
      <c r="I21" s="762"/>
      <c r="J21" s="778"/>
      <c r="K21" s="779"/>
      <c r="L21" s="780"/>
      <c r="M21" s="760">
        <f aca="true" t="shared" si="1" ref="M21:M39">IF(F21*H21=0,F21,F21*H21)</f>
        <v>0</v>
      </c>
      <c r="N21" s="712"/>
      <c r="O21" s="712"/>
      <c r="P21" s="712"/>
      <c r="Q21" s="713"/>
      <c r="R21" s="348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292">
        <f t="shared" si="0"/>
        <v>0</v>
      </c>
      <c r="AH21" s="125">
        <f aca="true" t="shared" si="2" ref="AH21:AH39">M21-AG21</f>
        <v>0</v>
      </c>
    </row>
    <row r="22" spans="1:34" ht="12.75">
      <c r="A22" s="596"/>
      <c r="B22" s="597"/>
      <c r="C22" s="597"/>
      <c r="D22" s="597"/>
      <c r="E22" s="592"/>
      <c r="F22" s="616"/>
      <c r="G22" s="618"/>
      <c r="H22" s="761"/>
      <c r="I22" s="762"/>
      <c r="J22" s="778"/>
      <c r="K22" s="779"/>
      <c r="L22" s="780"/>
      <c r="M22" s="760">
        <f t="shared" si="1"/>
        <v>0</v>
      </c>
      <c r="N22" s="712"/>
      <c r="O22" s="712"/>
      <c r="P22" s="712"/>
      <c r="Q22" s="713"/>
      <c r="R22" s="348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292">
        <f t="shared" si="0"/>
        <v>0</v>
      </c>
      <c r="AH22" s="125">
        <f t="shared" si="2"/>
        <v>0</v>
      </c>
    </row>
    <row r="23" spans="1:34" ht="12.75">
      <c r="A23" s="596"/>
      <c r="B23" s="597"/>
      <c r="C23" s="597"/>
      <c r="D23" s="597"/>
      <c r="E23" s="592"/>
      <c r="F23" s="616"/>
      <c r="G23" s="618"/>
      <c r="H23" s="761"/>
      <c r="I23" s="762"/>
      <c r="J23" s="778"/>
      <c r="K23" s="779"/>
      <c r="L23" s="780"/>
      <c r="M23" s="760">
        <f t="shared" si="1"/>
        <v>0</v>
      </c>
      <c r="N23" s="712"/>
      <c r="O23" s="712"/>
      <c r="P23" s="712"/>
      <c r="Q23" s="713"/>
      <c r="R23" s="34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292">
        <f t="shared" si="0"/>
        <v>0</v>
      </c>
      <c r="AH23" s="125">
        <f t="shared" si="2"/>
        <v>0</v>
      </c>
    </row>
    <row r="24" spans="1:34" ht="12.75">
      <c r="A24" s="596"/>
      <c r="B24" s="597"/>
      <c r="C24" s="597"/>
      <c r="D24" s="597"/>
      <c r="E24" s="592"/>
      <c r="F24" s="616"/>
      <c r="G24" s="618"/>
      <c r="H24" s="761"/>
      <c r="I24" s="762"/>
      <c r="J24" s="778"/>
      <c r="K24" s="779"/>
      <c r="L24" s="780"/>
      <c r="M24" s="760">
        <f t="shared" si="1"/>
        <v>0</v>
      </c>
      <c r="N24" s="712"/>
      <c r="O24" s="712"/>
      <c r="P24" s="712"/>
      <c r="Q24" s="713"/>
      <c r="R24" s="348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292">
        <f t="shared" si="0"/>
        <v>0</v>
      </c>
      <c r="AH24" s="125">
        <f t="shared" si="2"/>
        <v>0</v>
      </c>
    </row>
    <row r="25" spans="1:34" ht="12.75">
      <c r="A25" s="596"/>
      <c r="B25" s="597"/>
      <c r="C25" s="597"/>
      <c r="D25" s="597"/>
      <c r="E25" s="592"/>
      <c r="F25" s="616"/>
      <c r="G25" s="618"/>
      <c r="H25" s="761"/>
      <c r="I25" s="762"/>
      <c r="J25" s="778"/>
      <c r="K25" s="779"/>
      <c r="L25" s="780"/>
      <c r="M25" s="760">
        <f t="shared" si="1"/>
        <v>0</v>
      </c>
      <c r="N25" s="712"/>
      <c r="O25" s="712"/>
      <c r="P25" s="712"/>
      <c r="Q25" s="713"/>
      <c r="R25" s="348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292">
        <f t="shared" si="0"/>
        <v>0</v>
      </c>
      <c r="AH25" s="125">
        <f t="shared" si="2"/>
        <v>0</v>
      </c>
    </row>
    <row r="26" spans="1:34" ht="12.75">
      <c r="A26" s="596"/>
      <c r="B26" s="597"/>
      <c r="C26" s="597"/>
      <c r="D26" s="597"/>
      <c r="E26" s="592"/>
      <c r="F26" s="616"/>
      <c r="G26" s="618"/>
      <c r="H26" s="761"/>
      <c r="I26" s="762"/>
      <c r="J26" s="778"/>
      <c r="K26" s="779"/>
      <c r="L26" s="780"/>
      <c r="M26" s="760">
        <f t="shared" si="1"/>
        <v>0</v>
      </c>
      <c r="N26" s="712"/>
      <c r="O26" s="712"/>
      <c r="P26" s="712"/>
      <c r="Q26" s="713"/>
      <c r="R26" s="348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292">
        <f t="shared" si="0"/>
        <v>0</v>
      </c>
      <c r="AH26" s="125">
        <f t="shared" si="2"/>
        <v>0</v>
      </c>
    </row>
    <row r="27" spans="1:34" ht="12.75">
      <c r="A27" s="596"/>
      <c r="B27" s="597"/>
      <c r="C27" s="597"/>
      <c r="D27" s="597"/>
      <c r="E27" s="592"/>
      <c r="F27" s="616"/>
      <c r="G27" s="618"/>
      <c r="H27" s="761"/>
      <c r="I27" s="762"/>
      <c r="J27" s="778"/>
      <c r="K27" s="779"/>
      <c r="L27" s="780"/>
      <c r="M27" s="760">
        <f t="shared" si="1"/>
        <v>0</v>
      </c>
      <c r="N27" s="712"/>
      <c r="O27" s="712"/>
      <c r="P27" s="712"/>
      <c r="Q27" s="713"/>
      <c r="R27" s="348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292">
        <f t="shared" si="0"/>
        <v>0</v>
      </c>
      <c r="AH27" s="125">
        <f t="shared" si="2"/>
        <v>0</v>
      </c>
    </row>
    <row r="28" spans="1:34" ht="12.75">
      <c r="A28" s="596"/>
      <c r="B28" s="597"/>
      <c r="C28" s="597"/>
      <c r="D28" s="597"/>
      <c r="E28" s="592"/>
      <c r="F28" s="616"/>
      <c r="G28" s="618"/>
      <c r="H28" s="761"/>
      <c r="I28" s="762"/>
      <c r="J28" s="778"/>
      <c r="K28" s="779"/>
      <c r="L28" s="780"/>
      <c r="M28" s="760">
        <f t="shared" si="1"/>
        <v>0</v>
      </c>
      <c r="N28" s="712"/>
      <c r="O28" s="712"/>
      <c r="P28" s="712"/>
      <c r="Q28" s="713"/>
      <c r="R28" s="348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292">
        <f t="shared" si="0"/>
        <v>0</v>
      </c>
      <c r="AH28" s="125">
        <f t="shared" si="2"/>
        <v>0</v>
      </c>
    </row>
    <row r="29" spans="1:34" ht="12.75">
      <c r="A29" s="596"/>
      <c r="B29" s="597"/>
      <c r="C29" s="597"/>
      <c r="D29" s="597"/>
      <c r="E29" s="592"/>
      <c r="F29" s="616"/>
      <c r="G29" s="618"/>
      <c r="H29" s="761"/>
      <c r="I29" s="762"/>
      <c r="J29" s="778"/>
      <c r="K29" s="779"/>
      <c r="L29" s="780"/>
      <c r="M29" s="760">
        <f t="shared" si="1"/>
        <v>0</v>
      </c>
      <c r="N29" s="712"/>
      <c r="O29" s="712"/>
      <c r="P29" s="712"/>
      <c r="Q29" s="713"/>
      <c r="R29" s="34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292">
        <f t="shared" si="0"/>
        <v>0</v>
      </c>
      <c r="AH29" s="125">
        <f t="shared" si="2"/>
        <v>0</v>
      </c>
    </row>
    <row r="30" spans="1:34" ht="12.75">
      <c r="A30" s="596"/>
      <c r="B30" s="597"/>
      <c r="C30" s="597"/>
      <c r="D30" s="597"/>
      <c r="E30" s="592"/>
      <c r="F30" s="616"/>
      <c r="G30" s="618"/>
      <c r="H30" s="761"/>
      <c r="I30" s="762"/>
      <c r="J30" s="778"/>
      <c r="K30" s="779"/>
      <c r="L30" s="780"/>
      <c r="M30" s="760">
        <f t="shared" si="1"/>
        <v>0</v>
      </c>
      <c r="N30" s="712"/>
      <c r="O30" s="712"/>
      <c r="P30" s="712"/>
      <c r="Q30" s="713"/>
      <c r="R30" s="348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292">
        <f t="shared" si="0"/>
        <v>0</v>
      </c>
      <c r="AH30" s="125">
        <f t="shared" si="2"/>
        <v>0</v>
      </c>
    </row>
    <row r="31" spans="1:34" ht="12.75">
      <c r="A31" s="596"/>
      <c r="B31" s="597"/>
      <c r="C31" s="597"/>
      <c r="D31" s="597"/>
      <c r="E31" s="592"/>
      <c r="F31" s="616"/>
      <c r="G31" s="618"/>
      <c r="H31" s="761"/>
      <c r="I31" s="762"/>
      <c r="J31" s="778"/>
      <c r="K31" s="779"/>
      <c r="L31" s="780"/>
      <c r="M31" s="760">
        <f t="shared" si="1"/>
        <v>0</v>
      </c>
      <c r="N31" s="712"/>
      <c r="O31" s="712"/>
      <c r="P31" s="712"/>
      <c r="Q31" s="713"/>
      <c r="R31" s="348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292">
        <f t="shared" si="0"/>
        <v>0</v>
      </c>
      <c r="AH31" s="125">
        <f t="shared" si="2"/>
        <v>0</v>
      </c>
    </row>
    <row r="32" spans="1:34" ht="12.75">
      <c r="A32" s="596"/>
      <c r="B32" s="597"/>
      <c r="C32" s="597"/>
      <c r="D32" s="597"/>
      <c r="E32" s="592"/>
      <c r="F32" s="616"/>
      <c r="G32" s="618"/>
      <c r="H32" s="761"/>
      <c r="I32" s="762"/>
      <c r="J32" s="778"/>
      <c r="K32" s="779"/>
      <c r="L32" s="780"/>
      <c r="M32" s="760">
        <f t="shared" si="1"/>
        <v>0</v>
      </c>
      <c r="N32" s="712"/>
      <c r="O32" s="712"/>
      <c r="P32" s="712"/>
      <c r="Q32" s="713"/>
      <c r="R32" s="348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292">
        <f t="shared" si="0"/>
        <v>0</v>
      </c>
      <c r="AH32" s="125">
        <f t="shared" si="2"/>
        <v>0</v>
      </c>
    </row>
    <row r="33" spans="1:34" ht="12.75">
      <c r="A33" s="596"/>
      <c r="B33" s="597"/>
      <c r="C33" s="597"/>
      <c r="D33" s="597"/>
      <c r="E33" s="592"/>
      <c r="F33" s="616"/>
      <c r="G33" s="618"/>
      <c r="H33" s="761"/>
      <c r="I33" s="762"/>
      <c r="J33" s="778"/>
      <c r="K33" s="779"/>
      <c r="L33" s="780"/>
      <c r="M33" s="760">
        <f t="shared" si="1"/>
        <v>0</v>
      </c>
      <c r="N33" s="712"/>
      <c r="O33" s="712"/>
      <c r="P33" s="712"/>
      <c r="Q33" s="713"/>
      <c r="R33" s="348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292">
        <f aca="true" t="shared" si="3" ref="AG33:AG39">SUM(S33:AF33)</f>
        <v>0</v>
      </c>
      <c r="AH33" s="125">
        <f t="shared" si="2"/>
        <v>0</v>
      </c>
    </row>
    <row r="34" spans="1:34" ht="12.75">
      <c r="A34" s="596"/>
      <c r="B34" s="597"/>
      <c r="C34" s="597"/>
      <c r="D34" s="597"/>
      <c r="E34" s="592"/>
      <c r="F34" s="616"/>
      <c r="G34" s="618"/>
      <c r="H34" s="761"/>
      <c r="I34" s="762"/>
      <c r="J34" s="778"/>
      <c r="K34" s="779"/>
      <c r="L34" s="780"/>
      <c r="M34" s="760">
        <f t="shared" si="1"/>
        <v>0</v>
      </c>
      <c r="N34" s="712"/>
      <c r="O34" s="712"/>
      <c r="P34" s="712"/>
      <c r="Q34" s="713"/>
      <c r="R34" s="348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292">
        <f t="shared" si="3"/>
        <v>0</v>
      </c>
      <c r="AH34" s="125">
        <f t="shared" si="2"/>
        <v>0</v>
      </c>
    </row>
    <row r="35" spans="1:34" ht="12.75">
      <c r="A35" s="596"/>
      <c r="B35" s="597"/>
      <c r="C35" s="597"/>
      <c r="D35" s="597"/>
      <c r="E35" s="592"/>
      <c r="F35" s="616"/>
      <c r="G35" s="618"/>
      <c r="H35" s="761"/>
      <c r="I35" s="762"/>
      <c r="J35" s="778"/>
      <c r="K35" s="779"/>
      <c r="L35" s="780"/>
      <c r="M35" s="760">
        <f t="shared" si="1"/>
        <v>0</v>
      </c>
      <c r="N35" s="712"/>
      <c r="O35" s="712"/>
      <c r="P35" s="712"/>
      <c r="Q35" s="713"/>
      <c r="R35" s="348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292">
        <f t="shared" si="3"/>
        <v>0</v>
      </c>
      <c r="AH35" s="125">
        <f t="shared" si="2"/>
        <v>0</v>
      </c>
    </row>
    <row r="36" spans="1:34" ht="12.75">
      <c r="A36" s="596"/>
      <c r="B36" s="597"/>
      <c r="C36" s="597"/>
      <c r="D36" s="597"/>
      <c r="E36" s="592"/>
      <c r="F36" s="616"/>
      <c r="G36" s="618"/>
      <c r="H36" s="761"/>
      <c r="I36" s="762"/>
      <c r="J36" s="778"/>
      <c r="K36" s="779"/>
      <c r="L36" s="780"/>
      <c r="M36" s="760">
        <f t="shared" si="1"/>
        <v>0</v>
      </c>
      <c r="N36" s="712"/>
      <c r="O36" s="712"/>
      <c r="P36" s="712"/>
      <c r="Q36" s="713"/>
      <c r="R36" s="348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292">
        <f t="shared" si="3"/>
        <v>0</v>
      </c>
      <c r="AH36" s="125">
        <f t="shared" si="2"/>
        <v>0</v>
      </c>
    </row>
    <row r="37" spans="1:34" ht="12.75">
      <c r="A37" s="596"/>
      <c r="B37" s="597"/>
      <c r="C37" s="597"/>
      <c r="D37" s="597"/>
      <c r="E37" s="592"/>
      <c r="F37" s="616"/>
      <c r="G37" s="618"/>
      <c r="H37" s="761"/>
      <c r="I37" s="762"/>
      <c r="J37" s="778"/>
      <c r="K37" s="779"/>
      <c r="L37" s="780"/>
      <c r="M37" s="760">
        <f t="shared" si="1"/>
        <v>0</v>
      </c>
      <c r="N37" s="712"/>
      <c r="O37" s="712"/>
      <c r="P37" s="712"/>
      <c r="Q37" s="713"/>
      <c r="R37" s="348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292">
        <f t="shared" si="3"/>
        <v>0</v>
      </c>
      <c r="AH37" s="125">
        <f t="shared" si="2"/>
        <v>0</v>
      </c>
    </row>
    <row r="38" spans="1:34" ht="12.75">
      <c r="A38" s="596"/>
      <c r="B38" s="597"/>
      <c r="C38" s="597"/>
      <c r="D38" s="597"/>
      <c r="E38" s="592"/>
      <c r="F38" s="616"/>
      <c r="G38" s="618"/>
      <c r="H38" s="761"/>
      <c r="I38" s="762"/>
      <c r="J38" s="778"/>
      <c r="K38" s="779"/>
      <c r="L38" s="780"/>
      <c r="M38" s="760">
        <f t="shared" si="1"/>
        <v>0</v>
      </c>
      <c r="N38" s="712"/>
      <c r="O38" s="712"/>
      <c r="P38" s="712"/>
      <c r="Q38" s="713"/>
      <c r="R38" s="348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292">
        <f t="shared" si="3"/>
        <v>0</v>
      </c>
      <c r="AH38" s="125">
        <f t="shared" si="2"/>
        <v>0</v>
      </c>
    </row>
    <row r="39" spans="1:34" ht="12.75">
      <c r="A39" s="596"/>
      <c r="B39" s="597"/>
      <c r="C39" s="597"/>
      <c r="D39" s="597"/>
      <c r="E39" s="592"/>
      <c r="F39" s="616"/>
      <c r="G39" s="618"/>
      <c r="H39" s="761"/>
      <c r="I39" s="762"/>
      <c r="J39" s="778"/>
      <c r="K39" s="779"/>
      <c r="L39" s="780"/>
      <c r="M39" s="775">
        <f t="shared" si="1"/>
        <v>0</v>
      </c>
      <c r="N39" s="776"/>
      <c r="O39" s="776"/>
      <c r="P39" s="776"/>
      <c r="Q39" s="777"/>
      <c r="R39" s="348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99">
        <f t="shared" si="3"/>
        <v>0</v>
      </c>
      <c r="AH39" s="439">
        <f t="shared" si="2"/>
        <v>0</v>
      </c>
    </row>
    <row r="40" spans="1:34" ht="12.75">
      <c r="A40" s="197"/>
      <c r="B40" s="81"/>
      <c r="C40" s="81"/>
      <c r="D40" s="81"/>
      <c r="E40" s="104"/>
      <c r="F40" s="81"/>
      <c r="G40" s="104"/>
      <c r="H40" s="81"/>
      <c r="I40" s="104"/>
      <c r="J40" s="81"/>
      <c r="K40" s="81"/>
      <c r="L40" s="104"/>
      <c r="M40" s="760">
        <f>SUM(M20:Q39)</f>
        <v>0</v>
      </c>
      <c r="N40" s="712"/>
      <c r="O40" s="712"/>
      <c r="P40" s="712"/>
      <c r="Q40" s="713"/>
      <c r="R40" s="145"/>
      <c r="S40" s="292">
        <f aca="true" t="shared" si="4" ref="S40:AH40">SUM(S20:S39)</f>
        <v>0</v>
      </c>
      <c r="T40" s="292">
        <f t="shared" si="4"/>
        <v>0</v>
      </c>
      <c r="U40" s="292">
        <f t="shared" si="4"/>
        <v>0</v>
      </c>
      <c r="V40" s="292">
        <f t="shared" si="4"/>
        <v>0</v>
      </c>
      <c r="W40" s="292">
        <f t="shared" si="4"/>
        <v>0</v>
      </c>
      <c r="X40" s="292">
        <f t="shared" si="4"/>
        <v>0</v>
      </c>
      <c r="Y40" s="292">
        <f t="shared" si="4"/>
        <v>0</v>
      </c>
      <c r="Z40" s="292">
        <f t="shared" si="4"/>
        <v>0</v>
      </c>
      <c r="AA40" s="292">
        <f t="shared" si="4"/>
        <v>0</v>
      </c>
      <c r="AB40" s="292">
        <f t="shared" si="4"/>
        <v>0</v>
      </c>
      <c r="AC40" s="292">
        <f t="shared" si="4"/>
        <v>0</v>
      </c>
      <c r="AD40" s="292">
        <f t="shared" si="4"/>
        <v>0</v>
      </c>
      <c r="AE40" s="292">
        <f t="shared" si="4"/>
        <v>0</v>
      </c>
      <c r="AF40" s="292">
        <f t="shared" si="4"/>
        <v>0</v>
      </c>
      <c r="AG40" s="292">
        <f t="shared" si="4"/>
        <v>0</v>
      </c>
      <c r="AH40" s="125">
        <f t="shared" si="4"/>
        <v>0</v>
      </c>
    </row>
    <row r="41" spans="1:34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81"/>
      <c r="AB41" s="81"/>
      <c r="AC41" s="81"/>
      <c r="AD41" s="81"/>
      <c r="AE41" s="81"/>
      <c r="AF41" s="81"/>
      <c r="AG41" s="81"/>
      <c r="AH41" s="81"/>
    </row>
    <row r="42" spans="1:37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187"/>
      <c r="AB42" s="187"/>
      <c r="AC42" s="187"/>
      <c r="AD42" s="187"/>
      <c r="AE42" s="187"/>
      <c r="AF42" s="187"/>
      <c r="AG42" s="187"/>
      <c r="AH42" s="187"/>
      <c r="AI42" s="167"/>
      <c r="AJ42" s="167"/>
      <c r="AK42" s="167"/>
    </row>
    <row r="43" spans="1:35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6"/>
      <c r="AB43" s="296"/>
      <c r="AC43" s="296"/>
      <c r="AD43" s="296"/>
      <c r="AE43" s="296"/>
      <c r="AF43" s="296"/>
      <c r="AG43" s="296"/>
      <c r="AH43" s="296"/>
      <c r="AI43" s="302"/>
    </row>
    <row r="44" spans="1:34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81"/>
      <c r="AB44" s="81"/>
      <c r="AC44" s="81"/>
      <c r="AD44" s="81"/>
      <c r="AE44" s="81"/>
      <c r="AF44" s="81"/>
      <c r="AG44" s="81"/>
      <c r="AH44" s="81"/>
    </row>
    <row r="45" spans="1:34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1"/>
      <c r="AB45" s="81"/>
      <c r="AC45" s="81"/>
      <c r="AD45" s="81"/>
      <c r="AE45" s="81"/>
      <c r="AF45" s="81"/>
      <c r="AG45" s="81"/>
      <c r="AH45" s="81"/>
    </row>
    <row r="46" spans="1:34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1"/>
      <c r="AB46" s="81"/>
      <c r="AC46" s="81"/>
      <c r="AD46" s="81"/>
      <c r="AE46" s="81"/>
      <c r="AF46" s="81"/>
      <c r="AG46" s="81"/>
      <c r="AH46" s="81"/>
    </row>
    <row r="47" spans="1:34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81"/>
      <c r="AB47" s="81"/>
      <c r="AC47" s="81"/>
      <c r="AD47" s="81"/>
      <c r="AE47" s="81"/>
      <c r="AF47" s="81"/>
      <c r="AG47" s="81"/>
      <c r="AH47" s="81"/>
    </row>
    <row r="48" spans="1:34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81"/>
      <c r="AB48" s="81"/>
      <c r="AC48" s="81"/>
      <c r="AD48" s="81"/>
      <c r="AE48" s="81"/>
      <c r="AF48" s="81"/>
      <c r="AG48" s="81"/>
      <c r="AH48" s="81"/>
    </row>
    <row r="49" spans="1:34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34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</row>
    <row r="51" spans="1:34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1:34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1:34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</row>
    <row r="55" spans="1:3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</sheetData>
  <sheetProtection sheet="1" objects="1" scenarios="1"/>
  <mergeCells count="150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J13:O13"/>
    <mergeCell ref="J14:O14"/>
    <mergeCell ref="K5:R5"/>
    <mergeCell ref="K6:R6"/>
    <mergeCell ref="K7:R7"/>
    <mergeCell ref="L10:M10"/>
    <mergeCell ref="Q2:R2"/>
    <mergeCell ref="A15:E15"/>
    <mergeCell ref="A16:E16"/>
    <mergeCell ref="A17:E17"/>
    <mergeCell ref="M15:Q15"/>
    <mergeCell ref="M16:Q16"/>
    <mergeCell ref="M17:Q17"/>
    <mergeCell ref="L11:M11"/>
    <mergeCell ref="P13:R13"/>
    <mergeCell ref="P14:R14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8:L18"/>
    <mergeCell ref="J19:L19"/>
    <mergeCell ref="J15:L15"/>
    <mergeCell ref="J16:L16"/>
    <mergeCell ref="J17:L17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M28:Q28"/>
    <mergeCell ref="M29:Q29"/>
    <mergeCell ref="M18:Q18"/>
    <mergeCell ref="M19:Q19"/>
    <mergeCell ref="M20:Q20"/>
    <mergeCell ref="M30:Q30"/>
    <mergeCell ref="M31:Q31"/>
    <mergeCell ref="M32:Q32"/>
    <mergeCell ref="M33:Q33"/>
    <mergeCell ref="M34:Q34"/>
    <mergeCell ref="M35:Q35"/>
    <mergeCell ref="M36:Q36"/>
    <mergeCell ref="M37:Q37"/>
    <mergeCell ref="M38:Q38"/>
    <mergeCell ref="M39:Q39"/>
    <mergeCell ref="M40:Q40"/>
    <mergeCell ref="M21:Q21"/>
    <mergeCell ref="M22:Q22"/>
    <mergeCell ref="M23:Q23"/>
    <mergeCell ref="M24:Q24"/>
    <mergeCell ref="M25:Q25"/>
    <mergeCell ref="M26:Q26"/>
    <mergeCell ref="M27:Q27"/>
  </mergeCells>
  <printOptions/>
  <pageMargins left="0.44" right="0.25" top="0.25" bottom="0.25" header="0" footer="0"/>
  <pageSetup fitToWidth="4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15" sqref="A1:IV16384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458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459</v>
      </c>
    </row>
    <row r="15" ht="12">
      <c r="A15" t="s">
        <v>417</v>
      </c>
    </row>
    <row r="16" ht="12">
      <c r="A16" t="s">
        <v>418</v>
      </c>
    </row>
    <row r="17" ht="12">
      <c r="A17" t="s">
        <v>439</v>
      </c>
    </row>
    <row r="18" ht="12">
      <c r="A18" t="s">
        <v>440</v>
      </c>
    </row>
    <row r="19" ht="12">
      <c r="A19" t="s">
        <v>441</v>
      </c>
    </row>
    <row r="20" ht="12">
      <c r="A20" t="s">
        <v>460</v>
      </c>
    </row>
    <row r="21" ht="12">
      <c r="A21" t="s">
        <v>461</v>
      </c>
    </row>
    <row r="22" ht="12">
      <c r="A22" t="s">
        <v>462</v>
      </c>
    </row>
    <row r="23" ht="12">
      <c r="A23" t="s">
        <v>463</v>
      </c>
    </row>
    <row r="24" ht="12">
      <c r="A24" t="s">
        <v>464</v>
      </c>
    </row>
    <row r="25" ht="12">
      <c r="A25" t="s">
        <v>465</v>
      </c>
    </row>
    <row r="26" ht="12">
      <c r="A26" t="s">
        <v>466</v>
      </c>
    </row>
    <row r="27" ht="12">
      <c r="A27" t="s">
        <v>467</v>
      </c>
    </row>
    <row r="28" ht="12">
      <c r="A28" t="s">
        <v>468</v>
      </c>
    </row>
    <row r="29" ht="12">
      <c r="A29" t="s">
        <v>469</v>
      </c>
    </row>
    <row r="30" ht="12">
      <c r="A30" t="s">
        <v>470</v>
      </c>
    </row>
    <row r="31" ht="12">
      <c r="A31" t="s">
        <v>471</v>
      </c>
    </row>
    <row r="32" ht="12">
      <c r="A32" t="s">
        <v>472</v>
      </c>
    </row>
    <row r="33" ht="12">
      <c r="A33" t="s">
        <v>473</v>
      </c>
    </row>
    <row r="34" ht="12">
      <c r="A34" t="s">
        <v>456</v>
      </c>
    </row>
    <row r="35" ht="12">
      <c r="A35" t="s">
        <v>457</v>
      </c>
    </row>
    <row r="36" ht="12">
      <c r="A36" t="s">
        <v>337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B48"/>
  <sheetViews>
    <sheetView showGridLines="0" workbookViewId="0" topLeftCell="I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19" width="13.625" style="0" customWidth="1"/>
    <col min="20" max="28" width="11.625" style="0" customWidth="1"/>
  </cols>
  <sheetData>
    <row r="1" spans="1:28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62"/>
      <c r="T1" s="162"/>
      <c r="U1" s="162"/>
      <c r="V1" s="162"/>
      <c r="W1" s="237"/>
      <c r="X1" s="237"/>
      <c r="Y1" s="237"/>
      <c r="Z1" s="237"/>
      <c r="AA1" s="237"/>
      <c r="AB1" s="238"/>
    </row>
    <row r="2" spans="1:28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172</v>
      </c>
      <c r="Q2" s="598" t="s">
        <v>173</v>
      </c>
      <c r="R2" s="599"/>
      <c r="T2" s="180" t="s">
        <v>5</v>
      </c>
      <c r="U2" s="164"/>
      <c r="V2" s="207"/>
      <c r="W2" s="130"/>
      <c r="X2" s="191"/>
      <c r="Y2" s="190"/>
      <c r="Z2" s="190"/>
      <c r="AA2" s="191"/>
      <c r="AB2" s="204"/>
    </row>
    <row r="3" spans="1:28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236"/>
      <c r="V3" s="210"/>
      <c r="W3" s="130"/>
      <c r="X3" s="191"/>
      <c r="Y3" s="190"/>
      <c r="Z3" s="190"/>
      <c r="AA3" s="191"/>
      <c r="AB3" s="204"/>
    </row>
    <row r="4" spans="1:28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315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236"/>
      <c r="V4" s="210"/>
      <c r="W4" s="130"/>
      <c r="X4" s="191"/>
      <c r="Y4" s="190"/>
      <c r="Z4" s="190"/>
      <c r="AA4" s="191"/>
      <c r="AB4" s="204"/>
    </row>
    <row r="5" spans="1:28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315"/>
      <c r="J5" s="13"/>
      <c r="K5" s="593"/>
      <c r="L5" s="594"/>
      <c r="M5" s="594"/>
      <c r="N5" s="594"/>
      <c r="O5" s="594"/>
      <c r="P5" s="594"/>
      <c r="Q5" s="594"/>
      <c r="R5" s="595"/>
      <c r="T5" s="158" t="s">
        <v>174</v>
      </c>
      <c r="U5" s="236"/>
      <c r="V5" s="202">
        <f>AB41</f>
        <v>0</v>
      </c>
      <c r="W5" s="191"/>
      <c r="X5" s="191"/>
      <c r="Y5" s="190"/>
      <c r="Z5" s="190"/>
      <c r="AA5" s="191"/>
      <c r="AB5" s="204"/>
    </row>
    <row r="6" spans="1:28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236"/>
      <c r="V6" s="202"/>
      <c r="W6" s="191"/>
      <c r="X6" s="191"/>
      <c r="Y6" s="190"/>
      <c r="Z6" s="190"/>
      <c r="AA6" s="191"/>
      <c r="AB6" s="204"/>
    </row>
    <row r="7" spans="1:28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236"/>
      <c r="V7" s="202"/>
      <c r="W7" s="191"/>
      <c r="X7" s="191"/>
      <c r="Y7" s="190"/>
      <c r="Z7" s="190"/>
      <c r="AA7" s="191"/>
      <c r="AB7" s="204"/>
    </row>
    <row r="8" spans="1:28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174</v>
      </c>
      <c r="U8" s="236"/>
      <c r="V8" s="202">
        <f>'FF 20-20'!I20-Contractual!T40</f>
        <v>0</v>
      </c>
      <c r="W8" s="191"/>
      <c r="X8" s="191"/>
      <c r="Y8" s="190"/>
      <c r="Z8" s="190"/>
      <c r="AA8" s="191"/>
      <c r="AB8" s="204"/>
    </row>
    <row r="9" spans="1:28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175</v>
      </c>
      <c r="U9" s="236"/>
      <c r="V9" s="202"/>
      <c r="W9" s="191"/>
      <c r="X9" s="191"/>
      <c r="Y9" s="190"/>
      <c r="Z9" s="190"/>
      <c r="AA9" s="191"/>
      <c r="AB9" s="204"/>
    </row>
    <row r="10" spans="1:28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4"/>
      <c r="V10" s="394"/>
      <c r="W10" s="191"/>
      <c r="X10" s="191"/>
      <c r="Y10" s="190"/>
      <c r="Z10" s="190"/>
      <c r="AA10" s="191"/>
      <c r="AB10" s="204"/>
    </row>
    <row r="11" spans="1:28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236"/>
      <c r="V11" s="202">
        <f>V5-V8</f>
        <v>0</v>
      </c>
      <c r="W11" s="191"/>
      <c r="X11" s="191"/>
      <c r="Y11" s="190"/>
      <c r="Z11" s="190"/>
      <c r="AA11" s="191"/>
      <c r="AB11" s="204"/>
    </row>
    <row r="12" spans="1:28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179"/>
      <c r="U12" s="5"/>
      <c r="V12" s="252"/>
      <c r="W12" s="1"/>
      <c r="X12" s="191"/>
      <c r="Y12" s="190"/>
      <c r="Z12" s="190"/>
      <c r="AA12" s="191"/>
      <c r="AB12" s="204"/>
    </row>
    <row r="13" spans="1:28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1"/>
      <c r="T13" s="190"/>
      <c r="U13" s="190"/>
      <c r="V13" s="190"/>
      <c r="W13" s="190"/>
      <c r="X13" s="190"/>
      <c r="Y13" s="190"/>
      <c r="Z13" s="190"/>
      <c r="AA13" s="191"/>
      <c r="AB13" s="204"/>
    </row>
    <row r="14" spans="1:28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192"/>
      <c r="AB14" s="200"/>
    </row>
    <row r="15" spans="1:28" ht="12.75">
      <c r="A15" s="741" t="s">
        <v>176</v>
      </c>
      <c r="B15" s="743"/>
      <c r="C15" s="804" t="s">
        <v>177</v>
      </c>
      <c r="D15" s="742"/>
      <c r="E15" s="742"/>
      <c r="F15" s="742"/>
      <c r="G15" s="742"/>
      <c r="H15" s="742"/>
      <c r="I15" s="742"/>
      <c r="J15" s="743"/>
      <c r="K15" s="219" t="s">
        <v>178</v>
      </c>
      <c r="L15" s="220"/>
      <c r="M15" s="221" t="s">
        <v>179</v>
      </c>
      <c r="N15" s="220"/>
      <c r="O15" s="220"/>
      <c r="P15" s="220"/>
      <c r="Q15" s="220"/>
      <c r="R15" s="229"/>
      <c r="S15" s="327"/>
      <c r="T15" s="223" t="s">
        <v>68</v>
      </c>
      <c r="U15" s="59"/>
      <c r="V15" s="219" t="s">
        <v>180</v>
      </c>
      <c r="W15" s="223" t="s">
        <v>181</v>
      </c>
      <c r="X15" s="222"/>
      <c r="Y15" s="239" t="s">
        <v>182</v>
      </c>
      <c r="Z15" s="224" t="s">
        <v>183</v>
      </c>
      <c r="AA15" s="220"/>
      <c r="AB15" s="225"/>
    </row>
    <row r="16" spans="1:28" ht="12.75">
      <c r="A16" s="732"/>
      <c r="B16" s="720"/>
      <c r="C16" s="805"/>
      <c r="D16" s="806"/>
      <c r="E16" s="806"/>
      <c r="F16" s="806"/>
      <c r="G16" s="806"/>
      <c r="H16" s="806"/>
      <c r="I16" s="806"/>
      <c r="J16" s="807"/>
      <c r="K16" s="811"/>
      <c r="L16" s="795"/>
      <c r="M16" s="794"/>
      <c r="N16" s="812"/>
      <c r="O16" s="812"/>
      <c r="P16" s="795"/>
      <c r="Q16" s="794" t="s">
        <v>184</v>
      </c>
      <c r="R16" s="795"/>
      <c r="S16" s="173"/>
      <c r="T16" s="173"/>
      <c r="U16" s="50" t="s">
        <v>185</v>
      </c>
      <c r="V16" s="226"/>
      <c r="W16" s="226"/>
      <c r="X16" s="203"/>
      <c r="Y16" s="173"/>
      <c r="Z16" s="173"/>
      <c r="AA16" s="173"/>
      <c r="AB16" s="150" t="s">
        <v>186</v>
      </c>
    </row>
    <row r="17" spans="1:28" ht="12.75">
      <c r="A17" s="732"/>
      <c r="B17" s="720"/>
      <c r="C17" s="808" t="s">
        <v>187</v>
      </c>
      <c r="D17" s="809"/>
      <c r="E17" s="809"/>
      <c r="F17" s="809"/>
      <c r="G17" s="809"/>
      <c r="H17" s="809"/>
      <c r="I17" s="809"/>
      <c r="J17" s="810"/>
      <c r="K17" s="729" t="s">
        <v>188</v>
      </c>
      <c r="L17" s="724"/>
      <c r="M17" s="714" t="s">
        <v>189</v>
      </c>
      <c r="N17" s="715"/>
      <c r="O17" s="715"/>
      <c r="P17" s="724"/>
      <c r="Q17" s="714" t="s">
        <v>190</v>
      </c>
      <c r="R17" s="724"/>
      <c r="S17" s="174" t="s">
        <v>191</v>
      </c>
      <c r="T17" s="174" t="s">
        <v>192</v>
      </c>
      <c r="U17" s="50" t="s">
        <v>193</v>
      </c>
      <c r="V17" s="176" t="s">
        <v>194</v>
      </c>
      <c r="W17" s="176" t="s">
        <v>195</v>
      </c>
      <c r="X17" s="61"/>
      <c r="Y17" s="174" t="s">
        <v>188</v>
      </c>
      <c r="Z17" s="174" t="s">
        <v>189</v>
      </c>
      <c r="AA17" s="174" t="s">
        <v>190</v>
      </c>
      <c r="AB17" s="150" t="s">
        <v>191</v>
      </c>
    </row>
    <row r="18" spans="1:28" ht="12.75">
      <c r="A18" s="732" t="s">
        <v>196</v>
      </c>
      <c r="B18" s="720"/>
      <c r="C18" s="730" t="s">
        <v>197</v>
      </c>
      <c r="D18" s="719"/>
      <c r="E18" s="719"/>
      <c r="F18" s="719"/>
      <c r="G18" s="719"/>
      <c r="H18" s="719"/>
      <c r="I18" s="719"/>
      <c r="J18" s="720"/>
      <c r="K18" s="730" t="s">
        <v>198</v>
      </c>
      <c r="L18" s="725"/>
      <c r="M18" s="718" t="s">
        <v>199</v>
      </c>
      <c r="N18" s="733"/>
      <c r="O18" s="733"/>
      <c r="P18" s="725"/>
      <c r="Q18" s="718" t="s">
        <v>93</v>
      </c>
      <c r="R18" s="725"/>
      <c r="S18" s="176" t="s">
        <v>200</v>
      </c>
      <c r="T18" s="176" t="s">
        <v>201</v>
      </c>
      <c r="U18" s="60" t="s">
        <v>93</v>
      </c>
      <c r="V18" s="176" t="s">
        <v>195</v>
      </c>
      <c r="W18" s="176" t="s">
        <v>202</v>
      </c>
      <c r="X18" s="60" t="s">
        <v>203</v>
      </c>
      <c r="Y18" s="176" t="s">
        <v>204</v>
      </c>
      <c r="Z18" s="176" t="s">
        <v>120</v>
      </c>
      <c r="AA18" s="176" t="s">
        <v>205</v>
      </c>
      <c r="AB18" s="228" t="s">
        <v>93</v>
      </c>
    </row>
    <row r="19" spans="1:28" ht="12.75">
      <c r="A19" s="609"/>
      <c r="B19" s="595"/>
      <c r="C19" s="591"/>
      <c r="D19" s="800"/>
      <c r="E19" s="800"/>
      <c r="F19" s="800"/>
      <c r="G19" s="800"/>
      <c r="H19" s="800"/>
      <c r="I19" s="800"/>
      <c r="J19" s="592"/>
      <c r="K19" s="728"/>
      <c r="L19" s="727"/>
      <c r="M19" s="788"/>
      <c r="N19" s="789"/>
      <c r="O19" s="789"/>
      <c r="P19" s="790"/>
      <c r="Q19" s="784">
        <f>K19+M19</f>
        <v>0</v>
      </c>
      <c r="R19" s="785"/>
      <c r="S19" s="398"/>
      <c r="T19" s="398"/>
      <c r="U19" s="292">
        <f aca="true" t="shared" si="0" ref="U19:U31">SUM(S19:T19)</f>
        <v>0</v>
      </c>
      <c r="V19" s="360"/>
      <c r="W19" s="360"/>
      <c r="X19" s="361"/>
      <c r="Y19" s="398"/>
      <c r="Z19" s="398"/>
      <c r="AA19" s="398"/>
      <c r="AB19" s="125">
        <f aca="true" t="shared" si="1" ref="AB19:AB31">SUM(Y19:AA19)</f>
        <v>0</v>
      </c>
    </row>
    <row r="20" spans="1:28" ht="12.75">
      <c r="A20" s="609"/>
      <c r="B20" s="595"/>
      <c r="C20" s="591"/>
      <c r="D20" s="800"/>
      <c r="E20" s="800"/>
      <c r="F20" s="800"/>
      <c r="G20" s="800"/>
      <c r="H20" s="800"/>
      <c r="I20" s="800"/>
      <c r="J20" s="592"/>
      <c r="K20" s="728"/>
      <c r="L20" s="727"/>
      <c r="M20" s="788"/>
      <c r="N20" s="789"/>
      <c r="O20" s="789"/>
      <c r="P20" s="790"/>
      <c r="Q20" s="784">
        <f aca="true" t="shared" si="2" ref="Q20:Q40">K20+M20</f>
        <v>0</v>
      </c>
      <c r="R20" s="785"/>
      <c r="S20" s="398"/>
      <c r="T20" s="398"/>
      <c r="U20" s="292">
        <f t="shared" si="0"/>
        <v>0</v>
      </c>
      <c r="V20" s="360"/>
      <c r="W20" s="360"/>
      <c r="X20" s="361"/>
      <c r="Y20" s="398"/>
      <c r="Z20" s="398"/>
      <c r="AA20" s="398"/>
      <c r="AB20" s="125">
        <f t="shared" si="1"/>
        <v>0</v>
      </c>
    </row>
    <row r="21" spans="1:28" ht="12.75">
      <c r="A21" s="609"/>
      <c r="B21" s="595"/>
      <c r="C21" s="591"/>
      <c r="D21" s="800"/>
      <c r="E21" s="800"/>
      <c r="F21" s="800"/>
      <c r="G21" s="800"/>
      <c r="H21" s="800"/>
      <c r="I21" s="800"/>
      <c r="J21" s="592"/>
      <c r="K21" s="728"/>
      <c r="L21" s="727"/>
      <c r="M21" s="788"/>
      <c r="N21" s="789"/>
      <c r="O21" s="789"/>
      <c r="P21" s="790"/>
      <c r="Q21" s="784">
        <f t="shared" si="2"/>
        <v>0</v>
      </c>
      <c r="R21" s="785"/>
      <c r="S21" s="398"/>
      <c r="T21" s="398"/>
      <c r="U21" s="292">
        <f t="shared" si="0"/>
        <v>0</v>
      </c>
      <c r="V21" s="360"/>
      <c r="W21" s="360"/>
      <c r="X21" s="361"/>
      <c r="Y21" s="398"/>
      <c r="Z21" s="398"/>
      <c r="AA21" s="398"/>
      <c r="AB21" s="125">
        <f t="shared" si="1"/>
        <v>0</v>
      </c>
    </row>
    <row r="22" spans="1:28" ht="12.75">
      <c r="A22" s="609"/>
      <c r="B22" s="595"/>
      <c r="C22" s="591"/>
      <c r="D22" s="800"/>
      <c r="E22" s="800"/>
      <c r="F22" s="800"/>
      <c r="G22" s="800"/>
      <c r="H22" s="800"/>
      <c r="I22" s="800"/>
      <c r="J22" s="592"/>
      <c r="K22" s="728"/>
      <c r="L22" s="727"/>
      <c r="M22" s="788"/>
      <c r="N22" s="789"/>
      <c r="O22" s="789"/>
      <c r="P22" s="790"/>
      <c r="Q22" s="784">
        <f t="shared" si="2"/>
        <v>0</v>
      </c>
      <c r="R22" s="785"/>
      <c r="S22" s="398"/>
      <c r="T22" s="398"/>
      <c r="U22" s="292">
        <f t="shared" si="0"/>
        <v>0</v>
      </c>
      <c r="V22" s="360"/>
      <c r="W22" s="360"/>
      <c r="X22" s="361"/>
      <c r="Y22" s="398"/>
      <c r="Z22" s="398"/>
      <c r="AA22" s="398"/>
      <c r="AB22" s="125">
        <f t="shared" si="1"/>
        <v>0</v>
      </c>
    </row>
    <row r="23" spans="1:28" ht="12.75">
      <c r="A23" s="609"/>
      <c r="B23" s="595"/>
      <c r="C23" s="591"/>
      <c r="D23" s="800"/>
      <c r="E23" s="800"/>
      <c r="F23" s="800"/>
      <c r="G23" s="800"/>
      <c r="H23" s="800"/>
      <c r="I23" s="800"/>
      <c r="J23" s="592"/>
      <c r="K23" s="728"/>
      <c r="L23" s="727"/>
      <c r="M23" s="788"/>
      <c r="N23" s="789"/>
      <c r="O23" s="789"/>
      <c r="P23" s="790"/>
      <c r="Q23" s="784">
        <f t="shared" si="2"/>
        <v>0</v>
      </c>
      <c r="R23" s="785"/>
      <c r="S23" s="398"/>
      <c r="T23" s="398"/>
      <c r="U23" s="292">
        <f t="shared" si="0"/>
        <v>0</v>
      </c>
      <c r="V23" s="360"/>
      <c r="W23" s="360"/>
      <c r="X23" s="361"/>
      <c r="Y23" s="398"/>
      <c r="Z23" s="398"/>
      <c r="AA23" s="398"/>
      <c r="AB23" s="125">
        <f t="shared" si="1"/>
        <v>0</v>
      </c>
    </row>
    <row r="24" spans="1:28" ht="12.75">
      <c r="A24" s="609"/>
      <c r="B24" s="595"/>
      <c r="C24" s="591"/>
      <c r="D24" s="800"/>
      <c r="E24" s="800"/>
      <c r="F24" s="800"/>
      <c r="G24" s="800"/>
      <c r="H24" s="800"/>
      <c r="I24" s="800"/>
      <c r="J24" s="592"/>
      <c r="K24" s="728"/>
      <c r="L24" s="727"/>
      <c r="M24" s="788"/>
      <c r="N24" s="789"/>
      <c r="O24" s="789"/>
      <c r="P24" s="790"/>
      <c r="Q24" s="784">
        <f t="shared" si="2"/>
        <v>0</v>
      </c>
      <c r="R24" s="785"/>
      <c r="S24" s="398"/>
      <c r="T24" s="398"/>
      <c r="U24" s="292">
        <f t="shared" si="0"/>
        <v>0</v>
      </c>
      <c r="V24" s="360"/>
      <c r="W24" s="360"/>
      <c r="X24" s="361"/>
      <c r="Y24" s="398"/>
      <c r="Z24" s="398"/>
      <c r="AA24" s="398"/>
      <c r="AB24" s="125">
        <f t="shared" si="1"/>
        <v>0</v>
      </c>
    </row>
    <row r="25" spans="1:28" ht="12.75">
      <c r="A25" s="609"/>
      <c r="B25" s="595"/>
      <c r="C25" s="591"/>
      <c r="D25" s="800"/>
      <c r="E25" s="800"/>
      <c r="F25" s="800"/>
      <c r="G25" s="800"/>
      <c r="H25" s="800"/>
      <c r="I25" s="800"/>
      <c r="J25" s="592"/>
      <c r="K25" s="728"/>
      <c r="L25" s="727"/>
      <c r="M25" s="788"/>
      <c r="N25" s="789"/>
      <c r="O25" s="789"/>
      <c r="P25" s="790"/>
      <c r="Q25" s="784">
        <f t="shared" si="2"/>
        <v>0</v>
      </c>
      <c r="R25" s="785"/>
      <c r="S25" s="398"/>
      <c r="T25" s="398"/>
      <c r="U25" s="292">
        <f t="shared" si="0"/>
        <v>0</v>
      </c>
      <c r="V25" s="360"/>
      <c r="W25" s="360"/>
      <c r="X25" s="361"/>
      <c r="Y25" s="398"/>
      <c r="Z25" s="398"/>
      <c r="AA25" s="398"/>
      <c r="AB25" s="125">
        <f t="shared" si="1"/>
        <v>0</v>
      </c>
    </row>
    <row r="26" spans="1:28" ht="12.75">
      <c r="A26" s="609"/>
      <c r="B26" s="595"/>
      <c r="C26" s="591"/>
      <c r="D26" s="800"/>
      <c r="E26" s="800"/>
      <c r="F26" s="800"/>
      <c r="G26" s="800"/>
      <c r="H26" s="800"/>
      <c r="I26" s="800"/>
      <c r="J26" s="592"/>
      <c r="K26" s="728"/>
      <c r="L26" s="727"/>
      <c r="M26" s="788"/>
      <c r="N26" s="789"/>
      <c r="O26" s="789"/>
      <c r="P26" s="790"/>
      <c r="Q26" s="784">
        <f t="shared" si="2"/>
        <v>0</v>
      </c>
      <c r="R26" s="785"/>
      <c r="S26" s="398"/>
      <c r="T26" s="398"/>
      <c r="U26" s="292">
        <f t="shared" si="0"/>
        <v>0</v>
      </c>
      <c r="V26" s="360"/>
      <c r="W26" s="360"/>
      <c r="X26" s="361"/>
      <c r="Y26" s="398"/>
      <c r="Z26" s="398"/>
      <c r="AA26" s="398"/>
      <c r="AB26" s="125">
        <f t="shared" si="1"/>
        <v>0</v>
      </c>
    </row>
    <row r="27" spans="1:28" ht="12.75">
      <c r="A27" s="609"/>
      <c r="B27" s="595"/>
      <c r="C27" s="591"/>
      <c r="D27" s="800"/>
      <c r="E27" s="800"/>
      <c r="F27" s="800"/>
      <c r="G27" s="800"/>
      <c r="H27" s="800"/>
      <c r="I27" s="800"/>
      <c r="J27" s="592"/>
      <c r="K27" s="728"/>
      <c r="L27" s="727"/>
      <c r="M27" s="788"/>
      <c r="N27" s="789"/>
      <c r="O27" s="789"/>
      <c r="P27" s="790"/>
      <c r="Q27" s="784">
        <f t="shared" si="2"/>
        <v>0</v>
      </c>
      <c r="R27" s="785"/>
      <c r="S27" s="398"/>
      <c r="T27" s="398"/>
      <c r="U27" s="292">
        <f t="shared" si="0"/>
        <v>0</v>
      </c>
      <c r="V27" s="360"/>
      <c r="W27" s="360"/>
      <c r="X27" s="361"/>
      <c r="Y27" s="398"/>
      <c r="Z27" s="398"/>
      <c r="AA27" s="398"/>
      <c r="AB27" s="125">
        <f t="shared" si="1"/>
        <v>0</v>
      </c>
    </row>
    <row r="28" spans="1:28" ht="12.75">
      <c r="A28" s="609"/>
      <c r="B28" s="595"/>
      <c r="C28" s="591"/>
      <c r="D28" s="800"/>
      <c r="E28" s="800"/>
      <c r="F28" s="800"/>
      <c r="G28" s="800"/>
      <c r="H28" s="800"/>
      <c r="I28" s="800"/>
      <c r="J28" s="592"/>
      <c r="K28" s="728"/>
      <c r="L28" s="727"/>
      <c r="M28" s="788"/>
      <c r="N28" s="789"/>
      <c r="O28" s="789"/>
      <c r="P28" s="790"/>
      <c r="Q28" s="784">
        <f t="shared" si="2"/>
        <v>0</v>
      </c>
      <c r="R28" s="785"/>
      <c r="S28" s="398"/>
      <c r="T28" s="398"/>
      <c r="U28" s="292">
        <f t="shared" si="0"/>
        <v>0</v>
      </c>
      <c r="V28" s="360"/>
      <c r="W28" s="360"/>
      <c r="X28" s="361"/>
      <c r="Y28" s="398"/>
      <c r="Z28" s="398"/>
      <c r="AA28" s="398"/>
      <c r="AB28" s="125">
        <f t="shared" si="1"/>
        <v>0</v>
      </c>
    </row>
    <row r="29" spans="1:28" ht="12.75">
      <c r="A29" s="609"/>
      <c r="B29" s="595"/>
      <c r="C29" s="591"/>
      <c r="D29" s="800"/>
      <c r="E29" s="800"/>
      <c r="F29" s="800"/>
      <c r="G29" s="800"/>
      <c r="H29" s="800"/>
      <c r="I29" s="800"/>
      <c r="J29" s="592"/>
      <c r="K29" s="728"/>
      <c r="L29" s="727"/>
      <c r="M29" s="788"/>
      <c r="N29" s="789"/>
      <c r="O29" s="789"/>
      <c r="P29" s="790"/>
      <c r="Q29" s="784">
        <f t="shared" si="2"/>
        <v>0</v>
      </c>
      <c r="R29" s="785"/>
      <c r="S29" s="398"/>
      <c r="T29" s="398"/>
      <c r="U29" s="292">
        <f t="shared" si="0"/>
        <v>0</v>
      </c>
      <c r="V29" s="360"/>
      <c r="W29" s="360"/>
      <c r="X29" s="361"/>
      <c r="Y29" s="398"/>
      <c r="Z29" s="398"/>
      <c r="AA29" s="398"/>
      <c r="AB29" s="125">
        <f t="shared" si="1"/>
        <v>0</v>
      </c>
    </row>
    <row r="30" spans="1:28" ht="12.75">
      <c r="A30" s="609"/>
      <c r="B30" s="595"/>
      <c r="C30" s="591"/>
      <c r="D30" s="800"/>
      <c r="E30" s="800"/>
      <c r="F30" s="800"/>
      <c r="G30" s="800"/>
      <c r="H30" s="800"/>
      <c r="I30" s="800"/>
      <c r="J30" s="592"/>
      <c r="K30" s="728"/>
      <c r="L30" s="727"/>
      <c r="M30" s="788"/>
      <c r="N30" s="789"/>
      <c r="O30" s="789"/>
      <c r="P30" s="790"/>
      <c r="Q30" s="784">
        <f t="shared" si="2"/>
        <v>0</v>
      </c>
      <c r="R30" s="785"/>
      <c r="S30" s="398"/>
      <c r="T30" s="398"/>
      <c r="U30" s="292">
        <f t="shared" si="0"/>
        <v>0</v>
      </c>
      <c r="V30" s="360"/>
      <c r="W30" s="360"/>
      <c r="X30" s="361"/>
      <c r="Y30" s="398"/>
      <c r="Z30" s="398"/>
      <c r="AA30" s="398"/>
      <c r="AB30" s="125">
        <f t="shared" si="1"/>
        <v>0</v>
      </c>
    </row>
    <row r="31" spans="1:28" ht="12.75">
      <c r="A31" s="609"/>
      <c r="B31" s="595"/>
      <c r="C31" s="591"/>
      <c r="D31" s="800"/>
      <c r="E31" s="800"/>
      <c r="F31" s="800"/>
      <c r="G31" s="800"/>
      <c r="H31" s="800"/>
      <c r="I31" s="800"/>
      <c r="J31" s="592"/>
      <c r="K31" s="728"/>
      <c r="L31" s="727"/>
      <c r="M31" s="788"/>
      <c r="N31" s="789"/>
      <c r="O31" s="789"/>
      <c r="P31" s="790"/>
      <c r="Q31" s="784">
        <f t="shared" si="2"/>
        <v>0</v>
      </c>
      <c r="R31" s="785"/>
      <c r="S31" s="398"/>
      <c r="T31" s="398"/>
      <c r="U31" s="292">
        <f t="shared" si="0"/>
        <v>0</v>
      </c>
      <c r="V31" s="360"/>
      <c r="W31" s="360"/>
      <c r="X31" s="361"/>
      <c r="Y31" s="398"/>
      <c r="Z31" s="398"/>
      <c r="AA31" s="398"/>
      <c r="AB31" s="125">
        <f t="shared" si="1"/>
        <v>0</v>
      </c>
    </row>
    <row r="32" spans="1:28" ht="12.75">
      <c r="A32" s="609"/>
      <c r="B32" s="595"/>
      <c r="C32" s="591"/>
      <c r="D32" s="800"/>
      <c r="E32" s="800"/>
      <c r="F32" s="800"/>
      <c r="G32" s="800"/>
      <c r="H32" s="800"/>
      <c r="I32" s="800"/>
      <c r="J32" s="592"/>
      <c r="K32" s="728"/>
      <c r="L32" s="727"/>
      <c r="M32" s="788"/>
      <c r="N32" s="789"/>
      <c r="O32" s="789"/>
      <c r="P32" s="790"/>
      <c r="Q32" s="784">
        <f t="shared" si="2"/>
        <v>0</v>
      </c>
      <c r="R32" s="785"/>
      <c r="S32" s="398"/>
      <c r="T32" s="398"/>
      <c r="U32" s="292">
        <f>SUM(S32:T32)</f>
        <v>0</v>
      </c>
      <c r="V32" s="360"/>
      <c r="W32" s="360"/>
      <c r="X32" s="361"/>
      <c r="Y32" s="398"/>
      <c r="Z32" s="398"/>
      <c r="AA32" s="398"/>
      <c r="AB32" s="125">
        <f>SUM(Y32:AA32)</f>
        <v>0</v>
      </c>
    </row>
    <row r="33" spans="1:28" ht="12.75">
      <c r="A33" s="609"/>
      <c r="B33" s="595"/>
      <c r="C33" s="591"/>
      <c r="D33" s="800"/>
      <c r="E33" s="800"/>
      <c r="F33" s="800"/>
      <c r="G33" s="800"/>
      <c r="H33" s="800"/>
      <c r="I33" s="800"/>
      <c r="J33" s="592"/>
      <c r="K33" s="728"/>
      <c r="L33" s="727"/>
      <c r="M33" s="788"/>
      <c r="N33" s="789"/>
      <c r="O33" s="789"/>
      <c r="P33" s="790"/>
      <c r="Q33" s="784">
        <f t="shared" si="2"/>
        <v>0</v>
      </c>
      <c r="R33" s="785"/>
      <c r="S33" s="398"/>
      <c r="T33" s="398"/>
      <c r="U33" s="292">
        <f>SUM(S33:T33)</f>
        <v>0</v>
      </c>
      <c r="V33" s="360"/>
      <c r="W33" s="360"/>
      <c r="X33" s="361"/>
      <c r="Y33" s="398"/>
      <c r="Z33" s="398"/>
      <c r="AA33" s="398"/>
      <c r="AB33" s="125">
        <f>SUM(Y33:AA33)</f>
        <v>0</v>
      </c>
    </row>
    <row r="34" spans="1:28" ht="12.75">
      <c r="A34" s="609"/>
      <c r="B34" s="595"/>
      <c r="C34" s="591"/>
      <c r="D34" s="800"/>
      <c r="E34" s="800"/>
      <c r="F34" s="800"/>
      <c r="G34" s="800"/>
      <c r="H34" s="800"/>
      <c r="I34" s="800"/>
      <c r="J34" s="592"/>
      <c r="K34" s="728"/>
      <c r="L34" s="727"/>
      <c r="M34" s="788"/>
      <c r="N34" s="789"/>
      <c r="O34" s="789"/>
      <c r="P34" s="790"/>
      <c r="Q34" s="784">
        <f t="shared" si="2"/>
        <v>0</v>
      </c>
      <c r="R34" s="785"/>
      <c r="S34" s="398"/>
      <c r="T34" s="398"/>
      <c r="U34" s="292">
        <f>SUM(S34:T34)</f>
        <v>0</v>
      </c>
      <c r="V34" s="360"/>
      <c r="W34" s="360"/>
      <c r="X34" s="361"/>
      <c r="Y34" s="398"/>
      <c r="Z34" s="398"/>
      <c r="AA34" s="398"/>
      <c r="AB34" s="125">
        <f>SUM(Y34:AA34)</f>
        <v>0</v>
      </c>
    </row>
    <row r="35" spans="1:28" ht="12.75">
      <c r="A35" s="609"/>
      <c r="B35" s="595"/>
      <c r="C35" s="591"/>
      <c r="D35" s="800"/>
      <c r="E35" s="800"/>
      <c r="F35" s="800"/>
      <c r="G35" s="800"/>
      <c r="H35" s="800"/>
      <c r="I35" s="800"/>
      <c r="J35" s="592"/>
      <c r="K35" s="728"/>
      <c r="L35" s="727"/>
      <c r="M35" s="788"/>
      <c r="N35" s="789"/>
      <c r="O35" s="789"/>
      <c r="P35" s="790"/>
      <c r="Q35" s="784">
        <f t="shared" si="2"/>
        <v>0</v>
      </c>
      <c r="R35" s="785"/>
      <c r="S35" s="398"/>
      <c r="T35" s="398"/>
      <c r="U35" s="292">
        <f aca="true" t="shared" si="3" ref="U35:U40">SUM(S35:T35)</f>
        <v>0</v>
      </c>
      <c r="V35" s="360"/>
      <c r="W35" s="360"/>
      <c r="X35" s="361"/>
      <c r="Y35" s="398"/>
      <c r="Z35" s="398"/>
      <c r="AA35" s="398"/>
      <c r="AB35" s="125">
        <f aca="true" t="shared" si="4" ref="AB35:AB40">SUM(Y35:AA35)</f>
        <v>0</v>
      </c>
    </row>
    <row r="36" spans="1:28" ht="12.75">
      <c r="A36" s="609"/>
      <c r="B36" s="595"/>
      <c r="C36" s="591"/>
      <c r="D36" s="800"/>
      <c r="E36" s="800"/>
      <c r="F36" s="800"/>
      <c r="G36" s="800"/>
      <c r="H36" s="800"/>
      <c r="I36" s="800"/>
      <c r="J36" s="592"/>
      <c r="K36" s="728"/>
      <c r="L36" s="727"/>
      <c r="M36" s="788"/>
      <c r="N36" s="789"/>
      <c r="O36" s="789"/>
      <c r="P36" s="790"/>
      <c r="Q36" s="784">
        <f t="shared" si="2"/>
        <v>0</v>
      </c>
      <c r="R36" s="785"/>
      <c r="S36" s="398"/>
      <c r="T36" s="398"/>
      <c r="U36" s="292">
        <f t="shared" si="3"/>
        <v>0</v>
      </c>
      <c r="V36" s="360"/>
      <c r="W36" s="360"/>
      <c r="X36" s="361"/>
      <c r="Y36" s="398"/>
      <c r="Z36" s="398"/>
      <c r="AA36" s="398"/>
      <c r="AB36" s="125">
        <f t="shared" si="4"/>
        <v>0</v>
      </c>
    </row>
    <row r="37" spans="1:28" ht="12.75">
      <c r="A37" s="609"/>
      <c r="B37" s="595"/>
      <c r="C37" s="591"/>
      <c r="D37" s="800"/>
      <c r="E37" s="800"/>
      <c r="F37" s="800"/>
      <c r="G37" s="800"/>
      <c r="H37" s="800"/>
      <c r="I37" s="800"/>
      <c r="J37" s="592"/>
      <c r="K37" s="728"/>
      <c r="L37" s="727"/>
      <c r="M37" s="788"/>
      <c r="N37" s="789"/>
      <c r="O37" s="789"/>
      <c r="P37" s="790"/>
      <c r="Q37" s="784">
        <f t="shared" si="2"/>
        <v>0</v>
      </c>
      <c r="R37" s="785"/>
      <c r="S37" s="398"/>
      <c r="T37" s="398"/>
      <c r="U37" s="292">
        <f t="shared" si="3"/>
        <v>0</v>
      </c>
      <c r="V37" s="360"/>
      <c r="W37" s="360"/>
      <c r="X37" s="361"/>
      <c r="Y37" s="398"/>
      <c r="Z37" s="398"/>
      <c r="AA37" s="398"/>
      <c r="AB37" s="125">
        <f t="shared" si="4"/>
        <v>0</v>
      </c>
    </row>
    <row r="38" spans="1:28" ht="12.75">
      <c r="A38" s="609"/>
      <c r="B38" s="595"/>
      <c r="C38" s="591"/>
      <c r="D38" s="800"/>
      <c r="E38" s="800"/>
      <c r="F38" s="800"/>
      <c r="G38" s="800"/>
      <c r="H38" s="800"/>
      <c r="I38" s="800"/>
      <c r="J38" s="592"/>
      <c r="K38" s="728"/>
      <c r="L38" s="727"/>
      <c r="M38" s="788"/>
      <c r="N38" s="789"/>
      <c r="O38" s="789"/>
      <c r="P38" s="790"/>
      <c r="Q38" s="784">
        <f t="shared" si="2"/>
        <v>0</v>
      </c>
      <c r="R38" s="785"/>
      <c r="S38" s="398"/>
      <c r="T38" s="398"/>
      <c r="U38" s="292">
        <f t="shared" si="3"/>
        <v>0</v>
      </c>
      <c r="V38" s="360"/>
      <c r="W38" s="360"/>
      <c r="X38" s="361"/>
      <c r="Y38" s="398"/>
      <c r="Z38" s="398"/>
      <c r="AA38" s="398"/>
      <c r="AB38" s="125">
        <f t="shared" si="4"/>
        <v>0</v>
      </c>
    </row>
    <row r="39" spans="1:28" ht="12.75">
      <c r="A39" s="609"/>
      <c r="B39" s="595"/>
      <c r="C39" s="591"/>
      <c r="D39" s="800"/>
      <c r="E39" s="800"/>
      <c r="F39" s="800"/>
      <c r="G39" s="800"/>
      <c r="H39" s="800"/>
      <c r="I39" s="800"/>
      <c r="J39" s="592"/>
      <c r="K39" s="728"/>
      <c r="L39" s="727"/>
      <c r="M39" s="788"/>
      <c r="N39" s="789"/>
      <c r="O39" s="789"/>
      <c r="P39" s="790"/>
      <c r="Q39" s="784">
        <f t="shared" si="2"/>
        <v>0</v>
      </c>
      <c r="R39" s="785"/>
      <c r="S39" s="398"/>
      <c r="T39" s="398"/>
      <c r="U39" s="292">
        <f t="shared" si="3"/>
        <v>0</v>
      </c>
      <c r="V39" s="360"/>
      <c r="W39" s="360"/>
      <c r="X39" s="361"/>
      <c r="Y39" s="398"/>
      <c r="Z39" s="398"/>
      <c r="AA39" s="398"/>
      <c r="AB39" s="125">
        <f t="shared" si="4"/>
        <v>0</v>
      </c>
    </row>
    <row r="40" spans="1:28" ht="13.5" thickBot="1">
      <c r="A40" s="571"/>
      <c r="B40" s="604"/>
      <c r="C40" s="801"/>
      <c r="D40" s="802"/>
      <c r="E40" s="802"/>
      <c r="F40" s="802"/>
      <c r="G40" s="802"/>
      <c r="H40" s="802"/>
      <c r="I40" s="802"/>
      <c r="J40" s="803"/>
      <c r="K40" s="796"/>
      <c r="L40" s="797"/>
      <c r="M40" s="791"/>
      <c r="N40" s="792"/>
      <c r="O40" s="792"/>
      <c r="P40" s="793"/>
      <c r="Q40" s="786">
        <f t="shared" si="2"/>
        <v>0</v>
      </c>
      <c r="R40" s="787"/>
      <c r="S40" s="404"/>
      <c r="T40" s="404"/>
      <c r="U40" s="418">
        <f t="shared" si="3"/>
        <v>0</v>
      </c>
      <c r="V40" s="362"/>
      <c r="W40" s="362"/>
      <c r="X40" s="363"/>
      <c r="Y40" s="404"/>
      <c r="Z40" s="404"/>
      <c r="AA40" s="404"/>
      <c r="AB40" s="389">
        <f t="shared" si="4"/>
        <v>0</v>
      </c>
    </row>
    <row r="41" spans="1:28" ht="18" customHeight="1" thickBot="1">
      <c r="A41" s="240" t="s">
        <v>206</v>
      </c>
      <c r="B41" s="230"/>
      <c r="C41" s="230"/>
      <c r="D41" s="230"/>
      <c r="E41" s="230"/>
      <c r="F41" s="230"/>
      <c r="G41" s="230"/>
      <c r="H41" s="230"/>
      <c r="I41" s="230"/>
      <c r="J41" s="231"/>
      <c r="K41" s="798">
        <f>SUM(K19:L40)</f>
        <v>0</v>
      </c>
      <c r="L41" s="799"/>
      <c r="M41" s="234"/>
      <c r="N41" s="234"/>
      <c r="O41" s="234"/>
      <c r="P41" s="403">
        <f>SUM(P19:P40)</f>
        <v>0</v>
      </c>
      <c r="Q41" s="782">
        <f>SUM(Q19:R40)</f>
        <v>0</v>
      </c>
      <c r="R41" s="783"/>
      <c r="S41" s="405">
        <f>SUM(S19:S40)</f>
        <v>0</v>
      </c>
      <c r="T41" s="405">
        <f>SUM(T19:T40)</f>
        <v>0</v>
      </c>
      <c r="U41" s="419">
        <f>SUM(U19:U40)</f>
        <v>0</v>
      </c>
      <c r="V41" s="233"/>
      <c r="W41" s="233"/>
      <c r="X41" s="235"/>
      <c r="Y41" s="405">
        <f>SUM(Y19:Y40)</f>
        <v>0</v>
      </c>
      <c r="Z41" s="405">
        <f>SUM(Z19:Z40)</f>
        <v>0</v>
      </c>
      <c r="AA41" s="405">
        <f>SUM(AA19:AA40)</f>
        <v>0</v>
      </c>
      <c r="AB41" s="406">
        <f>SUM(AB19:AB40)</f>
        <v>0</v>
      </c>
    </row>
    <row r="42" spans="1:28" ht="13.5" thickTop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2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</row>
  </sheetData>
  <sheetProtection sheet="1" objects="1" scenarios="1"/>
  <mergeCells count="153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P14:R14"/>
    <mergeCell ref="J13:O13"/>
    <mergeCell ref="J14:O14"/>
    <mergeCell ref="K5:R5"/>
    <mergeCell ref="K6:R6"/>
    <mergeCell ref="K7:R7"/>
    <mergeCell ref="L10:M10"/>
    <mergeCell ref="Q2:R2"/>
    <mergeCell ref="A15:B15"/>
    <mergeCell ref="A16:B16"/>
    <mergeCell ref="A17:B17"/>
    <mergeCell ref="K16:L16"/>
    <mergeCell ref="K17:L17"/>
    <mergeCell ref="M16:P16"/>
    <mergeCell ref="M17:P17"/>
    <mergeCell ref="L11:M11"/>
    <mergeCell ref="P13:R13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0:B40"/>
    <mergeCell ref="C19:J19"/>
    <mergeCell ref="C20:J20"/>
    <mergeCell ref="C21:J21"/>
    <mergeCell ref="C22:J22"/>
    <mergeCell ref="C23:J23"/>
    <mergeCell ref="C24:J24"/>
    <mergeCell ref="C25:J25"/>
    <mergeCell ref="A34:B34"/>
    <mergeCell ref="A35:B35"/>
    <mergeCell ref="C28:J28"/>
    <mergeCell ref="C29:J29"/>
    <mergeCell ref="A38:B38"/>
    <mergeCell ref="A39:B39"/>
    <mergeCell ref="A36:B36"/>
    <mergeCell ref="A37:B37"/>
    <mergeCell ref="A30:B30"/>
    <mergeCell ref="A31:B31"/>
    <mergeCell ref="A32:B32"/>
    <mergeCell ref="A33:B33"/>
    <mergeCell ref="C39:J39"/>
    <mergeCell ref="C40:J40"/>
    <mergeCell ref="C15:J15"/>
    <mergeCell ref="C16:J16"/>
    <mergeCell ref="C17:J17"/>
    <mergeCell ref="C18:J18"/>
    <mergeCell ref="C34:J34"/>
    <mergeCell ref="C35:J35"/>
    <mergeCell ref="C36:J36"/>
    <mergeCell ref="C37:J37"/>
    <mergeCell ref="K19:L19"/>
    <mergeCell ref="K20:L20"/>
    <mergeCell ref="K21:L21"/>
    <mergeCell ref="C38:J38"/>
    <mergeCell ref="C30:J30"/>
    <mergeCell ref="C31:J31"/>
    <mergeCell ref="C32:J32"/>
    <mergeCell ref="C33:J33"/>
    <mergeCell ref="C26:J26"/>
    <mergeCell ref="C27:J27"/>
    <mergeCell ref="K28:L28"/>
    <mergeCell ref="K29:L29"/>
    <mergeCell ref="K22:L22"/>
    <mergeCell ref="K23:L23"/>
    <mergeCell ref="K24:L24"/>
    <mergeCell ref="K25:L25"/>
    <mergeCell ref="K39:L39"/>
    <mergeCell ref="K40:L40"/>
    <mergeCell ref="K41:L41"/>
    <mergeCell ref="K34:L34"/>
    <mergeCell ref="K35:L35"/>
    <mergeCell ref="K36:L36"/>
    <mergeCell ref="K37:L37"/>
    <mergeCell ref="M19:P19"/>
    <mergeCell ref="M20:P20"/>
    <mergeCell ref="M21:P21"/>
    <mergeCell ref="K38:L38"/>
    <mergeCell ref="K30:L30"/>
    <mergeCell ref="K31:L31"/>
    <mergeCell ref="K32:L32"/>
    <mergeCell ref="K33:L33"/>
    <mergeCell ref="K26:L26"/>
    <mergeCell ref="K27:L27"/>
    <mergeCell ref="M22:P22"/>
    <mergeCell ref="M23:P23"/>
    <mergeCell ref="M24:P24"/>
    <mergeCell ref="M25:P25"/>
    <mergeCell ref="M30:P30"/>
    <mergeCell ref="M26:P26"/>
    <mergeCell ref="M27:P27"/>
    <mergeCell ref="M28:P28"/>
    <mergeCell ref="M29:P29"/>
    <mergeCell ref="Q37:R37"/>
    <mergeCell ref="M39:P39"/>
    <mergeCell ref="M40:P40"/>
    <mergeCell ref="Q16:R16"/>
    <mergeCell ref="Q17:R17"/>
    <mergeCell ref="Q19:R19"/>
    <mergeCell ref="M34:P34"/>
    <mergeCell ref="M35:P35"/>
    <mergeCell ref="M36:P36"/>
    <mergeCell ref="M37:P37"/>
    <mergeCell ref="M38:P38"/>
    <mergeCell ref="M31:P31"/>
    <mergeCell ref="M32:P32"/>
    <mergeCell ref="M33:P33"/>
    <mergeCell ref="Q36:R36"/>
    <mergeCell ref="Q23:R23"/>
    <mergeCell ref="Q24:R24"/>
    <mergeCell ref="Q25:R25"/>
    <mergeCell ref="Q26:R26"/>
    <mergeCell ref="Q28:R28"/>
    <mergeCell ref="Q29:R29"/>
    <mergeCell ref="Q30:R30"/>
    <mergeCell ref="Q31:R31"/>
    <mergeCell ref="Q32:R32"/>
    <mergeCell ref="Q34:R34"/>
    <mergeCell ref="Q35:R35"/>
    <mergeCell ref="Q22:R22"/>
    <mergeCell ref="Q27:R27"/>
    <mergeCell ref="Q41:R41"/>
    <mergeCell ref="K18:L18"/>
    <mergeCell ref="M18:P18"/>
    <mergeCell ref="Q18:R18"/>
    <mergeCell ref="Q38:R38"/>
    <mergeCell ref="Q39:R39"/>
    <mergeCell ref="Q40:R40"/>
    <mergeCell ref="Q20:R20"/>
    <mergeCell ref="Q21:R21"/>
    <mergeCell ref="Q33:R33"/>
  </mergeCells>
  <printOptions/>
  <pageMargins left="0.44" right="0.25" top="0.25" bottom="0.25" header="0" footer="0"/>
  <pageSetup fitToWidth="2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33" sqref="A33"/>
    </sheetView>
  </sheetViews>
  <sheetFormatPr defaultColWidth="9.00390625" defaultRowHeight="12.75"/>
  <cols>
    <col min="1" max="1" width="98.875" style="0" customWidth="1"/>
  </cols>
  <sheetData>
    <row r="1" ht="12">
      <c r="A1" t="s">
        <v>301</v>
      </c>
    </row>
    <row r="2" ht="12">
      <c r="A2" t="s">
        <v>458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474</v>
      </c>
    </row>
    <row r="15" ht="12">
      <c r="A15" t="s">
        <v>475</v>
      </c>
    </row>
    <row r="16" ht="12">
      <c r="A16" t="s">
        <v>476</v>
      </c>
    </row>
    <row r="17" ht="12">
      <c r="A17" t="s">
        <v>477</v>
      </c>
    </row>
    <row r="18" ht="12">
      <c r="A18" t="s">
        <v>478</v>
      </c>
    </row>
    <row r="19" ht="12">
      <c r="A19" t="s">
        <v>479</v>
      </c>
    </row>
    <row r="20" ht="12">
      <c r="A20" t="s">
        <v>480</v>
      </c>
    </row>
    <row r="21" ht="12">
      <c r="A21" t="s">
        <v>481</v>
      </c>
    </row>
    <row r="22" ht="12">
      <c r="A22" t="s">
        <v>482</v>
      </c>
    </row>
    <row r="23" ht="12">
      <c r="A23" t="s">
        <v>483</v>
      </c>
    </row>
    <row r="24" ht="12">
      <c r="A24" t="s">
        <v>484</v>
      </c>
    </row>
    <row r="25" ht="12">
      <c r="A25" t="s">
        <v>485</v>
      </c>
    </row>
    <row r="26" ht="12">
      <c r="A26" t="s">
        <v>486</v>
      </c>
    </row>
    <row r="27" ht="12">
      <c r="A27" t="s">
        <v>487</v>
      </c>
    </row>
    <row r="28" ht="12">
      <c r="A28" t="s">
        <v>488</v>
      </c>
    </row>
    <row r="29" ht="12">
      <c r="A29" t="s">
        <v>489</v>
      </c>
    </row>
    <row r="30" ht="12">
      <c r="A30" t="s">
        <v>490</v>
      </c>
    </row>
    <row r="31" ht="12">
      <c r="A31" t="s">
        <v>491</v>
      </c>
    </row>
    <row r="32" ht="12">
      <c r="A32" t="s">
        <v>492</v>
      </c>
    </row>
    <row r="33" ht="12">
      <c r="A33" t="s">
        <v>493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AF66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1" width="14.625" style="0" customWidth="1"/>
    <col min="32" max="32" width="15.625" style="0" customWidth="1"/>
  </cols>
  <sheetData>
    <row r="1" spans="1:31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216"/>
      <c r="V1" s="216"/>
      <c r="W1" s="216"/>
      <c r="X1" s="118"/>
      <c r="Y1" s="118"/>
      <c r="Z1" s="118"/>
      <c r="AA1" s="118"/>
      <c r="AB1" s="162"/>
      <c r="AC1" s="162"/>
      <c r="AD1" s="162"/>
      <c r="AE1" s="198"/>
    </row>
    <row r="2" spans="1:31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207</v>
      </c>
      <c r="Q2" s="598" t="s">
        <v>208</v>
      </c>
      <c r="R2" s="599"/>
      <c r="U2" s="213" t="s">
        <v>5</v>
      </c>
      <c r="V2" s="214"/>
      <c r="W2" s="251"/>
      <c r="X2" s="1"/>
      <c r="Y2" s="1"/>
      <c r="AA2" s="1"/>
      <c r="AC2" s="128"/>
      <c r="AE2" s="161" t="s">
        <v>209</v>
      </c>
    </row>
    <row r="3" spans="1:31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U3" s="178"/>
      <c r="W3" s="250"/>
      <c r="X3" s="1"/>
      <c r="Y3" s="1"/>
      <c r="AA3" s="1"/>
      <c r="AC3" s="128"/>
      <c r="AE3" s="161"/>
    </row>
    <row r="4" spans="1:31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315"/>
      <c r="J4" s="13"/>
      <c r="K4" s="306" t="s">
        <v>8</v>
      </c>
      <c r="L4" s="12"/>
      <c r="M4" s="12"/>
      <c r="N4" s="91"/>
      <c r="O4" s="91"/>
      <c r="P4" s="91"/>
      <c r="Q4" s="91"/>
      <c r="R4" s="13"/>
      <c r="U4" s="178"/>
      <c r="W4" s="250"/>
      <c r="X4" s="1"/>
      <c r="Y4" s="1"/>
      <c r="AA4" s="1"/>
      <c r="AC4" s="128"/>
      <c r="AE4" s="161"/>
    </row>
    <row r="5" spans="1:31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315"/>
      <c r="J5" s="13"/>
      <c r="K5" s="593"/>
      <c r="L5" s="594"/>
      <c r="M5" s="594"/>
      <c r="N5" s="594"/>
      <c r="O5" s="594"/>
      <c r="P5" s="594"/>
      <c r="Q5" s="594"/>
      <c r="R5" s="595"/>
      <c r="U5" s="248" t="s">
        <v>210</v>
      </c>
      <c r="W5" s="202">
        <f>F40</f>
        <v>0</v>
      </c>
      <c r="AA5" s="1"/>
      <c r="AC5" s="128"/>
      <c r="AE5" s="161"/>
    </row>
    <row r="6" spans="1:31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U6" s="248" t="s">
        <v>12</v>
      </c>
      <c r="W6" s="202"/>
      <c r="AA6" s="1"/>
      <c r="AC6" s="128"/>
      <c r="AE6" s="161"/>
    </row>
    <row r="7" spans="1:31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U7" s="249"/>
      <c r="W7" s="202"/>
      <c r="AA7" s="1"/>
      <c r="AC7" s="128"/>
      <c r="AE7" s="161"/>
    </row>
    <row r="8" spans="1:31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U8" s="248" t="s">
        <v>211</v>
      </c>
      <c r="W8" s="202" t="e">
        <f>'FF 20-20'!R21+#REF!+#REF!+#REF!</f>
        <v>#REF!</v>
      </c>
      <c r="AA8" s="1"/>
      <c r="AC8" s="128"/>
      <c r="AE8" s="161"/>
    </row>
    <row r="9" spans="1:31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U9" s="248" t="s">
        <v>19</v>
      </c>
      <c r="W9" s="202"/>
      <c r="AA9" s="1"/>
      <c r="AC9" s="128"/>
      <c r="AE9" s="161"/>
    </row>
    <row r="10" spans="1:31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U10" s="255"/>
      <c r="V10" s="256"/>
      <c r="W10" s="394"/>
      <c r="AA10" s="1"/>
      <c r="AC10" s="128"/>
      <c r="AE10" s="161"/>
    </row>
    <row r="11" spans="1:31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U11" s="248" t="s">
        <v>24</v>
      </c>
      <c r="V11" s="128"/>
      <c r="W11" s="202" t="e">
        <f>W5-W8</f>
        <v>#REF!</v>
      </c>
      <c r="AA11" s="1"/>
      <c r="AC11" s="128"/>
      <c r="AE11" s="161"/>
    </row>
    <row r="12" spans="1:31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317"/>
      <c r="L12" s="10"/>
      <c r="M12" s="10"/>
      <c r="N12" s="10"/>
      <c r="O12" s="7"/>
      <c r="P12" s="306" t="s">
        <v>28</v>
      </c>
      <c r="Q12" s="10"/>
      <c r="R12" s="7"/>
      <c r="U12" s="206"/>
      <c r="V12" s="5"/>
      <c r="W12" s="211"/>
      <c r="X12" s="1"/>
      <c r="Y12" s="1"/>
      <c r="AA12" s="1"/>
      <c r="AC12" s="128"/>
      <c r="AE12" s="161"/>
    </row>
    <row r="13" spans="1:31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AA13" s="1"/>
      <c r="AC13" s="128"/>
      <c r="AE13" s="161"/>
    </row>
    <row r="14" spans="1:31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22"/>
      <c r="T14" s="22"/>
      <c r="U14" s="22"/>
      <c r="V14" s="22"/>
      <c r="W14" s="22"/>
      <c r="X14" s="22"/>
      <c r="Y14" s="22"/>
      <c r="Z14" s="22"/>
      <c r="AA14" s="5"/>
      <c r="AB14" s="22"/>
      <c r="AC14" s="22"/>
      <c r="AD14" s="22"/>
      <c r="AE14" s="242"/>
    </row>
    <row r="15" spans="1:31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692" t="s">
        <v>50</v>
      </c>
      <c r="K15" s="693"/>
      <c r="L15" s="694"/>
      <c r="M15" s="692" t="s">
        <v>51</v>
      </c>
      <c r="N15" s="693"/>
      <c r="O15" s="693"/>
      <c r="P15" s="693"/>
      <c r="Q15" s="694"/>
      <c r="R15" s="50" t="s">
        <v>52</v>
      </c>
      <c r="S15" s="50" t="s">
        <v>53</v>
      </c>
      <c r="T15" s="50" t="s">
        <v>54</v>
      </c>
      <c r="U15" s="50" t="s">
        <v>30</v>
      </c>
      <c r="V15" s="50" t="s">
        <v>31</v>
      </c>
      <c r="W15" s="50" t="s">
        <v>32</v>
      </c>
      <c r="X15" s="50" t="s">
        <v>33</v>
      </c>
      <c r="Y15" s="50" t="s">
        <v>34</v>
      </c>
      <c r="Z15" s="50" t="s">
        <v>35</v>
      </c>
      <c r="AA15" s="50" t="s">
        <v>36</v>
      </c>
      <c r="AB15" s="50" t="s">
        <v>37</v>
      </c>
      <c r="AC15" s="50" t="s">
        <v>38</v>
      </c>
      <c r="AD15" s="203"/>
      <c r="AE15" s="217"/>
    </row>
    <row r="16" spans="1:31" ht="12.75">
      <c r="A16" s="767"/>
      <c r="B16" s="768"/>
      <c r="C16" s="768"/>
      <c r="D16" s="768"/>
      <c r="E16" s="759"/>
      <c r="F16" s="757"/>
      <c r="G16" s="759"/>
      <c r="H16" s="757"/>
      <c r="I16" s="759"/>
      <c r="J16" s="689" t="s">
        <v>212</v>
      </c>
      <c r="K16" s="690"/>
      <c r="L16" s="691"/>
      <c r="M16" s="689" t="s">
        <v>212</v>
      </c>
      <c r="N16" s="690"/>
      <c r="O16" s="690"/>
      <c r="P16" s="690"/>
      <c r="Q16" s="691"/>
      <c r="R16" s="46" t="s">
        <v>212</v>
      </c>
      <c r="S16" s="46" t="s">
        <v>212</v>
      </c>
      <c r="T16" s="46" t="s">
        <v>212</v>
      </c>
      <c r="U16" s="44" t="s">
        <v>212</v>
      </c>
      <c r="V16" s="44" t="s">
        <v>212</v>
      </c>
      <c r="W16" s="44" t="s">
        <v>212</v>
      </c>
      <c r="X16" s="44" t="s">
        <v>212</v>
      </c>
      <c r="Y16" s="44" t="s">
        <v>212</v>
      </c>
      <c r="Z16" s="44" t="s">
        <v>212</v>
      </c>
      <c r="AA16" s="44" t="s">
        <v>212</v>
      </c>
      <c r="AB16" s="44" t="s">
        <v>212</v>
      </c>
      <c r="AC16" s="44" t="s">
        <v>212</v>
      </c>
      <c r="AD16" s="50" t="s">
        <v>213</v>
      </c>
      <c r="AE16" s="150" t="s">
        <v>214</v>
      </c>
    </row>
    <row r="17" spans="1:31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821" t="s">
        <v>49</v>
      </c>
      <c r="I17" s="822"/>
      <c r="J17" s="813" t="s">
        <v>123</v>
      </c>
      <c r="K17" s="814"/>
      <c r="L17" s="815"/>
      <c r="M17" s="813" t="s">
        <v>123</v>
      </c>
      <c r="N17" s="814"/>
      <c r="O17" s="814"/>
      <c r="P17" s="814"/>
      <c r="Q17" s="815"/>
      <c r="R17" s="54" t="s">
        <v>123</v>
      </c>
      <c r="S17" s="54" t="s">
        <v>123</v>
      </c>
      <c r="T17" s="54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0" t="s">
        <v>39</v>
      </c>
      <c r="AE17" s="150" t="s">
        <v>40</v>
      </c>
    </row>
    <row r="18" spans="1:31" ht="12.75">
      <c r="A18" s="734"/>
      <c r="B18" s="735"/>
      <c r="C18" s="735"/>
      <c r="D18" s="735"/>
      <c r="E18" s="697"/>
      <c r="F18" s="757"/>
      <c r="G18" s="759"/>
      <c r="H18" s="757"/>
      <c r="I18" s="759"/>
      <c r="J18" s="816" t="s">
        <v>60</v>
      </c>
      <c r="K18" s="817"/>
      <c r="L18" s="818"/>
      <c r="M18" s="816" t="s">
        <v>60</v>
      </c>
      <c r="N18" s="817"/>
      <c r="O18" s="817"/>
      <c r="P18" s="817"/>
      <c r="Q18" s="818"/>
      <c r="R18" s="46"/>
      <c r="S18" s="46"/>
      <c r="T18" s="46">
        <v>83.011</v>
      </c>
      <c r="U18" s="44"/>
      <c r="V18" s="44">
        <v>83.505</v>
      </c>
      <c r="W18" s="423" t="s">
        <v>294</v>
      </c>
      <c r="X18" s="44" t="s">
        <v>61</v>
      </c>
      <c r="Y18" s="44">
        <v>83.535</v>
      </c>
      <c r="Z18" s="44">
        <v>83.536</v>
      </c>
      <c r="AA18" s="44">
        <v>83.536</v>
      </c>
      <c r="AB18" s="44">
        <v>83.549</v>
      </c>
      <c r="AC18" s="44">
        <v>83.549</v>
      </c>
      <c r="AD18" s="203"/>
      <c r="AE18" s="217"/>
    </row>
    <row r="19" spans="1:31" ht="12.75">
      <c r="A19" s="732" t="s">
        <v>215</v>
      </c>
      <c r="B19" s="733"/>
      <c r="C19" s="733"/>
      <c r="D19" s="733"/>
      <c r="E19" s="720"/>
      <c r="F19" s="730" t="s">
        <v>144</v>
      </c>
      <c r="G19" s="720"/>
      <c r="H19" s="823" t="s">
        <v>145</v>
      </c>
      <c r="I19" s="824"/>
      <c r="J19" s="689" t="s">
        <v>70</v>
      </c>
      <c r="K19" s="690"/>
      <c r="L19" s="691"/>
      <c r="M19" s="689" t="s">
        <v>71</v>
      </c>
      <c r="N19" s="690"/>
      <c r="O19" s="690"/>
      <c r="P19" s="690"/>
      <c r="Q19" s="691"/>
      <c r="R19" s="46"/>
      <c r="S19" s="46"/>
      <c r="T19" s="46" t="s">
        <v>72</v>
      </c>
      <c r="U19" s="44"/>
      <c r="V19" s="44" t="s">
        <v>73</v>
      </c>
      <c r="W19" s="44" t="s">
        <v>295</v>
      </c>
      <c r="X19" s="44" t="s">
        <v>74</v>
      </c>
      <c r="Y19" s="44" t="s">
        <v>75</v>
      </c>
      <c r="Z19" s="44" t="s">
        <v>76</v>
      </c>
      <c r="AA19" s="44" t="s">
        <v>77</v>
      </c>
      <c r="AB19" s="44" t="s">
        <v>216</v>
      </c>
      <c r="AC19" s="44" t="s">
        <v>79</v>
      </c>
      <c r="AD19" s="44" t="s">
        <v>93</v>
      </c>
      <c r="AE19" s="47" t="s">
        <v>24</v>
      </c>
    </row>
    <row r="20" spans="1:31" ht="12.75">
      <c r="A20" s="596"/>
      <c r="B20" s="597"/>
      <c r="C20" s="597"/>
      <c r="D20" s="597"/>
      <c r="E20" s="592"/>
      <c r="F20" s="616"/>
      <c r="G20" s="618"/>
      <c r="H20" s="819"/>
      <c r="I20" s="820"/>
      <c r="J20" s="616"/>
      <c r="K20" s="617"/>
      <c r="L20" s="618"/>
      <c r="M20" s="616"/>
      <c r="N20" s="617"/>
      <c r="O20" s="617"/>
      <c r="P20" s="617"/>
      <c r="Q20" s="618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93">
        <f>SUM(J20:AC20)</f>
        <v>0</v>
      </c>
      <c r="AE20" s="246">
        <f aca="true" t="shared" si="0" ref="AE20:AE39">F20-AD20</f>
        <v>0</v>
      </c>
    </row>
    <row r="21" spans="1:31" ht="12.75">
      <c r="A21" s="596"/>
      <c r="B21" s="597"/>
      <c r="C21" s="597"/>
      <c r="D21" s="597"/>
      <c r="E21" s="592"/>
      <c r="F21" s="616"/>
      <c r="G21" s="618"/>
      <c r="H21" s="819"/>
      <c r="I21" s="820"/>
      <c r="J21" s="616"/>
      <c r="K21" s="617"/>
      <c r="L21" s="618"/>
      <c r="M21" s="616"/>
      <c r="N21" s="617"/>
      <c r="O21" s="617"/>
      <c r="P21" s="617"/>
      <c r="Q21" s="618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93">
        <f aca="true" t="shared" si="1" ref="AD21:AD39">SUM(J21:AC21)</f>
        <v>0</v>
      </c>
      <c r="AE21" s="246">
        <f t="shared" si="0"/>
        <v>0</v>
      </c>
    </row>
    <row r="22" spans="1:31" ht="12.75">
      <c r="A22" s="596"/>
      <c r="B22" s="597"/>
      <c r="C22" s="597"/>
      <c r="D22" s="597"/>
      <c r="E22" s="592"/>
      <c r="F22" s="616"/>
      <c r="G22" s="618"/>
      <c r="H22" s="819"/>
      <c r="I22" s="820"/>
      <c r="J22" s="616"/>
      <c r="K22" s="617"/>
      <c r="L22" s="618"/>
      <c r="M22" s="616"/>
      <c r="N22" s="617"/>
      <c r="O22" s="617"/>
      <c r="P22" s="617"/>
      <c r="Q22" s="618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93">
        <f t="shared" si="1"/>
        <v>0</v>
      </c>
      <c r="AE22" s="246">
        <f t="shared" si="0"/>
        <v>0</v>
      </c>
    </row>
    <row r="23" spans="1:31" ht="12.75">
      <c r="A23" s="596"/>
      <c r="B23" s="597"/>
      <c r="C23" s="597"/>
      <c r="D23" s="597"/>
      <c r="E23" s="592"/>
      <c r="F23" s="616"/>
      <c r="G23" s="618"/>
      <c r="H23" s="819"/>
      <c r="I23" s="820"/>
      <c r="J23" s="616"/>
      <c r="K23" s="617"/>
      <c r="L23" s="618"/>
      <c r="M23" s="616"/>
      <c r="N23" s="617"/>
      <c r="O23" s="617"/>
      <c r="P23" s="617"/>
      <c r="Q23" s="618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93">
        <f t="shared" si="1"/>
        <v>0</v>
      </c>
      <c r="AE23" s="246">
        <f t="shared" si="0"/>
        <v>0</v>
      </c>
    </row>
    <row r="24" spans="1:31" ht="12.75">
      <c r="A24" s="596"/>
      <c r="B24" s="597"/>
      <c r="C24" s="597"/>
      <c r="D24" s="597"/>
      <c r="E24" s="592"/>
      <c r="F24" s="616"/>
      <c r="G24" s="618"/>
      <c r="H24" s="819"/>
      <c r="I24" s="820"/>
      <c r="J24" s="616"/>
      <c r="K24" s="617"/>
      <c r="L24" s="618"/>
      <c r="M24" s="616"/>
      <c r="N24" s="617"/>
      <c r="O24" s="617"/>
      <c r="P24" s="617"/>
      <c r="Q24" s="618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93">
        <f t="shared" si="1"/>
        <v>0</v>
      </c>
      <c r="AE24" s="246">
        <f t="shared" si="0"/>
        <v>0</v>
      </c>
    </row>
    <row r="25" spans="1:31" ht="12.75">
      <c r="A25" s="596"/>
      <c r="B25" s="597"/>
      <c r="C25" s="597"/>
      <c r="D25" s="597"/>
      <c r="E25" s="592"/>
      <c r="F25" s="616"/>
      <c r="G25" s="618"/>
      <c r="H25" s="819"/>
      <c r="I25" s="820"/>
      <c r="J25" s="616"/>
      <c r="K25" s="617"/>
      <c r="L25" s="618"/>
      <c r="M25" s="616"/>
      <c r="N25" s="617"/>
      <c r="O25" s="617"/>
      <c r="P25" s="617"/>
      <c r="Q25" s="618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93">
        <f t="shared" si="1"/>
        <v>0</v>
      </c>
      <c r="AE25" s="246">
        <f t="shared" si="0"/>
        <v>0</v>
      </c>
    </row>
    <row r="26" spans="1:31" ht="12.75">
      <c r="A26" s="596"/>
      <c r="B26" s="597"/>
      <c r="C26" s="597"/>
      <c r="D26" s="597"/>
      <c r="E26" s="592"/>
      <c r="F26" s="616"/>
      <c r="G26" s="618"/>
      <c r="H26" s="819"/>
      <c r="I26" s="820"/>
      <c r="J26" s="616"/>
      <c r="K26" s="617"/>
      <c r="L26" s="618"/>
      <c r="M26" s="616"/>
      <c r="N26" s="617"/>
      <c r="O26" s="617"/>
      <c r="P26" s="617"/>
      <c r="Q26" s="618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93">
        <f t="shared" si="1"/>
        <v>0</v>
      </c>
      <c r="AE26" s="246">
        <f t="shared" si="0"/>
        <v>0</v>
      </c>
    </row>
    <row r="27" spans="1:31" ht="12.75">
      <c r="A27" s="596"/>
      <c r="B27" s="597"/>
      <c r="C27" s="597"/>
      <c r="D27" s="597"/>
      <c r="E27" s="592"/>
      <c r="F27" s="616"/>
      <c r="G27" s="618"/>
      <c r="H27" s="819"/>
      <c r="I27" s="820"/>
      <c r="J27" s="616"/>
      <c r="K27" s="617"/>
      <c r="L27" s="618"/>
      <c r="M27" s="616"/>
      <c r="N27" s="617"/>
      <c r="O27" s="617"/>
      <c r="P27" s="617"/>
      <c r="Q27" s="618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93">
        <f t="shared" si="1"/>
        <v>0</v>
      </c>
      <c r="AE27" s="246">
        <f t="shared" si="0"/>
        <v>0</v>
      </c>
    </row>
    <row r="28" spans="1:31" ht="12.75">
      <c r="A28" s="596"/>
      <c r="B28" s="597"/>
      <c r="C28" s="597"/>
      <c r="D28" s="597"/>
      <c r="E28" s="592"/>
      <c r="F28" s="616"/>
      <c r="G28" s="618"/>
      <c r="H28" s="819"/>
      <c r="I28" s="820"/>
      <c r="J28" s="616"/>
      <c r="K28" s="617"/>
      <c r="L28" s="618"/>
      <c r="M28" s="616"/>
      <c r="N28" s="617"/>
      <c r="O28" s="617"/>
      <c r="P28" s="617"/>
      <c r="Q28" s="618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93">
        <f t="shared" si="1"/>
        <v>0</v>
      </c>
      <c r="AE28" s="246">
        <f t="shared" si="0"/>
        <v>0</v>
      </c>
    </row>
    <row r="29" spans="1:31" ht="12.75">
      <c r="A29" s="596"/>
      <c r="B29" s="597"/>
      <c r="C29" s="597"/>
      <c r="D29" s="597"/>
      <c r="E29" s="592"/>
      <c r="F29" s="616"/>
      <c r="G29" s="618"/>
      <c r="H29" s="819"/>
      <c r="I29" s="820"/>
      <c r="J29" s="616"/>
      <c r="K29" s="617"/>
      <c r="L29" s="618"/>
      <c r="M29" s="616"/>
      <c r="N29" s="617"/>
      <c r="O29" s="617"/>
      <c r="P29" s="617"/>
      <c r="Q29" s="618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93">
        <f t="shared" si="1"/>
        <v>0</v>
      </c>
      <c r="AE29" s="246">
        <f t="shared" si="0"/>
        <v>0</v>
      </c>
    </row>
    <row r="30" spans="1:31" ht="12.75">
      <c r="A30" s="596"/>
      <c r="B30" s="597"/>
      <c r="C30" s="597"/>
      <c r="D30" s="597"/>
      <c r="E30" s="592"/>
      <c r="F30" s="616"/>
      <c r="G30" s="618"/>
      <c r="H30" s="819"/>
      <c r="I30" s="820"/>
      <c r="J30" s="616"/>
      <c r="K30" s="617"/>
      <c r="L30" s="618"/>
      <c r="M30" s="616"/>
      <c r="N30" s="617"/>
      <c r="O30" s="617"/>
      <c r="P30" s="617"/>
      <c r="Q30" s="618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93">
        <f t="shared" si="1"/>
        <v>0</v>
      </c>
      <c r="AE30" s="246">
        <f t="shared" si="0"/>
        <v>0</v>
      </c>
    </row>
    <row r="31" spans="1:31" ht="12.75">
      <c r="A31" s="596"/>
      <c r="B31" s="597"/>
      <c r="C31" s="597"/>
      <c r="D31" s="597"/>
      <c r="E31" s="592"/>
      <c r="F31" s="616"/>
      <c r="G31" s="618"/>
      <c r="H31" s="819"/>
      <c r="I31" s="820"/>
      <c r="J31" s="616"/>
      <c r="K31" s="617"/>
      <c r="L31" s="618"/>
      <c r="M31" s="616"/>
      <c r="N31" s="617"/>
      <c r="O31" s="617"/>
      <c r="P31" s="617"/>
      <c r="Q31" s="618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93">
        <f t="shared" si="1"/>
        <v>0</v>
      </c>
      <c r="AE31" s="246">
        <f t="shared" si="0"/>
        <v>0</v>
      </c>
    </row>
    <row r="32" spans="1:31" ht="12.75">
      <c r="A32" s="596"/>
      <c r="B32" s="597"/>
      <c r="C32" s="597"/>
      <c r="D32" s="597"/>
      <c r="E32" s="592"/>
      <c r="F32" s="616"/>
      <c r="G32" s="618"/>
      <c r="H32" s="819"/>
      <c r="I32" s="820"/>
      <c r="J32" s="616"/>
      <c r="K32" s="617"/>
      <c r="L32" s="618"/>
      <c r="M32" s="616"/>
      <c r="N32" s="617"/>
      <c r="O32" s="617"/>
      <c r="P32" s="617"/>
      <c r="Q32" s="618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93">
        <f t="shared" si="1"/>
        <v>0</v>
      </c>
      <c r="AE32" s="246">
        <f t="shared" si="0"/>
        <v>0</v>
      </c>
    </row>
    <row r="33" spans="1:31" ht="12.75">
      <c r="A33" s="596"/>
      <c r="B33" s="597"/>
      <c r="C33" s="597"/>
      <c r="D33" s="597"/>
      <c r="E33" s="592"/>
      <c r="F33" s="616"/>
      <c r="G33" s="618"/>
      <c r="H33" s="819"/>
      <c r="I33" s="820"/>
      <c r="J33" s="616"/>
      <c r="K33" s="617"/>
      <c r="L33" s="618"/>
      <c r="M33" s="616"/>
      <c r="N33" s="617"/>
      <c r="O33" s="617"/>
      <c r="P33" s="617"/>
      <c r="Q33" s="618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93">
        <f t="shared" si="1"/>
        <v>0</v>
      </c>
      <c r="AE33" s="246">
        <f t="shared" si="0"/>
        <v>0</v>
      </c>
    </row>
    <row r="34" spans="1:31" ht="12.75">
      <c r="A34" s="596"/>
      <c r="B34" s="597"/>
      <c r="C34" s="597"/>
      <c r="D34" s="597"/>
      <c r="E34" s="592"/>
      <c r="F34" s="616"/>
      <c r="G34" s="618"/>
      <c r="H34" s="819"/>
      <c r="I34" s="820"/>
      <c r="J34" s="616"/>
      <c r="K34" s="617"/>
      <c r="L34" s="618"/>
      <c r="M34" s="616"/>
      <c r="N34" s="617"/>
      <c r="O34" s="617"/>
      <c r="P34" s="617"/>
      <c r="Q34" s="618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93">
        <f t="shared" si="1"/>
        <v>0</v>
      </c>
      <c r="AE34" s="246">
        <f t="shared" si="0"/>
        <v>0</v>
      </c>
    </row>
    <row r="35" spans="1:31" ht="12.75">
      <c r="A35" s="596"/>
      <c r="B35" s="597"/>
      <c r="C35" s="597"/>
      <c r="D35" s="597"/>
      <c r="E35" s="592"/>
      <c r="F35" s="616"/>
      <c r="G35" s="618"/>
      <c r="H35" s="819"/>
      <c r="I35" s="820"/>
      <c r="J35" s="616"/>
      <c r="K35" s="617"/>
      <c r="L35" s="618"/>
      <c r="M35" s="616"/>
      <c r="N35" s="617"/>
      <c r="O35" s="617"/>
      <c r="P35" s="617"/>
      <c r="Q35" s="618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93">
        <f t="shared" si="1"/>
        <v>0</v>
      </c>
      <c r="AE35" s="246">
        <f t="shared" si="0"/>
        <v>0</v>
      </c>
    </row>
    <row r="36" spans="1:31" ht="12.75">
      <c r="A36" s="596"/>
      <c r="B36" s="597"/>
      <c r="C36" s="597"/>
      <c r="D36" s="597"/>
      <c r="E36" s="592"/>
      <c r="F36" s="616"/>
      <c r="G36" s="618"/>
      <c r="H36" s="819"/>
      <c r="I36" s="820"/>
      <c r="J36" s="616"/>
      <c r="K36" s="617"/>
      <c r="L36" s="618"/>
      <c r="M36" s="616"/>
      <c r="N36" s="617"/>
      <c r="O36" s="617"/>
      <c r="P36" s="617"/>
      <c r="Q36" s="618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93">
        <f t="shared" si="1"/>
        <v>0</v>
      </c>
      <c r="AE36" s="246">
        <f t="shared" si="0"/>
        <v>0</v>
      </c>
    </row>
    <row r="37" spans="1:31" ht="12.75">
      <c r="A37" s="596"/>
      <c r="B37" s="597"/>
      <c r="C37" s="597"/>
      <c r="D37" s="597"/>
      <c r="E37" s="592"/>
      <c r="F37" s="616"/>
      <c r="G37" s="618"/>
      <c r="H37" s="819"/>
      <c r="I37" s="820"/>
      <c r="J37" s="616"/>
      <c r="K37" s="617"/>
      <c r="L37" s="618"/>
      <c r="M37" s="616"/>
      <c r="N37" s="617"/>
      <c r="O37" s="617"/>
      <c r="P37" s="617"/>
      <c r="Q37" s="618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93">
        <f t="shared" si="1"/>
        <v>0</v>
      </c>
      <c r="AE37" s="246">
        <f t="shared" si="0"/>
        <v>0</v>
      </c>
    </row>
    <row r="38" spans="1:31" ht="12.75">
      <c r="A38" s="596"/>
      <c r="B38" s="597"/>
      <c r="C38" s="597"/>
      <c r="D38" s="597"/>
      <c r="E38" s="592"/>
      <c r="F38" s="616"/>
      <c r="G38" s="618"/>
      <c r="H38" s="819"/>
      <c r="I38" s="820"/>
      <c r="J38" s="616"/>
      <c r="K38" s="617"/>
      <c r="L38" s="618"/>
      <c r="M38" s="616"/>
      <c r="N38" s="617"/>
      <c r="O38" s="617"/>
      <c r="P38" s="617"/>
      <c r="Q38" s="618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93">
        <f t="shared" si="1"/>
        <v>0</v>
      </c>
      <c r="AE38" s="246">
        <f t="shared" si="0"/>
        <v>0</v>
      </c>
    </row>
    <row r="39" spans="1:31" ht="12.75">
      <c r="A39" s="596"/>
      <c r="B39" s="597"/>
      <c r="C39" s="597"/>
      <c r="D39" s="597"/>
      <c r="E39" s="592"/>
      <c r="F39" s="619"/>
      <c r="G39" s="621"/>
      <c r="H39" s="819"/>
      <c r="I39" s="820"/>
      <c r="J39" s="619"/>
      <c r="K39" s="620"/>
      <c r="L39" s="621"/>
      <c r="M39" s="619"/>
      <c r="N39" s="620"/>
      <c r="O39" s="620"/>
      <c r="P39" s="620"/>
      <c r="Q39" s="621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440">
        <f t="shared" si="1"/>
        <v>0</v>
      </c>
      <c r="AE39" s="388">
        <f t="shared" si="0"/>
        <v>0</v>
      </c>
    </row>
    <row r="40" spans="1:31" ht="12.75">
      <c r="A40" s="243"/>
      <c r="B40" s="14"/>
      <c r="C40" s="14"/>
      <c r="D40" s="14"/>
      <c r="E40" s="241"/>
      <c r="F40" s="650">
        <f>SUM(F20:G39)</f>
        <v>0</v>
      </c>
      <c r="G40" s="652"/>
      <c r="H40" s="166"/>
      <c r="I40" s="245"/>
      <c r="J40" s="638">
        <f>SUM(J20:L39)</f>
        <v>0</v>
      </c>
      <c r="K40" s="639"/>
      <c r="L40" s="640"/>
      <c r="M40" s="650">
        <f>SUM(M20:Q39)</f>
        <v>0</v>
      </c>
      <c r="N40" s="651"/>
      <c r="O40" s="651"/>
      <c r="P40" s="651"/>
      <c r="Q40" s="652"/>
      <c r="R40" s="393">
        <f>SUM(R20:R39)</f>
        <v>0</v>
      </c>
      <c r="S40" s="393">
        <f>SUM(S20:S39)</f>
        <v>0</v>
      </c>
      <c r="T40" s="393">
        <f aca="true" t="shared" si="2" ref="T40:AE40">SUM(T20:T39)</f>
        <v>0</v>
      </c>
      <c r="U40" s="393">
        <f t="shared" si="2"/>
        <v>0</v>
      </c>
      <c r="V40" s="393">
        <f t="shared" si="2"/>
        <v>0</v>
      </c>
      <c r="W40" s="393">
        <f t="shared" si="2"/>
        <v>0</v>
      </c>
      <c r="X40" s="393">
        <f t="shared" si="2"/>
        <v>0</v>
      </c>
      <c r="Y40" s="393">
        <f t="shared" si="2"/>
        <v>0</v>
      </c>
      <c r="Z40" s="393">
        <f t="shared" si="2"/>
        <v>0</v>
      </c>
      <c r="AA40" s="393">
        <f t="shared" si="2"/>
        <v>0</v>
      </c>
      <c r="AB40" s="393">
        <f t="shared" si="2"/>
        <v>0</v>
      </c>
      <c r="AC40" s="393">
        <f t="shared" si="2"/>
        <v>0</v>
      </c>
      <c r="AD40" s="393">
        <f t="shared" si="2"/>
        <v>0</v>
      </c>
      <c r="AE40" s="246">
        <f t="shared" si="2"/>
        <v>0</v>
      </c>
    </row>
    <row r="41" spans="1:3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T41" s="12"/>
      <c r="U41" s="12"/>
      <c r="V41" s="12"/>
      <c r="W41" s="12"/>
      <c r="X41" s="12"/>
      <c r="Y41" s="12"/>
      <c r="Z41" s="14"/>
      <c r="AA41" s="14"/>
      <c r="AB41" s="14"/>
      <c r="AC41" s="14"/>
      <c r="AD41" s="14"/>
      <c r="AE41" s="14"/>
    </row>
    <row r="42" spans="1:30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187"/>
      <c r="AA42" s="187"/>
      <c r="AB42" s="187"/>
      <c r="AC42" s="187"/>
      <c r="AD42" s="14"/>
    </row>
    <row r="43" spans="1:32" ht="12.75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296"/>
      <c r="Y43" s="296"/>
      <c r="Z43" s="296"/>
      <c r="AA43" s="296"/>
      <c r="AB43" s="296"/>
      <c r="AC43" s="296"/>
      <c r="AD43" s="296"/>
      <c r="AE43" s="302"/>
      <c r="AF43" s="302"/>
    </row>
    <row r="44" spans="1:30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81"/>
      <c r="Y44" s="81"/>
      <c r="Z44" s="81"/>
      <c r="AA44" s="81"/>
      <c r="AB44" s="81"/>
      <c r="AC44" s="81"/>
      <c r="AD44" s="14"/>
    </row>
    <row r="45" spans="1:30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81"/>
      <c r="Y45" s="81"/>
      <c r="Z45" s="81"/>
      <c r="AA45" s="81"/>
      <c r="AB45" s="81"/>
      <c r="AC45" s="81"/>
      <c r="AD45" s="14"/>
    </row>
    <row r="46" spans="1:30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81"/>
      <c r="Y46" s="81"/>
      <c r="Z46" s="81"/>
      <c r="AA46" s="81"/>
      <c r="AB46" s="81"/>
      <c r="AC46" s="81"/>
      <c r="AD46" s="14"/>
    </row>
    <row r="47" spans="1:30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14"/>
    </row>
    <row r="48" spans="1:30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14"/>
    </row>
    <row r="49" spans="1:30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14"/>
    </row>
    <row r="50" spans="1:30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14"/>
    </row>
    <row r="51" spans="1:30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14"/>
    </row>
    <row r="52" spans="1:30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14"/>
    </row>
    <row r="53" spans="1:30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14"/>
    </row>
    <row r="54" spans="1:30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14"/>
    </row>
    <row r="55" spans="1:30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14"/>
    </row>
    <row r="56" spans="1:30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14"/>
    </row>
    <row r="57" spans="1:30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14"/>
    </row>
    <row r="58" spans="1:30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14"/>
    </row>
    <row r="59" spans="1:30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14"/>
    </row>
    <row r="60" spans="1:30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14"/>
    </row>
    <row r="61" spans="1:30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</sheetData>
  <sheetProtection sheet="1" objects="1" scenarios="1"/>
  <mergeCells count="152"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A6:E6"/>
    <mergeCell ref="K6:R6"/>
    <mergeCell ref="K7:R7"/>
    <mergeCell ref="L10:M10"/>
    <mergeCell ref="A11:E11"/>
    <mergeCell ref="A7:E7"/>
    <mergeCell ref="A9:E9"/>
    <mergeCell ref="A10:E10"/>
    <mergeCell ref="Q2:R2"/>
    <mergeCell ref="A15:E15"/>
    <mergeCell ref="A16:E16"/>
    <mergeCell ref="A17:E17"/>
    <mergeCell ref="L11:M11"/>
    <mergeCell ref="P13:R13"/>
    <mergeCell ref="P14:R14"/>
    <mergeCell ref="J13:O13"/>
    <mergeCell ref="J14:O14"/>
    <mergeCell ref="K5:R5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M31:Q31"/>
    <mergeCell ref="M32:Q32"/>
    <mergeCell ref="M33:Q33"/>
    <mergeCell ref="M34:Q34"/>
    <mergeCell ref="M35:Q35"/>
    <mergeCell ref="M40:Q40"/>
    <mergeCell ref="M36:Q36"/>
    <mergeCell ref="M37:Q37"/>
    <mergeCell ref="M38:Q38"/>
    <mergeCell ref="M39:Q39"/>
  </mergeCells>
  <printOptions/>
  <pageMargins left="0.44" right="0.25" top="0.25" bottom="0.25" header="0" footer="0"/>
  <pageSetup fitToWidth="3"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32" sqref="A32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494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459</v>
      </c>
    </row>
    <row r="15" ht="12">
      <c r="A15" t="s">
        <v>495</v>
      </c>
    </row>
    <row r="16" ht="12">
      <c r="A16" t="s">
        <v>420</v>
      </c>
    </row>
    <row r="17" ht="12">
      <c r="A17" t="s">
        <v>496</v>
      </c>
    </row>
    <row r="18" ht="12">
      <c r="A18" t="s">
        <v>497</v>
      </c>
    </row>
    <row r="19" ht="12">
      <c r="A19" t="s">
        <v>498</v>
      </c>
    </row>
    <row r="20" ht="12">
      <c r="A20" t="s">
        <v>499</v>
      </c>
    </row>
    <row r="21" ht="12">
      <c r="A21" t="s">
        <v>500</v>
      </c>
    </row>
    <row r="22" ht="12">
      <c r="A22" t="s">
        <v>501</v>
      </c>
    </row>
    <row r="23" ht="12">
      <c r="A23" t="s">
        <v>502</v>
      </c>
    </row>
    <row r="24" ht="12">
      <c r="A24" t="s">
        <v>503</v>
      </c>
    </row>
    <row r="25" ht="12">
      <c r="A25" t="s">
        <v>504</v>
      </c>
    </row>
    <row r="26" ht="12">
      <c r="A26" t="s">
        <v>505</v>
      </c>
    </row>
    <row r="27" ht="12">
      <c r="A27" t="s">
        <v>506</v>
      </c>
    </row>
    <row r="28" ht="12">
      <c r="A28" t="s">
        <v>507</v>
      </c>
    </row>
    <row r="29" ht="12">
      <c r="A29" t="s">
        <v>508</v>
      </c>
    </row>
    <row r="30" ht="12">
      <c r="A30" t="s">
        <v>509</v>
      </c>
    </row>
    <row r="31" ht="12">
      <c r="A31" t="s">
        <v>510</v>
      </c>
    </row>
    <row r="32" ht="12">
      <c r="A32" t="s">
        <v>511</v>
      </c>
    </row>
    <row r="33" ht="12">
      <c r="A33" t="s">
        <v>337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65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4" width="14.625" style="0" customWidth="1"/>
  </cols>
  <sheetData>
    <row r="1" spans="1:34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62"/>
      <c r="AH1" s="198"/>
    </row>
    <row r="2" spans="1:34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217</v>
      </c>
      <c r="Q2" s="598" t="s">
        <v>218</v>
      </c>
      <c r="R2" s="599"/>
      <c r="T2" s="180" t="s">
        <v>5</v>
      </c>
      <c r="U2" s="262"/>
      <c r="V2" s="263"/>
      <c r="AF2" s="1"/>
      <c r="AH2" s="161"/>
    </row>
    <row r="3" spans="1:34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236"/>
      <c r="V3" s="140"/>
      <c r="AF3" s="1"/>
      <c r="AH3" s="161"/>
    </row>
    <row r="4" spans="1:34" ht="12.75">
      <c r="A4" s="307" t="s">
        <v>6</v>
      </c>
      <c r="B4" s="313"/>
      <c r="C4" s="313"/>
      <c r="D4" s="313"/>
      <c r="E4" s="314"/>
      <c r="F4" s="306" t="s">
        <v>7</v>
      </c>
      <c r="G4" s="91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236"/>
      <c r="V4" s="140"/>
      <c r="AF4" s="1"/>
      <c r="AH4" s="161"/>
    </row>
    <row r="5" spans="1:34" ht="12.75">
      <c r="A5" s="307" t="s">
        <v>9</v>
      </c>
      <c r="B5" s="313"/>
      <c r="C5" s="313"/>
      <c r="D5" s="313"/>
      <c r="E5" s="314"/>
      <c r="F5" s="306" t="s">
        <v>10</v>
      </c>
      <c r="G5" s="91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219</v>
      </c>
      <c r="U5" s="236"/>
      <c r="V5" s="202">
        <f>M40</f>
        <v>0</v>
      </c>
      <c r="AF5" s="1"/>
      <c r="AH5" s="161"/>
    </row>
    <row r="6" spans="1:34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236"/>
      <c r="V6" s="202"/>
      <c r="AF6" s="1"/>
      <c r="AH6" s="161"/>
    </row>
    <row r="7" spans="1:34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236"/>
      <c r="V7" s="202"/>
      <c r="AF7" s="1"/>
      <c r="AH7" s="161"/>
    </row>
    <row r="8" spans="1:34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219</v>
      </c>
      <c r="U8" s="236"/>
      <c r="V8" s="202" t="e">
        <f>'FF 20-20'!R22+#REF!+#REF!+#REF!</f>
        <v>#REF!</v>
      </c>
      <c r="AF8" s="1"/>
      <c r="AH8" s="161"/>
    </row>
    <row r="9" spans="1:34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236"/>
      <c r="V9" s="202"/>
      <c r="AF9" s="1"/>
      <c r="AH9" s="161"/>
    </row>
    <row r="10" spans="1:34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4"/>
      <c r="V10" s="394"/>
      <c r="AF10" s="1"/>
      <c r="AH10" s="161"/>
    </row>
    <row r="11" spans="1:34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236"/>
      <c r="V11" s="202" t="e">
        <f>V5-V8</f>
        <v>#REF!</v>
      </c>
      <c r="AF11" s="1"/>
      <c r="AH11" s="161"/>
    </row>
    <row r="12" spans="1:34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179"/>
      <c r="U12" s="260"/>
      <c r="V12" s="261"/>
      <c r="AF12" s="1"/>
      <c r="AH12" s="161"/>
    </row>
    <row r="13" spans="1:34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AF13" s="1"/>
      <c r="AH13" s="161"/>
    </row>
    <row r="14" spans="1:34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5"/>
      <c r="AG14" s="22"/>
      <c r="AH14" s="242"/>
    </row>
    <row r="15" spans="1:36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763"/>
      <c r="K15" s="773"/>
      <c r="L15" s="764"/>
      <c r="M15" s="763"/>
      <c r="N15" s="773"/>
      <c r="O15" s="773"/>
      <c r="P15" s="773"/>
      <c r="Q15" s="764"/>
      <c r="R15" s="203"/>
      <c r="S15" s="50" t="s">
        <v>53</v>
      </c>
      <c r="T15" s="50" t="s">
        <v>54</v>
      </c>
      <c r="U15" s="50" t="s">
        <v>30</v>
      </c>
      <c r="V15" s="50" t="s">
        <v>31</v>
      </c>
      <c r="W15" s="50" t="s">
        <v>32</v>
      </c>
      <c r="X15" s="50" t="s">
        <v>33</v>
      </c>
      <c r="Y15" s="50" t="s">
        <v>34</v>
      </c>
      <c r="Z15" s="50" t="s">
        <v>35</v>
      </c>
      <c r="AA15" s="50" t="s">
        <v>36</v>
      </c>
      <c r="AB15" s="50" t="s">
        <v>37</v>
      </c>
      <c r="AC15" s="50" t="s">
        <v>38</v>
      </c>
      <c r="AD15" s="50" t="s">
        <v>39</v>
      </c>
      <c r="AE15" s="50" t="s">
        <v>40</v>
      </c>
      <c r="AF15" s="50" t="s">
        <v>41</v>
      </c>
      <c r="AG15" s="203"/>
      <c r="AH15" s="217"/>
      <c r="AI15" s="14"/>
      <c r="AJ15" s="14"/>
    </row>
    <row r="16" spans="1:36" ht="12.75">
      <c r="A16" s="767"/>
      <c r="B16" s="768"/>
      <c r="C16" s="768"/>
      <c r="D16" s="768"/>
      <c r="E16" s="759"/>
      <c r="F16" s="757"/>
      <c r="G16" s="759"/>
      <c r="H16" s="757"/>
      <c r="I16" s="759"/>
      <c r="J16" s="757"/>
      <c r="K16" s="758"/>
      <c r="L16" s="759"/>
      <c r="M16" s="765" t="s">
        <v>151</v>
      </c>
      <c r="N16" s="781"/>
      <c r="O16" s="781"/>
      <c r="P16" s="781"/>
      <c r="Q16" s="766"/>
      <c r="R16" s="172"/>
      <c r="S16" s="44" t="s">
        <v>202</v>
      </c>
      <c r="T16" s="44" t="s">
        <v>202</v>
      </c>
      <c r="U16" s="44" t="s">
        <v>202</v>
      </c>
      <c r="V16" s="44" t="s">
        <v>202</v>
      </c>
      <c r="W16" s="44" t="s">
        <v>202</v>
      </c>
      <c r="X16" s="44" t="s">
        <v>202</v>
      </c>
      <c r="Y16" s="44" t="s">
        <v>202</v>
      </c>
      <c r="Z16" s="44" t="s">
        <v>202</v>
      </c>
      <c r="AA16" s="44" t="s">
        <v>202</v>
      </c>
      <c r="AB16" s="44" t="s">
        <v>202</v>
      </c>
      <c r="AC16" s="44" t="s">
        <v>202</v>
      </c>
      <c r="AD16" s="44" t="s">
        <v>202</v>
      </c>
      <c r="AE16" s="44" t="s">
        <v>202</v>
      </c>
      <c r="AF16" s="44" t="s">
        <v>202</v>
      </c>
      <c r="AG16" s="208" t="s">
        <v>162</v>
      </c>
      <c r="AH16" s="218" t="s">
        <v>163</v>
      </c>
      <c r="AI16" s="14"/>
      <c r="AJ16" s="14"/>
    </row>
    <row r="17" spans="1:36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765" t="s">
        <v>49</v>
      </c>
      <c r="I17" s="766"/>
      <c r="J17" s="729" t="s">
        <v>50</v>
      </c>
      <c r="K17" s="715"/>
      <c r="L17" s="716"/>
      <c r="M17" s="765" t="s">
        <v>51</v>
      </c>
      <c r="N17" s="781"/>
      <c r="O17" s="781"/>
      <c r="P17" s="781"/>
      <c r="Q17" s="766"/>
      <c r="R17" s="50" t="s">
        <v>52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2" t="s">
        <v>123</v>
      </c>
      <c r="AE17" s="52" t="s">
        <v>123</v>
      </c>
      <c r="AF17" s="52" t="s">
        <v>123</v>
      </c>
      <c r="AG17" s="208" t="s">
        <v>42</v>
      </c>
      <c r="AH17" s="218" t="s">
        <v>43</v>
      </c>
      <c r="AI17" s="14"/>
      <c r="AJ17" s="14"/>
    </row>
    <row r="18" spans="1:36" ht="12.75">
      <c r="A18" s="734"/>
      <c r="B18" s="735"/>
      <c r="C18" s="735"/>
      <c r="D18" s="735"/>
      <c r="E18" s="697"/>
      <c r="F18" s="757"/>
      <c r="G18" s="759"/>
      <c r="H18" s="757"/>
      <c r="I18" s="759"/>
      <c r="J18" s="757"/>
      <c r="K18" s="758"/>
      <c r="L18" s="759"/>
      <c r="M18" s="757"/>
      <c r="N18" s="758"/>
      <c r="O18" s="758"/>
      <c r="P18" s="758"/>
      <c r="Q18" s="759"/>
      <c r="R18" s="203"/>
      <c r="S18" s="44" t="s">
        <v>60</v>
      </c>
      <c r="T18" s="44" t="s">
        <v>60</v>
      </c>
      <c r="U18" s="44"/>
      <c r="V18" s="44"/>
      <c r="W18" s="44">
        <v>83.011</v>
      </c>
      <c r="X18" s="44"/>
      <c r="Y18" s="44">
        <v>83.505</v>
      </c>
      <c r="Z18" s="423" t="s">
        <v>294</v>
      </c>
      <c r="AA18" s="44" t="s">
        <v>61</v>
      </c>
      <c r="AB18" s="44">
        <v>83.535</v>
      </c>
      <c r="AC18" s="44">
        <v>83.536</v>
      </c>
      <c r="AD18" s="44">
        <v>83.536</v>
      </c>
      <c r="AE18" s="44">
        <v>83.549</v>
      </c>
      <c r="AF18" s="44">
        <v>83.549</v>
      </c>
      <c r="AG18" s="61"/>
      <c r="AH18" s="151"/>
      <c r="AI18" s="14"/>
      <c r="AJ18" s="14"/>
    </row>
    <row r="19" spans="1:36" ht="12.75">
      <c r="A19" s="732" t="s">
        <v>171</v>
      </c>
      <c r="B19" s="733"/>
      <c r="C19" s="733"/>
      <c r="D19" s="733"/>
      <c r="E19" s="720"/>
      <c r="F19" s="730" t="s">
        <v>156</v>
      </c>
      <c r="G19" s="720"/>
      <c r="H19" s="730" t="s">
        <v>157</v>
      </c>
      <c r="I19" s="720" t="s">
        <v>157</v>
      </c>
      <c r="J19" s="730" t="s">
        <v>165</v>
      </c>
      <c r="K19" s="719" t="s">
        <v>165</v>
      </c>
      <c r="L19" s="720"/>
      <c r="M19" s="730" t="s">
        <v>144</v>
      </c>
      <c r="N19" s="719"/>
      <c r="O19" s="719"/>
      <c r="P19" s="719" t="s">
        <v>144</v>
      </c>
      <c r="Q19" s="720"/>
      <c r="R19" s="60" t="s">
        <v>145</v>
      </c>
      <c r="S19" s="44" t="s">
        <v>70</v>
      </c>
      <c r="T19" s="44" t="s">
        <v>71</v>
      </c>
      <c r="U19" s="44"/>
      <c r="V19" s="44"/>
      <c r="W19" s="44" t="s">
        <v>72</v>
      </c>
      <c r="X19" s="44"/>
      <c r="Y19" s="44" t="s">
        <v>73</v>
      </c>
      <c r="Z19" s="44" t="s">
        <v>295</v>
      </c>
      <c r="AA19" s="44" t="s">
        <v>74</v>
      </c>
      <c r="AB19" s="44" t="s">
        <v>75</v>
      </c>
      <c r="AC19" s="44" t="s">
        <v>76</v>
      </c>
      <c r="AD19" s="44" t="s">
        <v>77</v>
      </c>
      <c r="AE19" s="44" t="s">
        <v>78</v>
      </c>
      <c r="AF19" s="44" t="s">
        <v>79</v>
      </c>
      <c r="AG19" s="44" t="s">
        <v>93</v>
      </c>
      <c r="AH19" s="47" t="s">
        <v>24</v>
      </c>
      <c r="AI19" s="14"/>
      <c r="AJ19" s="14"/>
    </row>
    <row r="20" spans="1:36" ht="12.75">
      <c r="A20" s="596"/>
      <c r="B20" s="597"/>
      <c r="C20" s="597"/>
      <c r="D20" s="597"/>
      <c r="E20" s="592"/>
      <c r="F20" s="616"/>
      <c r="G20" s="618"/>
      <c r="H20" s="761"/>
      <c r="I20" s="762"/>
      <c r="J20" s="778"/>
      <c r="K20" s="779"/>
      <c r="L20" s="780"/>
      <c r="M20" s="828">
        <f>IF(F20*H20=0,F20,F20*H20)</f>
        <v>0</v>
      </c>
      <c r="N20" s="829"/>
      <c r="O20" s="829"/>
      <c r="P20" s="829"/>
      <c r="Q20" s="830"/>
      <c r="R20" s="348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292">
        <f aca="true" t="shared" si="0" ref="AG20:AG28">SUM(S20:AF20)</f>
        <v>0</v>
      </c>
      <c r="AH20" s="125">
        <f>M20-AG20</f>
        <v>0</v>
      </c>
      <c r="AI20" s="14"/>
      <c r="AJ20" s="14"/>
    </row>
    <row r="21" spans="1:36" ht="12.75">
      <c r="A21" s="596"/>
      <c r="B21" s="597"/>
      <c r="C21" s="597"/>
      <c r="D21" s="597"/>
      <c r="E21" s="592"/>
      <c r="F21" s="616"/>
      <c r="G21" s="618"/>
      <c r="H21" s="761"/>
      <c r="I21" s="762"/>
      <c r="J21" s="778"/>
      <c r="K21" s="779"/>
      <c r="L21" s="780"/>
      <c r="M21" s="828">
        <f aca="true" t="shared" si="1" ref="M21:M39">IF(F21*H21=0,F21,F21*H21)</f>
        <v>0</v>
      </c>
      <c r="N21" s="829"/>
      <c r="O21" s="829"/>
      <c r="P21" s="829"/>
      <c r="Q21" s="830"/>
      <c r="R21" s="348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292">
        <f t="shared" si="0"/>
        <v>0</v>
      </c>
      <c r="AH21" s="125">
        <f aca="true" t="shared" si="2" ref="AH21:AH39">M21-AG21</f>
        <v>0</v>
      </c>
      <c r="AI21" s="14"/>
      <c r="AJ21" s="14"/>
    </row>
    <row r="22" spans="1:36" ht="12.75">
      <c r="A22" s="596"/>
      <c r="B22" s="597"/>
      <c r="C22" s="597"/>
      <c r="D22" s="597"/>
      <c r="E22" s="592"/>
      <c r="F22" s="616"/>
      <c r="G22" s="618"/>
      <c r="H22" s="761"/>
      <c r="I22" s="762"/>
      <c r="J22" s="778"/>
      <c r="K22" s="779"/>
      <c r="L22" s="780"/>
      <c r="M22" s="828">
        <f t="shared" si="1"/>
        <v>0</v>
      </c>
      <c r="N22" s="829"/>
      <c r="O22" s="829"/>
      <c r="P22" s="829"/>
      <c r="Q22" s="830"/>
      <c r="R22" s="348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292">
        <f t="shared" si="0"/>
        <v>0</v>
      </c>
      <c r="AH22" s="125">
        <f t="shared" si="2"/>
        <v>0</v>
      </c>
      <c r="AI22" s="14"/>
      <c r="AJ22" s="14"/>
    </row>
    <row r="23" spans="1:36" ht="12.75">
      <c r="A23" s="596"/>
      <c r="B23" s="597"/>
      <c r="C23" s="597"/>
      <c r="D23" s="597"/>
      <c r="E23" s="592"/>
      <c r="F23" s="616"/>
      <c r="G23" s="618"/>
      <c r="H23" s="761"/>
      <c r="I23" s="762"/>
      <c r="J23" s="778"/>
      <c r="K23" s="779"/>
      <c r="L23" s="780"/>
      <c r="M23" s="828">
        <f t="shared" si="1"/>
        <v>0</v>
      </c>
      <c r="N23" s="829"/>
      <c r="O23" s="829"/>
      <c r="P23" s="829"/>
      <c r="Q23" s="830"/>
      <c r="R23" s="34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292">
        <f t="shared" si="0"/>
        <v>0</v>
      </c>
      <c r="AH23" s="125">
        <f t="shared" si="2"/>
        <v>0</v>
      </c>
      <c r="AI23" s="14"/>
      <c r="AJ23" s="14"/>
    </row>
    <row r="24" spans="1:36" ht="12.75">
      <c r="A24" s="596"/>
      <c r="B24" s="597"/>
      <c r="C24" s="597"/>
      <c r="D24" s="597"/>
      <c r="E24" s="592"/>
      <c r="F24" s="616"/>
      <c r="G24" s="618"/>
      <c r="H24" s="761"/>
      <c r="I24" s="762"/>
      <c r="J24" s="778"/>
      <c r="K24" s="779"/>
      <c r="L24" s="780"/>
      <c r="M24" s="828">
        <f t="shared" si="1"/>
        <v>0</v>
      </c>
      <c r="N24" s="829"/>
      <c r="O24" s="829"/>
      <c r="P24" s="829"/>
      <c r="Q24" s="830"/>
      <c r="R24" s="348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292">
        <f t="shared" si="0"/>
        <v>0</v>
      </c>
      <c r="AH24" s="125">
        <f t="shared" si="2"/>
        <v>0</v>
      </c>
      <c r="AI24" s="14"/>
      <c r="AJ24" s="14"/>
    </row>
    <row r="25" spans="1:36" ht="12.75">
      <c r="A25" s="596"/>
      <c r="B25" s="597"/>
      <c r="C25" s="597"/>
      <c r="D25" s="597"/>
      <c r="E25" s="592"/>
      <c r="F25" s="616"/>
      <c r="G25" s="618"/>
      <c r="H25" s="761"/>
      <c r="I25" s="762"/>
      <c r="J25" s="778"/>
      <c r="K25" s="779"/>
      <c r="L25" s="780"/>
      <c r="M25" s="828">
        <f t="shared" si="1"/>
        <v>0</v>
      </c>
      <c r="N25" s="829"/>
      <c r="O25" s="829"/>
      <c r="P25" s="829"/>
      <c r="Q25" s="830"/>
      <c r="R25" s="348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292">
        <f t="shared" si="0"/>
        <v>0</v>
      </c>
      <c r="AH25" s="125">
        <f t="shared" si="2"/>
        <v>0</v>
      </c>
      <c r="AI25" s="14"/>
      <c r="AJ25" s="14"/>
    </row>
    <row r="26" spans="1:36" ht="12.75">
      <c r="A26" s="596"/>
      <c r="B26" s="597"/>
      <c r="C26" s="597"/>
      <c r="D26" s="597"/>
      <c r="E26" s="592"/>
      <c r="F26" s="616"/>
      <c r="G26" s="618"/>
      <c r="H26" s="761"/>
      <c r="I26" s="762"/>
      <c r="J26" s="778"/>
      <c r="K26" s="779"/>
      <c r="L26" s="780"/>
      <c r="M26" s="828">
        <f t="shared" si="1"/>
        <v>0</v>
      </c>
      <c r="N26" s="829"/>
      <c r="O26" s="829"/>
      <c r="P26" s="829"/>
      <c r="Q26" s="830"/>
      <c r="R26" s="348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292">
        <f t="shared" si="0"/>
        <v>0</v>
      </c>
      <c r="AH26" s="125">
        <f t="shared" si="2"/>
        <v>0</v>
      </c>
      <c r="AI26" s="14"/>
      <c r="AJ26" s="14"/>
    </row>
    <row r="27" spans="1:36" ht="12.75">
      <c r="A27" s="596"/>
      <c r="B27" s="597"/>
      <c r="C27" s="597"/>
      <c r="D27" s="597"/>
      <c r="E27" s="592"/>
      <c r="F27" s="616"/>
      <c r="G27" s="618"/>
      <c r="H27" s="761"/>
      <c r="I27" s="762"/>
      <c r="J27" s="778"/>
      <c r="K27" s="779"/>
      <c r="L27" s="780"/>
      <c r="M27" s="828">
        <f t="shared" si="1"/>
        <v>0</v>
      </c>
      <c r="N27" s="829"/>
      <c r="O27" s="829"/>
      <c r="P27" s="829"/>
      <c r="Q27" s="830"/>
      <c r="R27" s="348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292">
        <f t="shared" si="0"/>
        <v>0</v>
      </c>
      <c r="AH27" s="125">
        <f t="shared" si="2"/>
        <v>0</v>
      </c>
      <c r="AI27" s="14"/>
      <c r="AJ27" s="14"/>
    </row>
    <row r="28" spans="1:36" ht="12.75">
      <c r="A28" s="596"/>
      <c r="B28" s="597"/>
      <c r="C28" s="597"/>
      <c r="D28" s="597"/>
      <c r="E28" s="592"/>
      <c r="F28" s="616"/>
      <c r="G28" s="618"/>
      <c r="H28" s="761"/>
      <c r="I28" s="762"/>
      <c r="J28" s="778"/>
      <c r="K28" s="779"/>
      <c r="L28" s="780"/>
      <c r="M28" s="828">
        <f t="shared" si="1"/>
        <v>0</v>
      </c>
      <c r="N28" s="829"/>
      <c r="O28" s="829"/>
      <c r="P28" s="829"/>
      <c r="Q28" s="830"/>
      <c r="R28" s="348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292">
        <f t="shared" si="0"/>
        <v>0</v>
      </c>
      <c r="AH28" s="125">
        <f t="shared" si="2"/>
        <v>0</v>
      </c>
      <c r="AI28" s="14"/>
      <c r="AJ28" s="14"/>
    </row>
    <row r="29" spans="1:36" ht="12.75">
      <c r="A29" s="596"/>
      <c r="B29" s="597"/>
      <c r="C29" s="597"/>
      <c r="D29" s="597"/>
      <c r="E29" s="592"/>
      <c r="F29" s="616"/>
      <c r="G29" s="618"/>
      <c r="H29" s="761"/>
      <c r="I29" s="762"/>
      <c r="J29" s="778"/>
      <c r="K29" s="779"/>
      <c r="L29" s="780"/>
      <c r="M29" s="828">
        <f t="shared" si="1"/>
        <v>0</v>
      </c>
      <c r="N29" s="829"/>
      <c r="O29" s="829"/>
      <c r="P29" s="829"/>
      <c r="Q29" s="830"/>
      <c r="R29" s="34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292">
        <f aca="true" t="shared" si="3" ref="AG29:AG39">SUM(S29:AF29)</f>
        <v>0</v>
      </c>
      <c r="AH29" s="125">
        <f t="shared" si="2"/>
        <v>0</v>
      </c>
      <c r="AI29" s="14"/>
      <c r="AJ29" s="14"/>
    </row>
    <row r="30" spans="1:36" ht="12.75">
      <c r="A30" s="596"/>
      <c r="B30" s="597"/>
      <c r="C30" s="597"/>
      <c r="D30" s="597"/>
      <c r="E30" s="592"/>
      <c r="F30" s="616"/>
      <c r="G30" s="618"/>
      <c r="H30" s="761"/>
      <c r="I30" s="762"/>
      <c r="J30" s="778"/>
      <c r="K30" s="779"/>
      <c r="L30" s="780"/>
      <c r="M30" s="828">
        <f t="shared" si="1"/>
        <v>0</v>
      </c>
      <c r="N30" s="829"/>
      <c r="O30" s="829"/>
      <c r="P30" s="829"/>
      <c r="Q30" s="830"/>
      <c r="R30" s="348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292">
        <f t="shared" si="3"/>
        <v>0</v>
      </c>
      <c r="AH30" s="125">
        <f t="shared" si="2"/>
        <v>0</v>
      </c>
      <c r="AI30" s="14"/>
      <c r="AJ30" s="14"/>
    </row>
    <row r="31" spans="1:36" ht="12.75">
      <c r="A31" s="596"/>
      <c r="B31" s="597"/>
      <c r="C31" s="597"/>
      <c r="D31" s="597"/>
      <c r="E31" s="592"/>
      <c r="F31" s="616"/>
      <c r="G31" s="618"/>
      <c r="H31" s="761"/>
      <c r="I31" s="762"/>
      <c r="J31" s="778"/>
      <c r="K31" s="779"/>
      <c r="L31" s="780"/>
      <c r="M31" s="828">
        <f t="shared" si="1"/>
        <v>0</v>
      </c>
      <c r="N31" s="829"/>
      <c r="O31" s="829"/>
      <c r="P31" s="829"/>
      <c r="Q31" s="830"/>
      <c r="R31" s="348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292">
        <f t="shared" si="3"/>
        <v>0</v>
      </c>
      <c r="AH31" s="125">
        <f t="shared" si="2"/>
        <v>0</v>
      </c>
      <c r="AI31" s="14"/>
      <c r="AJ31" s="14"/>
    </row>
    <row r="32" spans="1:36" ht="12.75">
      <c r="A32" s="596"/>
      <c r="B32" s="597"/>
      <c r="C32" s="597"/>
      <c r="D32" s="597"/>
      <c r="E32" s="592"/>
      <c r="F32" s="616"/>
      <c r="G32" s="618"/>
      <c r="H32" s="761"/>
      <c r="I32" s="762"/>
      <c r="J32" s="778"/>
      <c r="K32" s="779"/>
      <c r="L32" s="780"/>
      <c r="M32" s="828">
        <f t="shared" si="1"/>
        <v>0</v>
      </c>
      <c r="N32" s="829"/>
      <c r="O32" s="829"/>
      <c r="P32" s="829"/>
      <c r="Q32" s="830"/>
      <c r="R32" s="348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292">
        <f t="shared" si="3"/>
        <v>0</v>
      </c>
      <c r="AH32" s="125">
        <f t="shared" si="2"/>
        <v>0</v>
      </c>
      <c r="AI32" s="14"/>
      <c r="AJ32" s="14"/>
    </row>
    <row r="33" spans="1:36" ht="12.75">
      <c r="A33" s="596"/>
      <c r="B33" s="597"/>
      <c r="C33" s="597"/>
      <c r="D33" s="597"/>
      <c r="E33" s="592"/>
      <c r="F33" s="616"/>
      <c r="G33" s="618"/>
      <c r="H33" s="761"/>
      <c r="I33" s="762"/>
      <c r="J33" s="778"/>
      <c r="K33" s="779"/>
      <c r="L33" s="780"/>
      <c r="M33" s="828">
        <f t="shared" si="1"/>
        <v>0</v>
      </c>
      <c r="N33" s="829"/>
      <c r="O33" s="829"/>
      <c r="P33" s="829"/>
      <c r="Q33" s="830"/>
      <c r="R33" s="348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292">
        <f t="shared" si="3"/>
        <v>0</v>
      </c>
      <c r="AH33" s="125">
        <f t="shared" si="2"/>
        <v>0</v>
      </c>
      <c r="AI33" s="14"/>
      <c r="AJ33" s="14"/>
    </row>
    <row r="34" spans="1:36" ht="12.75">
      <c r="A34" s="596"/>
      <c r="B34" s="597"/>
      <c r="C34" s="597"/>
      <c r="D34" s="597"/>
      <c r="E34" s="592"/>
      <c r="F34" s="616"/>
      <c r="G34" s="618"/>
      <c r="H34" s="761"/>
      <c r="I34" s="762"/>
      <c r="J34" s="778"/>
      <c r="K34" s="779"/>
      <c r="L34" s="780"/>
      <c r="M34" s="828">
        <f t="shared" si="1"/>
        <v>0</v>
      </c>
      <c r="N34" s="829"/>
      <c r="O34" s="829"/>
      <c r="P34" s="829"/>
      <c r="Q34" s="830"/>
      <c r="R34" s="348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292">
        <f t="shared" si="3"/>
        <v>0</v>
      </c>
      <c r="AH34" s="125">
        <f t="shared" si="2"/>
        <v>0</v>
      </c>
      <c r="AI34" s="14"/>
      <c r="AJ34" s="14"/>
    </row>
    <row r="35" spans="1:36" ht="12.75">
      <c r="A35" s="596"/>
      <c r="B35" s="597"/>
      <c r="C35" s="597"/>
      <c r="D35" s="597"/>
      <c r="E35" s="592"/>
      <c r="F35" s="616"/>
      <c r="G35" s="618"/>
      <c r="H35" s="761"/>
      <c r="I35" s="762"/>
      <c r="J35" s="778"/>
      <c r="K35" s="779"/>
      <c r="L35" s="780"/>
      <c r="M35" s="828">
        <f t="shared" si="1"/>
        <v>0</v>
      </c>
      <c r="N35" s="829"/>
      <c r="O35" s="829"/>
      <c r="P35" s="829"/>
      <c r="Q35" s="830"/>
      <c r="R35" s="348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292">
        <f t="shared" si="3"/>
        <v>0</v>
      </c>
      <c r="AH35" s="125">
        <f t="shared" si="2"/>
        <v>0</v>
      </c>
      <c r="AI35" s="14"/>
      <c r="AJ35" s="14"/>
    </row>
    <row r="36" spans="1:36" ht="12.75">
      <c r="A36" s="596"/>
      <c r="B36" s="597"/>
      <c r="C36" s="597"/>
      <c r="D36" s="597"/>
      <c r="E36" s="592"/>
      <c r="F36" s="616"/>
      <c r="G36" s="618"/>
      <c r="H36" s="761"/>
      <c r="I36" s="762"/>
      <c r="J36" s="778"/>
      <c r="K36" s="779"/>
      <c r="L36" s="780"/>
      <c r="M36" s="828">
        <f t="shared" si="1"/>
        <v>0</v>
      </c>
      <c r="N36" s="829"/>
      <c r="O36" s="829"/>
      <c r="P36" s="829"/>
      <c r="Q36" s="830"/>
      <c r="R36" s="348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292">
        <f t="shared" si="3"/>
        <v>0</v>
      </c>
      <c r="AH36" s="125">
        <f t="shared" si="2"/>
        <v>0</v>
      </c>
      <c r="AI36" s="14"/>
      <c r="AJ36" s="14"/>
    </row>
    <row r="37" spans="1:36" ht="12.75">
      <c r="A37" s="596"/>
      <c r="B37" s="597"/>
      <c r="C37" s="597"/>
      <c r="D37" s="597"/>
      <c r="E37" s="592"/>
      <c r="F37" s="616"/>
      <c r="G37" s="618"/>
      <c r="H37" s="761"/>
      <c r="I37" s="762"/>
      <c r="J37" s="778"/>
      <c r="K37" s="779"/>
      <c r="L37" s="780"/>
      <c r="M37" s="828">
        <f t="shared" si="1"/>
        <v>0</v>
      </c>
      <c r="N37" s="829"/>
      <c r="O37" s="829"/>
      <c r="P37" s="829"/>
      <c r="Q37" s="830"/>
      <c r="R37" s="348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292">
        <f t="shared" si="3"/>
        <v>0</v>
      </c>
      <c r="AH37" s="125">
        <f t="shared" si="2"/>
        <v>0</v>
      </c>
      <c r="AI37" s="14"/>
      <c r="AJ37" s="14"/>
    </row>
    <row r="38" spans="1:36" ht="12.75">
      <c r="A38" s="596"/>
      <c r="B38" s="597"/>
      <c r="C38" s="597"/>
      <c r="D38" s="597"/>
      <c r="E38" s="592"/>
      <c r="F38" s="616"/>
      <c r="G38" s="618"/>
      <c r="H38" s="761"/>
      <c r="I38" s="762"/>
      <c r="J38" s="778"/>
      <c r="K38" s="779"/>
      <c r="L38" s="780"/>
      <c r="M38" s="828">
        <f t="shared" si="1"/>
        <v>0</v>
      </c>
      <c r="N38" s="829"/>
      <c r="O38" s="829"/>
      <c r="P38" s="829"/>
      <c r="Q38" s="830"/>
      <c r="R38" s="348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292">
        <f t="shared" si="3"/>
        <v>0</v>
      </c>
      <c r="AH38" s="125">
        <f t="shared" si="2"/>
        <v>0</v>
      </c>
      <c r="AI38" s="14"/>
      <c r="AJ38" s="14"/>
    </row>
    <row r="39" spans="1:36" ht="12.75">
      <c r="A39" s="596"/>
      <c r="B39" s="597"/>
      <c r="C39" s="597"/>
      <c r="D39" s="597"/>
      <c r="E39" s="592"/>
      <c r="F39" s="616"/>
      <c r="G39" s="618"/>
      <c r="H39" s="761"/>
      <c r="I39" s="762"/>
      <c r="J39" s="778"/>
      <c r="K39" s="779"/>
      <c r="L39" s="780"/>
      <c r="M39" s="825">
        <f t="shared" si="1"/>
        <v>0</v>
      </c>
      <c r="N39" s="826"/>
      <c r="O39" s="826"/>
      <c r="P39" s="826"/>
      <c r="Q39" s="827"/>
      <c r="R39" s="348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99">
        <f t="shared" si="3"/>
        <v>0</v>
      </c>
      <c r="AH39" s="439">
        <f t="shared" si="2"/>
        <v>0</v>
      </c>
      <c r="AI39" s="14"/>
      <c r="AJ39" s="14"/>
    </row>
    <row r="40" spans="1:36" ht="12.75">
      <c r="A40" s="197"/>
      <c r="B40" s="81"/>
      <c r="C40" s="81"/>
      <c r="D40" s="81"/>
      <c r="E40" s="104"/>
      <c r="F40" s="81"/>
      <c r="G40" s="104"/>
      <c r="H40" s="232"/>
      <c r="I40" s="104"/>
      <c r="J40" s="81"/>
      <c r="K40" s="81"/>
      <c r="L40" s="104"/>
      <c r="M40" s="748">
        <f>SUM(M20:Q39)</f>
        <v>0</v>
      </c>
      <c r="N40" s="774"/>
      <c r="O40" s="774"/>
      <c r="P40" s="774"/>
      <c r="Q40" s="749"/>
      <c r="R40" s="145"/>
      <c r="S40" s="292">
        <f aca="true" t="shared" si="4" ref="S40:AH40">SUM(S20:S39)</f>
        <v>0</v>
      </c>
      <c r="T40" s="292">
        <f t="shared" si="4"/>
        <v>0</v>
      </c>
      <c r="U40" s="292">
        <f t="shared" si="4"/>
        <v>0</v>
      </c>
      <c r="V40" s="292">
        <f t="shared" si="4"/>
        <v>0</v>
      </c>
      <c r="W40" s="292">
        <f t="shared" si="4"/>
        <v>0</v>
      </c>
      <c r="X40" s="292">
        <f t="shared" si="4"/>
        <v>0</v>
      </c>
      <c r="Y40" s="292">
        <f t="shared" si="4"/>
        <v>0</v>
      </c>
      <c r="Z40" s="292">
        <f t="shared" si="4"/>
        <v>0</v>
      </c>
      <c r="AA40" s="292">
        <f t="shared" si="4"/>
        <v>0</v>
      </c>
      <c r="AB40" s="292">
        <f t="shared" si="4"/>
        <v>0</v>
      </c>
      <c r="AC40" s="292">
        <f t="shared" si="4"/>
        <v>0</v>
      </c>
      <c r="AD40" s="292">
        <f t="shared" si="4"/>
        <v>0</v>
      </c>
      <c r="AE40" s="292">
        <f t="shared" si="4"/>
        <v>0</v>
      </c>
      <c r="AF40" s="292">
        <f t="shared" si="4"/>
        <v>0</v>
      </c>
      <c r="AG40" s="292">
        <f t="shared" si="4"/>
        <v>0</v>
      </c>
      <c r="AH40" s="125">
        <f t="shared" si="4"/>
        <v>0</v>
      </c>
      <c r="AI40" s="14"/>
      <c r="AJ40" s="14"/>
    </row>
    <row r="41" spans="1:36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14"/>
      <c r="AJ41" s="14"/>
    </row>
    <row r="42" spans="1:36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81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81"/>
      <c r="AB42" s="81"/>
      <c r="AC42" s="81"/>
      <c r="AD42" s="81"/>
      <c r="AE42" s="81"/>
      <c r="AF42" s="81"/>
      <c r="AG42" s="81"/>
      <c r="AH42" s="81"/>
      <c r="AI42" s="14"/>
      <c r="AJ42" s="14"/>
    </row>
    <row r="43" spans="1:36" ht="12.75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14"/>
      <c r="AJ44" s="14"/>
    </row>
    <row r="45" spans="1:36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14"/>
      <c r="AJ45" s="14"/>
    </row>
    <row r="46" spans="1:36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14"/>
      <c r="AJ46" s="14"/>
    </row>
    <row r="47" spans="1:36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14"/>
      <c r="AJ47" s="14"/>
    </row>
    <row r="48" spans="1:36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14"/>
      <c r="AJ48" s="14"/>
    </row>
    <row r="49" spans="1:36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14"/>
      <c r="AJ49" s="14"/>
    </row>
    <row r="50" spans="1:36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14"/>
      <c r="AJ50" s="14"/>
    </row>
    <row r="51" spans="1:36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14"/>
      <c r="AJ51" s="14"/>
    </row>
    <row r="52" spans="1:36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14"/>
      <c r="AJ52" s="14"/>
    </row>
    <row r="53" spans="1:36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14"/>
      <c r="AJ53" s="14"/>
    </row>
    <row r="54" spans="1:36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14"/>
      <c r="AJ54" s="14"/>
    </row>
    <row r="55" spans="1:36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14"/>
      <c r="AJ55" s="14"/>
    </row>
    <row r="56" spans="1:36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14"/>
      <c r="AJ56" s="14"/>
    </row>
    <row r="57" spans="1:36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14"/>
      <c r="AJ57" s="14"/>
    </row>
    <row r="58" spans="1:36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14"/>
      <c r="AJ58" s="14"/>
    </row>
    <row r="59" spans="1:36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14"/>
      <c r="AJ59" s="14"/>
    </row>
    <row r="60" spans="1:36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14"/>
      <c r="AJ60" s="14"/>
    </row>
    <row r="61" spans="1:36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14"/>
      <c r="AJ61" s="14"/>
    </row>
    <row r="62" spans="1:34" ht="12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</row>
    <row r="63" spans="1:34" ht="12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</row>
    <row r="64" spans="1:34" ht="12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</row>
    <row r="65" spans="1:34" ht="12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</row>
  </sheetData>
  <sheetProtection sheet="1" objects="1" scenarios="1"/>
  <mergeCells count="150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15:E15"/>
    <mergeCell ref="A16:E16"/>
    <mergeCell ref="A17:E17"/>
    <mergeCell ref="F15:G15"/>
    <mergeCell ref="F16:G16"/>
    <mergeCell ref="F17:G17"/>
    <mergeCell ref="J15:L15"/>
    <mergeCell ref="J16:L16"/>
    <mergeCell ref="J17:L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18:G18"/>
    <mergeCell ref="F19:G19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6:L36"/>
    <mergeCell ref="J37:L37"/>
    <mergeCell ref="J30:L30"/>
    <mergeCell ref="J31:L31"/>
    <mergeCell ref="J32:L32"/>
    <mergeCell ref="J33:L33"/>
    <mergeCell ref="J38:L38"/>
    <mergeCell ref="J39:L39"/>
    <mergeCell ref="M15:Q15"/>
    <mergeCell ref="M16:Q16"/>
    <mergeCell ref="M17:Q17"/>
    <mergeCell ref="M18:Q18"/>
    <mergeCell ref="M19:Q19"/>
    <mergeCell ref="M20:Q20"/>
    <mergeCell ref="J34:L34"/>
    <mergeCell ref="J35:L35"/>
    <mergeCell ref="M38:Q38"/>
    <mergeCell ref="M31:Q31"/>
    <mergeCell ref="M32:Q32"/>
    <mergeCell ref="M33:Q33"/>
    <mergeCell ref="M34:Q34"/>
    <mergeCell ref="M29:Q29"/>
    <mergeCell ref="M35:Q35"/>
    <mergeCell ref="M36:Q36"/>
    <mergeCell ref="M37:Q37"/>
    <mergeCell ref="M30:Q30"/>
    <mergeCell ref="M40:Q40"/>
    <mergeCell ref="M39:Q39"/>
    <mergeCell ref="M21:Q21"/>
    <mergeCell ref="M22:Q22"/>
    <mergeCell ref="M23:Q23"/>
    <mergeCell ref="M24:Q24"/>
    <mergeCell ref="M25:Q25"/>
    <mergeCell ref="M26:Q26"/>
    <mergeCell ref="M27:Q27"/>
    <mergeCell ref="M28:Q28"/>
  </mergeCells>
  <printOptions/>
  <pageMargins left="0.44" right="0.25" top="0.25" bottom="0.25" header="0" footer="0"/>
  <pageSetup fitToWidth="3" fitToHeight="1"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3">
      <selection activeCell="A33" sqref="A33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512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459</v>
      </c>
    </row>
    <row r="15" ht="12">
      <c r="A15" t="s">
        <v>417</v>
      </c>
    </row>
    <row r="16" ht="12">
      <c r="A16" t="s">
        <v>418</v>
      </c>
    </row>
    <row r="17" ht="12">
      <c r="A17" t="s">
        <v>439</v>
      </c>
    </row>
    <row r="18" ht="12">
      <c r="A18" t="s">
        <v>440</v>
      </c>
    </row>
    <row r="19" ht="12">
      <c r="A19" t="s">
        <v>441</v>
      </c>
    </row>
    <row r="20" ht="12">
      <c r="A20" t="s">
        <v>513</v>
      </c>
    </row>
    <row r="21" ht="12">
      <c r="A21" t="s">
        <v>514</v>
      </c>
    </row>
    <row r="22" ht="12">
      <c r="A22" t="s">
        <v>515</v>
      </c>
    </row>
    <row r="23" ht="12">
      <c r="A23" t="s">
        <v>516</v>
      </c>
    </row>
    <row r="24" ht="12">
      <c r="A24" t="s">
        <v>517</v>
      </c>
    </row>
    <row r="25" ht="12">
      <c r="A25" t="s">
        <v>518</v>
      </c>
    </row>
    <row r="26" ht="12">
      <c r="A26" t="s">
        <v>519</v>
      </c>
    </row>
    <row r="27" ht="12">
      <c r="A27" t="s">
        <v>520</v>
      </c>
    </row>
    <row r="28" ht="12">
      <c r="A28" t="s">
        <v>521</v>
      </c>
    </row>
    <row r="29" ht="12">
      <c r="A29" t="s">
        <v>522</v>
      </c>
    </row>
    <row r="30" ht="12">
      <c r="A30" t="s">
        <v>523</v>
      </c>
    </row>
    <row r="31" ht="12">
      <c r="A31" t="s">
        <v>524</v>
      </c>
    </row>
    <row r="32" ht="12">
      <c r="A32" t="s">
        <v>525</v>
      </c>
    </row>
    <row r="33" ht="12">
      <c r="A33" t="s">
        <v>526</v>
      </c>
    </row>
    <row r="34" ht="12">
      <c r="A34" t="s">
        <v>456</v>
      </c>
    </row>
    <row r="35" ht="12">
      <c r="A35" t="s">
        <v>457</v>
      </c>
    </row>
    <row r="36" ht="12">
      <c r="A36" t="s">
        <v>337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133"/>
  <sheetViews>
    <sheetView showGridLines="0" workbookViewId="0" topLeftCell="A43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6" width="15.625" style="0" customWidth="1"/>
    <col min="38" max="38" width="15.625" style="0" customWidth="1"/>
    <col min="40" max="40" width="15.625" style="0" customWidth="1"/>
    <col min="42" max="42" width="15.625" style="0" customWidth="1"/>
  </cols>
  <sheetData>
    <row r="1" spans="1:34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98"/>
    </row>
    <row r="2" spans="1:34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220</v>
      </c>
      <c r="Q2" s="598" t="s">
        <v>221</v>
      </c>
      <c r="R2" s="599"/>
      <c r="T2" s="180" t="s">
        <v>222</v>
      </c>
      <c r="U2" s="164"/>
      <c r="V2" s="207"/>
      <c r="AG2" s="1"/>
      <c r="AH2" s="161"/>
    </row>
    <row r="3" spans="1:34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236"/>
      <c r="V3" s="140"/>
      <c r="AG3" s="1"/>
      <c r="AH3" s="161"/>
    </row>
    <row r="4" spans="1:34" ht="12.75">
      <c r="A4" s="307" t="s">
        <v>6</v>
      </c>
      <c r="B4" s="313"/>
      <c r="C4" s="313"/>
      <c r="D4" s="313"/>
      <c r="E4" s="314"/>
      <c r="F4" s="306" t="s">
        <v>7</v>
      </c>
      <c r="G4" s="91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236"/>
      <c r="V4" s="140"/>
      <c r="AG4" s="1"/>
      <c r="AH4" s="161"/>
    </row>
    <row r="5" spans="1:34" ht="12.75">
      <c r="A5" s="307" t="s">
        <v>9</v>
      </c>
      <c r="B5" s="313"/>
      <c r="C5" s="313"/>
      <c r="D5" s="313"/>
      <c r="E5" s="314"/>
      <c r="F5" s="306" t="s">
        <v>10</v>
      </c>
      <c r="G5" s="91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223</v>
      </c>
      <c r="U5" s="236"/>
      <c r="V5" s="202" t="e">
        <f>R67</f>
        <v>#REF!</v>
      </c>
      <c r="AG5" s="1"/>
      <c r="AH5" s="161"/>
    </row>
    <row r="6" spans="1:34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236"/>
      <c r="V6" s="202"/>
      <c r="AG6" s="1"/>
      <c r="AH6" s="161"/>
    </row>
    <row r="7" spans="1:34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236"/>
      <c r="V7" s="202"/>
      <c r="AG7" s="1"/>
      <c r="AH7" s="161"/>
    </row>
    <row r="8" spans="1:34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223</v>
      </c>
      <c r="U8" s="236"/>
      <c r="V8" s="202" t="e">
        <f>'FF 20-20'!R24+#REF!+#REF!+#REF!</f>
        <v>#REF!</v>
      </c>
      <c r="AG8" s="1"/>
      <c r="AH8" s="161"/>
    </row>
    <row r="9" spans="1:34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236"/>
      <c r="V9" s="202"/>
      <c r="AG9" s="1"/>
      <c r="AH9" s="161"/>
    </row>
    <row r="10" spans="1:34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4"/>
      <c r="V10" s="394"/>
      <c r="AG10" s="1"/>
      <c r="AH10" s="161"/>
    </row>
    <row r="11" spans="1:34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236"/>
      <c r="V11" s="202" t="e">
        <f>V5-V8</f>
        <v>#REF!</v>
      </c>
      <c r="AG11" s="1"/>
      <c r="AH11" s="161"/>
    </row>
    <row r="12" spans="1:34" ht="13.5" thickBot="1">
      <c r="A12" s="307" t="s">
        <v>25</v>
      </c>
      <c r="B12" s="317"/>
      <c r="C12" s="317"/>
      <c r="D12" s="317"/>
      <c r="E12" s="318"/>
      <c r="F12" s="306" t="s">
        <v>26</v>
      </c>
      <c r="G12" s="322"/>
      <c r="H12" s="322"/>
      <c r="I12" s="319"/>
      <c r="J12" s="306" t="s">
        <v>27</v>
      </c>
      <c r="K12" s="317"/>
      <c r="L12" s="317"/>
      <c r="M12" s="317"/>
      <c r="N12" s="10"/>
      <c r="O12" s="7"/>
      <c r="P12" s="306" t="s">
        <v>28</v>
      </c>
      <c r="Q12" s="10"/>
      <c r="R12" s="7"/>
      <c r="T12" s="179"/>
      <c r="U12" s="260"/>
      <c r="V12" s="261"/>
      <c r="AG12" s="1"/>
      <c r="AH12" s="161"/>
    </row>
    <row r="13" spans="1:34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AG13" s="1"/>
      <c r="AH13" s="161"/>
    </row>
    <row r="14" spans="1:34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AG14" s="1"/>
      <c r="AH14" s="161"/>
    </row>
    <row r="15" spans="1:35" ht="15.75" thickBot="1">
      <c r="A15" s="152" t="s">
        <v>85</v>
      </c>
      <c r="B15" s="264"/>
      <c r="C15" s="264"/>
      <c r="D15" s="264"/>
      <c r="E15" s="264"/>
      <c r="F15" s="264"/>
      <c r="G15" s="264"/>
      <c r="H15" s="264"/>
      <c r="I15" s="264"/>
      <c r="J15" s="265"/>
      <c r="K15" s="265"/>
      <c r="L15" s="264"/>
      <c r="M15" s="264"/>
      <c r="N15" s="264"/>
      <c r="O15" s="264"/>
      <c r="P15" s="264"/>
      <c r="Q15" s="265"/>
      <c r="R15" s="265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74"/>
      <c r="AH15" s="279"/>
      <c r="AI15" s="14"/>
    </row>
    <row r="16" spans="1:35" ht="12.75">
      <c r="A16" s="741" t="s">
        <v>29</v>
      </c>
      <c r="B16" s="742"/>
      <c r="C16" s="742"/>
      <c r="D16" s="742"/>
      <c r="E16" s="743"/>
      <c r="F16" s="763"/>
      <c r="G16" s="773"/>
      <c r="H16" s="764"/>
      <c r="I16" s="763"/>
      <c r="J16" s="764"/>
      <c r="K16" s="763"/>
      <c r="L16" s="764"/>
      <c r="M16" s="763"/>
      <c r="N16" s="773"/>
      <c r="O16" s="773"/>
      <c r="P16" s="773"/>
      <c r="Q16" s="764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H16" s="279"/>
      <c r="AI16" s="14"/>
    </row>
    <row r="17" spans="1:35" ht="12.75">
      <c r="A17" s="736" t="s">
        <v>47</v>
      </c>
      <c r="B17" s="737"/>
      <c r="C17" s="737"/>
      <c r="D17" s="737"/>
      <c r="E17" s="716"/>
      <c r="F17" s="729" t="s">
        <v>48</v>
      </c>
      <c r="G17" s="715"/>
      <c r="H17" s="716"/>
      <c r="I17" s="729" t="s">
        <v>49</v>
      </c>
      <c r="J17" s="716"/>
      <c r="K17" s="729" t="s">
        <v>50</v>
      </c>
      <c r="L17" s="716"/>
      <c r="M17" s="729" t="s">
        <v>51</v>
      </c>
      <c r="N17" s="737"/>
      <c r="O17" s="737"/>
      <c r="P17" s="737"/>
      <c r="Q17" s="716"/>
      <c r="R17" s="50" t="s">
        <v>52</v>
      </c>
      <c r="S17" s="50" t="s">
        <v>53</v>
      </c>
      <c r="T17" s="50" t="s">
        <v>54</v>
      </c>
      <c r="U17" s="50" t="s">
        <v>30</v>
      </c>
      <c r="V17" s="50" t="s">
        <v>31</v>
      </c>
      <c r="W17" s="50" t="s">
        <v>32</v>
      </c>
      <c r="X17" s="50" t="s">
        <v>33</v>
      </c>
      <c r="Y17" s="50" t="s">
        <v>34</v>
      </c>
      <c r="Z17" s="50" t="s">
        <v>35</v>
      </c>
      <c r="AA17" s="50" t="s">
        <v>36</v>
      </c>
      <c r="AB17" s="50" t="s">
        <v>37</v>
      </c>
      <c r="AC17" s="50" t="s">
        <v>38</v>
      </c>
      <c r="AD17" s="50" t="s">
        <v>39</v>
      </c>
      <c r="AE17" s="50" t="s">
        <v>40</v>
      </c>
      <c r="AF17" s="50" t="s">
        <v>41</v>
      </c>
      <c r="AH17" s="279"/>
      <c r="AI17" s="14"/>
    </row>
    <row r="18" spans="1:35" ht="12.75">
      <c r="A18" s="732" t="s">
        <v>224</v>
      </c>
      <c r="B18" s="733"/>
      <c r="C18" s="733"/>
      <c r="D18" s="733"/>
      <c r="E18" s="720"/>
      <c r="F18" s="730" t="s">
        <v>225</v>
      </c>
      <c r="G18" s="719"/>
      <c r="H18" s="720"/>
      <c r="I18" s="730" t="s">
        <v>226</v>
      </c>
      <c r="J18" s="720"/>
      <c r="K18" s="730" t="s">
        <v>227</v>
      </c>
      <c r="L18" s="720"/>
      <c r="M18" s="757"/>
      <c r="N18" s="768"/>
      <c r="O18" s="768"/>
      <c r="P18" s="768"/>
      <c r="Q18" s="759"/>
      <c r="R18" s="44" t="s">
        <v>60</v>
      </c>
      <c r="S18" s="44" t="s">
        <v>60</v>
      </c>
      <c r="T18" s="44"/>
      <c r="U18" s="44"/>
      <c r="V18" s="44">
        <v>83.011</v>
      </c>
      <c r="W18" s="44"/>
      <c r="X18" s="44">
        <v>83.505</v>
      </c>
      <c r="Y18" s="423" t="s">
        <v>294</v>
      </c>
      <c r="Z18" s="44" t="s">
        <v>61</v>
      </c>
      <c r="AA18" s="44">
        <v>83.535</v>
      </c>
      <c r="AB18" s="44">
        <v>83.536</v>
      </c>
      <c r="AC18" s="44">
        <v>83.536</v>
      </c>
      <c r="AD18" s="44">
        <v>83.549</v>
      </c>
      <c r="AE18" s="44">
        <v>83.549</v>
      </c>
      <c r="AF18" s="61"/>
      <c r="AH18" s="279"/>
      <c r="AI18" s="14"/>
    </row>
    <row r="19" spans="1:35" ht="12.75">
      <c r="A19" s="732" t="s">
        <v>228</v>
      </c>
      <c r="B19" s="733"/>
      <c r="C19" s="733"/>
      <c r="D19" s="733"/>
      <c r="E19" s="720"/>
      <c r="F19" s="730" t="s">
        <v>229</v>
      </c>
      <c r="G19" s="719"/>
      <c r="H19" s="720"/>
      <c r="I19" s="730" t="s">
        <v>137</v>
      </c>
      <c r="J19" s="720"/>
      <c r="K19" s="730" t="s">
        <v>230</v>
      </c>
      <c r="L19" s="720"/>
      <c r="M19" s="757"/>
      <c r="N19" s="768"/>
      <c r="O19" s="768"/>
      <c r="P19" s="768"/>
      <c r="Q19" s="759"/>
      <c r="R19" s="44" t="s">
        <v>70</v>
      </c>
      <c r="S19" s="44" t="s">
        <v>71</v>
      </c>
      <c r="T19" s="44"/>
      <c r="U19" s="44"/>
      <c r="V19" s="44" t="s">
        <v>72</v>
      </c>
      <c r="W19" s="44"/>
      <c r="X19" s="44" t="s">
        <v>73</v>
      </c>
      <c r="Y19" s="44" t="s">
        <v>295</v>
      </c>
      <c r="Z19" s="44" t="s">
        <v>74</v>
      </c>
      <c r="AA19" s="44" t="s">
        <v>75</v>
      </c>
      <c r="AB19" s="44" t="s">
        <v>76</v>
      </c>
      <c r="AC19" s="44" t="s">
        <v>77</v>
      </c>
      <c r="AD19" s="44" t="s">
        <v>78</v>
      </c>
      <c r="AE19" s="44" t="s">
        <v>79</v>
      </c>
      <c r="AF19" s="44" t="s">
        <v>80</v>
      </c>
      <c r="AH19" s="279"/>
      <c r="AI19" s="14"/>
    </row>
    <row r="20" spans="1:35" ht="12.75">
      <c r="A20" s="596"/>
      <c r="B20" s="597"/>
      <c r="C20" s="597"/>
      <c r="D20" s="597"/>
      <c r="E20" s="592"/>
      <c r="F20" s="760" t="e">
        <f>SUM(R20:AE20)-X20</f>
        <v>#REF!</v>
      </c>
      <c r="G20" s="712"/>
      <c r="H20" s="713"/>
      <c r="I20" s="860"/>
      <c r="J20" s="832"/>
      <c r="K20" s="397" t="e">
        <f>IF(F20=0,"",F20*I20/100)</f>
        <v>#REF!</v>
      </c>
      <c r="L20" s="104"/>
      <c r="M20" s="267" t="s">
        <v>231</v>
      </c>
      <c r="N20" s="77"/>
      <c r="O20" s="81"/>
      <c r="P20" s="232"/>
      <c r="Q20" s="78"/>
      <c r="R20" s="292">
        <f>'FF 20-20'!F15+'FF 20-20'!F16</f>
        <v>110000</v>
      </c>
      <c r="S20" s="292">
        <f>'FF 20-20'!I15+'FF 20-20'!I16</f>
        <v>0</v>
      </c>
      <c r="T20" s="292">
        <f>'FF 20-20'!K15+'FF 20-20'!K16</f>
        <v>0</v>
      </c>
      <c r="U20" s="292">
        <f>'FF 20-20'!P15+'FF 20-20'!P16</f>
        <v>0</v>
      </c>
      <c r="V20" s="292" t="e">
        <f>#REF!+#REF!</f>
        <v>#REF!</v>
      </c>
      <c r="W20" s="292" t="e">
        <f>#REF!+#REF!</f>
        <v>#REF!</v>
      </c>
      <c r="X20" s="292" t="e">
        <f>#REF!+#REF!</f>
        <v>#REF!</v>
      </c>
      <c r="Y20" s="292" t="e">
        <f>#REF!+#REF!</f>
        <v>#REF!</v>
      </c>
      <c r="Z20" s="292" t="e">
        <f>#REF!+#REF!</f>
        <v>#REF!</v>
      </c>
      <c r="AA20" s="292" t="e">
        <f>#REF!+#REF!</f>
        <v>#REF!</v>
      </c>
      <c r="AB20" s="292" t="e">
        <f>#REF!+#REF!</f>
        <v>#REF!</v>
      </c>
      <c r="AC20" s="292" t="e">
        <f>#REF!+#REF!</f>
        <v>#REF!</v>
      </c>
      <c r="AD20" s="292" t="e">
        <f>#REF!+#REF!</f>
        <v>#REF!</v>
      </c>
      <c r="AE20" s="292" t="e">
        <f>#REF!+#REF!</f>
        <v>#REF!</v>
      </c>
      <c r="AF20" s="292">
        <f>Personnel!AX41+'Fringe Benefits'!AB40</f>
        <v>0</v>
      </c>
      <c r="AG20" s="232"/>
      <c r="AH20" s="280"/>
      <c r="AI20" s="14"/>
    </row>
    <row r="21" spans="1:35" ht="12.75">
      <c r="A21" s="197"/>
      <c r="B21" s="77"/>
      <c r="C21" s="77"/>
      <c r="D21" s="77"/>
      <c r="E21" s="78"/>
      <c r="F21" s="81"/>
      <c r="G21" s="81"/>
      <c r="H21" s="78"/>
      <c r="I21" s="286"/>
      <c r="J21" s="104"/>
      <c r="K21" s="81"/>
      <c r="L21" s="104"/>
      <c r="M21" s="267" t="s">
        <v>232</v>
      </c>
      <c r="N21" s="77"/>
      <c r="O21" s="81"/>
      <c r="P21" s="232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232"/>
      <c r="AH21" s="280"/>
      <c r="AI21" s="14"/>
    </row>
    <row r="22" spans="1:35" ht="12.75">
      <c r="A22" s="197"/>
      <c r="B22" s="77"/>
      <c r="C22" s="77"/>
      <c r="D22" s="77"/>
      <c r="E22" s="78"/>
      <c r="F22" s="81"/>
      <c r="G22" s="81"/>
      <c r="H22" s="78"/>
      <c r="I22" s="286"/>
      <c r="J22" s="104"/>
      <c r="K22" s="81"/>
      <c r="L22" s="104"/>
      <c r="M22" s="267" t="s">
        <v>233</v>
      </c>
      <c r="N22" s="77"/>
      <c r="O22" s="81"/>
      <c r="P22" s="232"/>
      <c r="Q22" s="78"/>
      <c r="R22" s="350"/>
      <c r="S22" s="350"/>
      <c r="T22" s="350"/>
      <c r="U22" s="350"/>
      <c r="V22" s="350"/>
      <c r="W22" s="350"/>
      <c r="X22" s="379"/>
      <c r="Y22" s="350"/>
      <c r="Z22" s="350"/>
      <c r="AA22" s="350"/>
      <c r="AB22" s="350"/>
      <c r="AC22" s="350"/>
      <c r="AD22" s="350"/>
      <c r="AE22" s="350"/>
      <c r="AF22" s="350"/>
      <c r="AG22" s="232"/>
      <c r="AH22" s="280"/>
      <c r="AI22" s="14"/>
    </row>
    <row r="23" spans="1:35" ht="12.75">
      <c r="A23" s="197"/>
      <c r="B23" s="92"/>
      <c r="C23" s="92"/>
      <c r="D23" s="92"/>
      <c r="E23" s="285"/>
      <c r="F23" s="81"/>
      <c r="G23" s="81"/>
      <c r="H23" s="104"/>
      <c r="I23" s="92"/>
      <c r="J23" s="104"/>
      <c r="K23" s="81"/>
      <c r="L23" s="104"/>
      <c r="M23" s="268"/>
      <c r="N23" s="81"/>
      <c r="O23" s="81"/>
      <c r="P23" s="232"/>
      <c r="Q23" s="78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232"/>
      <c r="AH23" s="280"/>
      <c r="AI23" s="14"/>
    </row>
    <row r="24" spans="1:35" ht="12.75">
      <c r="A24" s="197"/>
      <c r="B24" s="77"/>
      <c r="C24" s="77"/>
      <c r="D24" s="77"/>
      <c r="E24" s="78"/>
      <c r="F24" s="77"/>
      <c r="G24" s="77"/>
      <c r="H24" s="78"/>
      <c r="I24" s="77"/>
      <c r="J24" s="78"/>
      <c r="K24" s="77"/>
      <c r="L24" s="78"/>
      <c r="M24" s="267" t="s">
        <v>227</v>
      </c>
      <c r="N24" s="77"/>
      <c r="O24" s="77"/>
      <c r="P24" s="232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32"/>
      <c r="AH24" s="280"/>
      <c r="AI24" s="14"/>
    </row>
    <row r="25" spans="1:35" ht="12.75">
      <c r="A25" s="197"/>
      <c r="B25" s="77"/>
      <c r="C25" s="77"/>
      <c r="D25" s="77"/>
      <c r="E25" s="78"/>
      <c r="F25" s="77"/>
      <c r="G25" s="77"/>
      <c r="H25" s="78"/>
      <c r="I25" s="77"/>
      <c r="J25" s="78"/>
      <c r="K25" s="77"/>
      <c r="L25" s="78"/>
      <c r="M25" s="267" t="s">
        <v>230</v>
      </c>
      <c r="N25" s="77"/>
      <c r="O25" s="77"/>
      <c r="P25" s="232"/>
      <c r="Q25" s="78"/>
      <c r="R25" s="292">
        <f aca="true" t="shared" si="0" ref="R25:Y25">R20*R22/100</f>
        <v>0</v>
      </c>
      <c r="S25" s="292">
        <f t="shared" si="0"/>
        <v>0</v>
      </c>
      <c r="T25" s="292">
        <f t="shared" si="0"/>
        <v>0</v>
      </c>
      <c r="U25" s="292">
        <f t="shared" si="0"/>
        <v>0</v>
      </c>
      <c r="V25" s="292" t="e">
        <f t="shared" si="0"/>
        <v>#REF!</v>
      </c>
      <c r="W25" s="292" t="e">
        <f t="shared" si="0"/>
        <v>#REF!</v>
      </c>
      <c r="X25" s="292" t="e">
        <f t="shared" si="0"/>
        <v>#REF!</v>
      </c>
      <c r="Y25" s="292" t="e">
        <f t="shared" si="0"/>
        <v>#REF!</v>
      </c>
      <c r="Z25" s="292" t="e">
        <f aca="true" t="shared" si="1" ref="Z25:AF25">Z20*Z22/100</f>
        <v>#REF!</v>
      </c>
      <c r="AA25" s="292" t="e">
        <f t="shared" si="1"/>
        <v>#REF!</v>
      </c>
      <c r="AB25" s="292" t="e">
        <f t="shared" si="1"/>
        <v>#REF!</v>
      </c>
      <c r="AC25" s="292" t="e">
        <f t="shared" si="1"/>
        <v>#REF!</v>
      </c>
      <c r="AD25" s="292" t="e">
        <f t="shared" si="1"/>
        <v>#REF!</v>
      </c>
      <c r="AE25" s="292" t="e">
        <f t="shared" si="1"/>
        <v>#REF!</v>
      </c>
      <c r="AF25" s="292">
        <f t="shared" si="1"/>
        <v>0</v>
      </c>
      <c r="AG25" s="232"/>
      <c r="AH25" s="280"/>
      <c r="AI25" s="14"/>
    </row>
    <row r="26" spans="1:35" ht="12.75">
      <c r="A26" s="375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7"/>
      <c r="AB26" s="376"/>
      <c r="AC26" s="376"/>
      <c r="AD26" s="376"/>
      <c r="AE26" s="376"/>
      <c r="AF26" s="376"/>
      <c r="AG26" s="376"/>
      <c r="AH26" s="378"/>
      <c r="AI26" s="14"/>
    </row>
    <row r="27" spans="1:35" ht="15.75" thickBot="1">
      <c r="A27" s="152" t="s">
        <v>89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276"/>
      <c r="AB27" s="80"/>
      <c r="AC27" s="80"/>
      <c r="AD27" s="80"/>
      <c r="AE27" s="80"/>
      <c r="AF27" s="80"/>
      <c r="AG27" s="80"/>
      <c r="AH27" s="281"/>
      <c r="AI27" s="14"/>
    </row>
    <row r="28" spans="1:35" ht="12.75">
      <c r="A28" s="845" t="s">
        <v>90</v>
      </c>
      <c r="B28" s="846"/>
      <c r="C28" s="846"/>
      <c r="D28" s="846"/>
      <c r="E28" s="847"/>
      <c r="F28" s="855"/>
      <c r="G28" s="856"/>
      <c r="H28" s="856"/>
      <c r="I28" s="856"/>
      <c r="J28" s="857"/>
      <c r="K28" s="833"/>
      <c r="L28" s="834"/>
      <c r="M28" s="834"/>
      <c r="N28" s="834"/>
      <c r="O28" s="834"/>
      <c r="P28" s="834"/>
      <c r="Q28" s="835"/>
      <c r="R28" s="272"/>
      <c r="S28" s="272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338"/>
      <c r="AG28" s="232"/>
      <c r="AH28" s="280"/>
      <c r="AI28" s="14"/>
    </row>
    <row r="29" spans="1:35" ht="12.75">
      <c r="A29" s="848" t="s">
        <v>47</v>
      </c>
      <c r="B29" s="849"/>
      <c r="C29" s="849"/>
      <c r="D29" s="849"/>
      <c r="E29" s="850"/>
      <c r="F29" s="858" t="s">
        <v>48</v>
      </c>
      <c r="G29" s="859"/>
      <c r="H29" s="859"/>
      <c r="I29" s="859"/>
      <c r="J29" s="850"/>
      <c r="K29" s="836" t="s">
        <v>49</v>
      </c>
      <c r="L29" s="837"/>
      <c r="M29" s="837"/>
      <c r="N29" s="837"/>
      <c r="O29" s="837"/>
      <c r="P29" s="837"/>
      <c r="Q29" s="838"/>
      <c r="R29" s="277" t="s">
        <v>50</v>
      </c>
      <c r="S29" s="277" t="s">
        <v>51</v>
      </c>
      <c r="T29" s="50" t="s">
        <v>52</v>
      </c>
      <c r="U29" s="50" t="s">
        <v>53</v>
      </c>
      <c r="V29" s="50" t="s">
        <v>54</v>
      </c>
      <c r="W29" s="50" t="s">
        <v>30</v>
      </c>
      <c r="X29" s="50" t="s">
        <v>31</v>
      </c>
      <c r="Y29" s="50" t="s">
        <v>32</v>
      </c>
      <c r="Z29" s="50" t="s">
        <v>33</v>
      </c>
      <c r="AA29" s="50" t="s">
        <v>34</v>
      </c>
      <c r="AB29" s="50" t="s">
        <v>35</v>
      </c>
      <c r="AC29" s="50" t="s">
        <v>36</v>
      </c>
      <c r="AD29" s="50" t="s">
        <v>37</v>
      </c>
      <c r="AE29" s="50" t="s">
        <v>38</v>
      </c>
      <c r="AF29" s="339"/>
      <c r="AG29" s="232"/>
      <c r="AH29" s="280"/>
      <c r="AI29" s="14"/>
    </row>
    <row r="30" spans="1:35" ht="12.75">
      <c r="A30" s="732" t="s">
        <v>224</v>
      </c>
      <c r="B30" s="733"/>
      <c r="C30" s="733"/>
      <c r="D30" s="733"/>
      <c r="E30" s="720"/>
      <c r="F30" s="858"/>
      <c r="G30" s="859"/>
      <c r="H30" s="859"/>
      <c r="I30" s="859"/>
      <c r="J30" s="850"/>
      <c r="K30" s="836"/>
      <c r="L30" s="837"/>
      <c r="M30" s="837"/>
      <c r="N30" s="837"/>
      <c r="O30" s="837"/>
      <c r="P30" s="837"/>
      <c r="Q30" s="838"/>
      <c r="R30" s="269" t="s">
        <v>60</v>
      </c>
      <c r="S30" s="269" t="s">
        <v>60</v>
      </c>
      <c r="T30" s="44"/>
      <c r="U30" s="44"/>
      <c r="V30" s="44">
        <v>83.011</v>
      </c>
      <c r="W30" s="44"/>
      <c r="X30" s="44">
        <v>83.505</v>
      </c>
      <c r="Y30" s="423" t="s">
        <v>294</v>
      </c>
      <c r="Z30" s="44" t="s">
        <v>61</v>
      </c>
      <c r="AA30" s="44">
        <v>83.535</v>
      </c>
      <c r="AB30" s="44">
        <v>83.536</v>
      </c>
      <c r="AC30" s="44">
        <v>83.536</v>
      </c>
      <c r="AD30" s="44">
        <v>83.549</v>
      </c>
      <c r="AE30" s="44">
        <v>83.549</v>
      </c>
      <c r="AF30" s="340"/>
      <c r="AG30" s="232"/>
      <c r="AH30" s="280"/>
      <c r="AI30" s="14"/>
    </row>
    <row r="31" spans="1:35" ht="12.75">
      <c r="A31" s="732" t="s">
        <v>228</v>
      </c>
      <c r="B31" s="733"/>
      <c r="C31" s="733"/>
      <c r="D31" s="733"/>
      <c r="E31" s="720"/>
      <c r="F31" s="852" t="s">
        <v>234</v>
      </c>
      <c r="G31" s="853"/>
      <c r="H31" s="853"/>
      <c r="I31" s="853"/>
      <c r="J31" s="854"/>
      <c r="K31" s="852"/>
      <c r="L31" s="853"/>
      <c r="M31" s="853"/>
      <c r="N31" s="853"/>
      <c r="O31" s="853"/>
      <c r="P31" s="853"/>
      <c r="Q31" s="854"/>
      <c r="R31" s="269" t="s">
        <v>70</v>
      </c>
      <c r="S31" s="269" t="s">
        <v>71</v>
      </c>
      <c r="T31" s="44"/>
      <c r="U31" s="44"/>
      <c r="V31" s="44" t="s">
        <v>72</v>
      </c>
      <c r="W31" s="44"/>
      <c r="X31" s="44" t="s">
        <v>73</v>
      </c>
      <c r="Y31" s="44" t="s">
        <v>295</v>
      </c>
      <c r="Z31" s="44" t="s">
        <v>74</v>
      </c>
      <c r="AA31" s="44" t="s">
        <v>75</v>
      </c>
      <c r="AB31" s="44" t="s">
        <v>76</v>
      </c>
      <c r="AC31" s="44" t="s">
        <v>77</v>
      </c>
      <c r="AD31" s="44" t="s">
        <v>78</v>
      </c>
      <c r="AE31" s="44" t="s">
        <v>79</v>
      </c>
      <c r="AF31" s="341"/>
      <c r="AG31" s="287"/>
      <c r="AH31" s="288"/>
      <c r="AI31" s="14"/>
    </row>
    <row r="32" spans="1:35" ht="12.75">
      <c r="A32" s="596"/>
      <c r="B32" s="597"/>
      <c r="C32" s="597"/>
      <c r="D32" s="597"/>
      <c r="E32" s="592"/>
      <c r="F32" s="593"/>
      <c r="G32" s="594"/>
      <c r="H32" s="594"/>
      <c r="I32" s="594"/>
      <c r="J32" s="595"/>
      <c r="K32" s="266" t="s">
        <v>235</v>
      </c>
      <c r="L32" s="77"/>
      <c r="M32" s="287"/>
      <c r="N32" s="77"/>
      <c r="O32" s="189"/>
      <c r="P32" s="851" t="e">
        <f>SUM(R32:AE32)-X32</f>
        <v>#REF!</v>
      </c>
      <c r="Q32" s="713"/>
      <c r="R32" s="292">
        <f>'FF 20-20'!F23</f>
        <v>457000</v>
      </c>
      <c r="S32" s="292">
        <f>'FF 20-20'!I23</f>
        <v>0</v>
      </c>
      <c r="T32" s="292">
        <f>'FF 20-20'!K23</f>
        <v>0</v>
      </c>
      <c r="U32" s="292">
        <f>'FF 20-20'!P23</f>
        <v>0</v>
      </c>
      <c r="V32" s="292" t="e">
        <f>#REF!</f>
        <v>#REF!</v>
      </c>
      <c r="W32" s="292" t="e">
        <f>#REF!</f>
        <v>#REF!</v>
      </c>
      <c r="X32" s="292" t="e">
        <f>#REF!</f>
        <v>#REF!</v>
      </c>
      <c r="Y32" s="292" t="e">
        <f>#REF!</f>
        <v>#REF!</v>
      </c>
      <c r="Z32" s="292" t="e">
        <f>#REF!</f>
        <v>#REF!</v>
      </c>
      <c r="AA32" s="292" t="e">
        <f>#REF!</f>
        <v>#REF!</v>
      </c>
      <c r="AB32" s="292" t="e">
        <f>#REF!</f>
        <v>#REF!</v>
      </c>
      <c r="AC32" s="292" t="e">
        <f>#REF!</f>
        <v>#REF!</v>
      </c>
      <c r="AD32" s="292" t="e">
        <f>#REF!</f>
        <v>#REF!</v>
      </c>
      <c r="AE32" s="292" t="e">
        <f>#REF!</f>
        <v>#REF!</v>
      </c>
      <c r="AF32" s="194"/>
      <c r="AG32" s="232"/>
      <c r="AH32" s="280"/>
      <c r="AI32" s="14"/>
    </row>
    <row r="33" spans="1:35" ht="12.75">
      <c r="A33" s="197"/>
      <c r="B33" s="77"/>
      <c r="C33" s="77"/>
      <c r="D33" s="77"/>
      <c r="E33" s="78"/>
      <c r="F33" s="593"/>
      <c r="G33" s="594"/>
      <c r="H33" s="594"/>
      <c r="I33" s="594"/>
      <c r="J33" s="595"/>
      <c r="K33" s="189" t="s">
        <v>236</v>
      </c>
      <c r="L33" s="577"/>
      <c r="M33" s="577"/>
      <c r="N33" s="577"/>
      <c r="O33" s="577"/>
      <c r="P33" s="267"/>
      <c r="Q33" s="78"/>
      <c r="R33" s="367"/>
      <c r="S33" s="367"/>
      <c r="T33" s="367"/>
      <c r="U33" s="367"/>
      <c r="V33" s="367"/>
      <c r="W33" s="367"/>
      <c r="X33" s="408"/>
      <c r="Y33" s="367"/>
      <c r="Z33" s="367"/>
      <c r="AA33" s="367"/>
      <c r="AB33" s="367"/>
      <c r="AC33" s="367"/>
      <c r="AD33" s="367"/>
      <c r="AE33" s="367"/>
      <c r="AF33" s="194"/>
      <c r="AG33" s="232"/>
      <c r="AH33" s="280"/>
      <c r="AI33" s="14"/>
    </row>
    <row r="34" spans="1:35" ht="12.75">
      <c r="A34" s="197"/>
      <c r="B34" s="77"/>
      <c r="C34" s="77"/>
      <c r="D34" s="77"/>
      <c r="E34" s="78"/>
      <c r="F34" s="593"/>
      <c r="G34" s="594"/>
      <c r="H34" s="594"/>
      <c r="I34" s="594"/>
      <c r="J34" s="595"/>
      <c r="K34" s="189" t="s">
        <v>236</v>
      </c>
      <c r="L34" s="577"/>
      <c r="M34" s="577"/>
      <c r="N34" s="577"/>
      <c r="O34" s="577"/>
      <c r="P34" s="268"/>
      <c r="Q34" s="78"/>
      <c r="R34" s="367"/>
      <c r="S34" s="367"/>
      <c r="T34" s="367"/>
      <c r="U34" s="367"/>
      <c r="V34" s="367"/>
      <c r="W34" s="367"/>
      <c r="X34" s="408"/>
      <c r="Y34" s="367"/>
      <c r="Z34" s="367"/>
      <c r="AA34" s="367"/>
      <c r="AB34" s="367"/>
      <c r="AC34" s="367"/>
      <c r="AD34" s="367"/>
      <c r="AE34" s="367"/>
      <c r="AF34" s="194"/>
      <c r="AG34" s="232"/>
      <c r="AH34" s="280"/>
      <c r="AI34" s="14"/>
    </row>
    <row r="35" spans="1:35" ht="12.75">
      <c r="A35" s="197"/>
      <c r="B35" s="77"/>
      <c r="C35" s="77"/>
      <c r="D35" s="77"/>
      <c r="E35" s="78"/>
      <c r="F35" s="593"/>
      <c r="G35" s="594"/>
      <c r="H35" s="594"/>
      <c r="I35" s="594"/>
      <c r="J35" s="595"/>
      <c r="K35" s="189" t="s">
        <v>236</v>
      </c>
      <c r="L35" s="577"/>
      <c r="M35" s="577"/>
      <c r="N35" s="577"/>
      <c r="O35" s="577"/>
      <c r="P35" s="268"/>
      <c r="Q35" s="78"/>
      <c r="R35" s="367"/>
      <c r="S35" s="367"/>
      <c r="T35" s="367"/>
      <c r="U35" s="367"/>
      <c r="V35" s="367"/>
      <c r="W35" s="367"/>
      <c r="X35" s="408"/>
      <c r="Y35" s="367"/>
      <c r="Z35" s="367"/>
      <c r="AA35" s="367"/>
      <c r="AB35" s="367"/>
      <c r="AC35" s="367"/>
      <c r="AD35" s="367"/>
      <c r="AE35" s="367"/>
      <c r="AF35" s="194"/>
      <c r="AG35" s="232"/>
      <c r="AH35" s="280"/>
      <c r="AI35" s="14"/>
    </row>
    <row r="36" spans="1:35" ht="12.75">
      <c r="A36" s="197"/>
      <c r="B36" s="77"/>
      <c r="C36" s="77"/>
      <c r="D36" s="77"/>
      <c r="E36" s="78"/>
      <c r="F36" s="593"/>
      <c r="G36" s="594"/>
      <c r="H36" s="594"/>
      <c r="I36" s="594"/>
      <c r="J36" s="595"/>
      <c r="K36" s="189" t="s">
        <v>93</v>
      </c>
      <c r="L36" s="77"/>
      <c r="M36" s="287"/>
      <c r="N36" s="77"/>
      <c r="O36" s="287"/>
      <c r="P36" s="851" t="e">
        <f>SUM(R36:AE36)-X36</f>
        <v>#REF!</v>
      </c>
      <c r="Q36" s="713"/>
      <c r="R36" s="292">
        <f>R32-R33-R34-R35</f>
        <v>457000</v>
      </c>
      <c r="S36" s="292">
        <f aca="true" t="shared" si="2" ref="S36:Y36">S32-S33-S34-S35</f>
        <v>0</v>
      </c>
      <c r="T36" s="292">
        <f t="shared" si="2"/>
        <v>0</v>
      </c>
      <c r="U36" s="292">
        <f t="shared" si="2"/>
        <v>0</v>
      </c>
      <c r="V36" s="292" t="e">
        <f t="shared" si="2"/>
        <v>#REF!</v>
      </c>
      <c r="W36" s="292" t="e">
        <f t="shared" si="2"/>
        <v>#REF!</v>
      </c>
      <c r="X36" s="292" t="e">
        <f t="shared" si="2"/>
        <v>#REF!</v>
      </c>
      <c r="Y36" s="292" t="e">
        <f t="shared" si="2"/>
        <v>#REF!</v>
      </c>
      <c r="Z36" s="292" t="e">
        <f aca="true" t="shared" si="3" ref="Z36:AE36">Z32-Z33-Z34-Z35</f>
        <v>#REF!</v>
      </c>
      <c r="AA36" s="292" t="e">
        <f t="shared" si="3"/>
        <v>#REF!</v>
      </c>
      <c r="AB36" s="292" t="e">
        <f t="shared" si="3"/>
        <v>#REF!</v>
      </c>
      <c r="AC36" s="292" t="e">
        <f t="shared" si="3"/>
        <v>#REF!</v>
      </c>
      <c r="AD36" s="292" t="e">
        <f t="shared" si="3"/>
        <v>#REF!</v>
      </c>
      <c r="AE36" s="292" t="e">
        <f t="shared" si="3"/>
        <v>#REF!</v>
      </c>
      <c r="AF36" s="194"/>
      <c r="AG36" s="232"/>
      <c r="AH36" s="280"/>
      <c r="AI36" s="14"/>
    </row>
    <row r="37" spans="1:35" ht="12.75">
      <c r="A37" s="197"/>
      <c r="B37" s="77"/>
      <c r="C37" s="77"/>
      <c r="D37" s="77"/>
      <c r="E37" s="78"/>
      <c r="F37" s="593"/>
      <c r="G37" s="594"/>
      <c r="H37" s="594"/>
      <c r="I37" s="594"/>
      <c r="J37" s="595"/>
      <c r="K37" s="77"/>
      <c r="L37" s="77"/>
      <c r="M37" s="287"/>
      <c r="N37" s="77"/>
      <c r="O37" s="266"/>
      <c r="P37" s="268"/>
      <c r="Q37" s="78"/>
      <c r="R37" s="78"/>
      <c r="S37" s="78"/>
      <c r="T37" s="78"/>
      <c r="U37" s="78"/>
      <c r="V37" s="78"/>
      <c r="W37" s="76"/>
      <c r="X37" s="76"/>
      <c r="Y37" s="76"/>
      <c r="Z37" s="76"/>
      <c r="AA37" s="76"/>
      <c r="AB37" s="76"/>
      <c r="AC37" s="76"/>
      <c r="AD37" s="76"/>
      <c r="AE37" s="76"/>
      <c r="AF37" s="194"/>
      <c r="AG37" s="232"/>
      <c r="AH37" s="280"/>
      <c r="AI37" s="14"/>
    </row>
    <row r="38" spans="1:35" ht="12.75">
      <c r="A38" s="197"/>
      <c r="B38" s="77"/>
      <c r="C38" s="77"/>
      <c r="D38" s="77"/>
      <c r="E38" s="78"/>
      <c r="F38" s="593"/>
      <c r="G38" s="594"/>
      <c r="H38" s="594"/>
      <c r="I38" s="594"/>
      <c r="J38" s="595"/>
      <c r="K38" s="189" t="s">
        <v>233</v>
      </c>
      <c r="L38" s="77"/>
      <c r="M38" s="287"/>
      <c r="N38" s="77"/>
      <c r="O38" s="287"/>
      <c r="P38" s="831"/>
      <c r="Q38" s="832"/>
      <c r="R38" s="350"/>
      <c r="S38" s="350"/>
      <c r="T38" s="350"/>
      <c r="U38" s="350"/>
      <c r="V38" s="350"/>
      <c r="W38" s="350"/>
      <c r="X38" s="379"/>
      <c r="Y38" s="350"/>
      <c r="Z38" s="350"/>
      <c r="AA38" s="350"/>
      <c r="AB38" s="350"/>
      <c r="AC38" s="350"/>
      <c r="AD38" s="350"/>
      <c r="AE38" s="350"/>
      <c r="AF38" s="342"/>
      <c r="AG38" s="232"/>
      <c r="AH38" s="280"/>
      <c r="AI38" s="14"/>
    </row>
    <row r="39" spans="1:35" ht="12.75">
      <c r="A39" s="197"/>
      <c r="B39" s="77"/>
      <c r="C39" s="77"/>
      <c r="D39" s="77"/>
      <c r="E39" s="78"/>
      <c r="F39" s="593"/>
      <c r="G39" s="594"/>
      <c r="H39" s="594"/>
      <c r="I39" s="594"/>
      <c r="J39" s="595"/>
      <c r="K39" s="77"/>
      <c r="L39" s="77"/>
      <c r="M39" s="287"/>
      <c r="N39" s="77"/>
      <c r="O39" s="266"/>
      <c r="P39" s="407"/>
      <c r="Q39" s="400"/>
      <c r="R39" s="400"/>
      <c r="S39" s="400"/>
      <c r="T39" s="400"/>
      <c r="U39" s="400"/>
      <c r="V39" s="400"/>
      <c r="W39" s="74"/>
      <c r="X39" s="74"/>
      <c r="Y39" s="74"/>
      <c r="Z39" s="74"/>
      <c r="AA39" s="74"/>
      <c r="AB39" s="74"/>
      <c r="AC39" s="74"/>
      <c r="AD39" s="74"/>
      <c r="AE39" s="74"/>
      <c r="AF39" s="102"/>
      <c r="AG39" s="232"/>
      <c r="AH39" s="280"/>
      <c r="AI39" s="14"/>
    </row>
    <row r="40" spans="1:35" ht="12.75">
      <c r="A40" s="197"/>
      <c r="B40" s="77"/>
      <c r="C40" s="77"/>
      <c r="D40" s="77"/>
      <c r="E40" s="78"/>
      <c r="F40" s="593"/>
      <c r="G40" s="594"/>
      <c r="H40" s="594"/>
      <c r="I40" s="594"/>
      <c r="J40" s="595"/>
      <c r="K40" s="189" t="s">
        <v>237</v>
      </c>
      <c r="L40" s="77"/>
      <c r="M40" s="287"/>
      <c r="N40" s="77"/>
      <c r="O40" s="287"/>
      <c r="P40" s="851" t="e">
        <f>P36*P38/100</f>
        <v>#REF!</v>
      </c>
      <c r="Q40" s="713"/>
      <c r="R40" s="292">
        <f>R36*R38/100</f>
        <v>0</v>
      </c>
      <c r="S40" s="292">
        <f aca="true" t="shared" si="4" ref="S40:Y40">S36*S38/100</f>
        <v>0</v>
      </c>
      <c r="T40" s="292">
        <f t="shared" si="4"/>
        <v>0</v>
      </c>
      <c r="U40" s="292">
        <f t="shared" si="4"/>
        <v>0</v>
      </c>
      <c r="V40" s="292" t="e">
        <f t="shared" si="4"/>
        <v>#REF!</v>
      </c>
      <c r="W40" s="292" t="e">
        <f t="shared" si="4"/>
        <v>#REF!</v>
      </c>
      <c r="X40" s="292" t="e">
        <f t="shared" si="4"/>
        <v>#REF!</v>
      </c>
      <c r="Y40" s="292" t="e">
        <f t="shared" si="4"/>
        <v>#REF!</v>
      </c>
      <c r="Z40" s="292" t="e">
        <f aca="true" t="shared" si="5" ref="Z40:AE40">Z36*Z38/100</f>
        <v>#REF!</v>
      </c>
      <c r="AA40" s="292" t="e">
        <f t="shared" si="5"/>
        <v>#REF!</v>
      </c>
      <c r="AB40" s="292" t="e">
        <f t="shared" si="5"/>
        <v>#REF!</v>
      </c>
      <c r="AC40" s="292" t="e">
        <f t="shared" si="5"/>
        <v>#REF!</v>
      </c>
      <c r="AD40" s="292" t="e">
        <f t="shared" si="5"/>
        <v>#REF!</v>
      </c>
      <c r="AE40" s="292" t="e">
        <f t="shared" si="5"/>
        <v>#REF!</v>
      </c>
      <c r="AF40" s="343"/>
      <c r="AG40" s="232"/>
      <c r="AH40" s="280"/>
      <c r="AI40" s="14"/>
    </row>
    <row r="41" spans="1:35" ht="12.75">
      <c r="A41" s="375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7"/>
      <c r="AB41" s="376"/>
      <c r="AC41" s="376"/>
      <c r="AD41" s="376"/>
      <c r="AE41" s="376"/>
      <c r="AF41" s="376"/>
      <c r="AG41" s="376"/>
      <c r="AH41" s="380"/>
      <c r="AI41" s="14"/>
    </row>
    <row r="42" spans="1:35" ht="15.75" thickBot="1">
      <c r="A42" s="152" t="s">
        <v>238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281"/>
      <c r="AI42" s="270"/>
    </row>
    <row r="43" spans="1:34" ht="12.75">
      <c r="A43" s="845" t="s">
        <v>239</v>
      </c>
      <c r="B43" s="846"/>
      <c r="C43" s="846"/>
      <c r="D43" s="846"/>
      <c r="E43" s="847"/>
      <c r="F43" s="833"/>
      <c r="G43" s="834"/>
      <c r="H43" s="834"/>
      <c r="I43" s="834"/>
      <c r="J43" s="835"/>
      <c r="K43" s="833"/>
      <c r="L43" s="834"/>
      <c r="M43" s="834"/>
      <c r="N43" s="834"/>
      <c r="O43" s="834"/>
      <c r="P43" s="834"/>
      <c r="Q43" s="835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3" t="s">
        <v>213</v>
      </c>
      <c r="AH43" s="282" t="s">
        <v>240</v>
      </c>
    </row>
    <row r="44" spans="1:34" ht="12.75">
      <c r="A44" s="848" t="s">
        <v>47</v>
      </c>
      <c r="B44" s="849"/>
      <c r="C44" s="849"/>
      <c r="D44" s="849"/>
      <c r="E44" s="850"/>
      <c r="F44" s="836" t="s">
        <v>48</v>
      </c>
      <c r="G44" s="837"/>
      <c r="H44" s="837"/>
      <c r="I44" s="837"/>
      <c r="J44" s="838"/>
      <c r="K44" s="836" t="s">
        <v>49</v>
      </c>
      <c r="L44" s="837"/>
      <c r="M44" s="837"/>
      <c r="N44" s="837"/>
      <c r="O44" s="837"/>
      <c r="P44" s="837"/>
      <c r="Q44" s="838"/>
      <c r="R44" s="273" t="s">
        <v>50</v>
      </c>
      <c r="S44" s="273" t="s">
        <v>51</v>
      </c>
      <c r="T44" s="50" t="s">
        <v>52</v>
      </c>
      <c r="U44" s="50" t="s">
        <v>53</v>
      </c>
      <c r="V44" s="50" t="s">
        <v>54</v>
      </c>
      <c r="W44" s="50" t="s">
        <v>30</v>
      </c>
      <c r="X44" s="50" t="s">
        <v>31</v>
      </c>
      <c r="Y44" s="50" t="s">
        <v>32</v>
      </c>
      <c r="Z44" s="50" t="s">
        <v>33</v>
      </c>
      <c r="AA44" s="50" t="s">
        <v>34</v>
      </c>
      <c r="AB44" s="50" t="s">
        <v>35</v>
      </c>
      <c r="AC44" s="50" t="s">
        <v>36</v>
      </c>
      <c r="AD44" s="50" t="s">
        <v>37</v>
      </c>
      <c r="AE44" s="50" t="s">
        <v>38</v>
      </c>
      <c r="AF44" s="50" t="s">
        <v>39</v>
      </c>
      <c r="AG44" s="273" t="s">
        <v>40</v>
      </c>
      <c r="AH44" s="282" t="s">
        <v>41</v>
      </c>
    </row>
    <row r="45" spans="1:34" ht="12.75">
      <c r="A45" s="732" t="s">
        <v>224</v>
      </c>
      <c r="B45" s="733"/>
      <c r="C45" s="733"/>
      <c r="D45" s="733"/>
      <c r="E45" s="720"/>
      <c r="F45" s="836"/>
      <c r="G45" s="837"/>
      <c r="H45" s="837"/>
      <c r="I45" s="837"/>
      <c r="J45" s="838"/>
      <c r="K45" s="836"/>
      <c r="L45" s="837"/>
      <c r="M45" s="837"/>
      <c r="N45" s="837"/>
      <c r="O45" s="837"/>
      <c r="P45" s="837"/>
      <c r="Q45" s="838"/>
      <c r="R45" s="269" t="s">
        <v>60</v>
      </c>
      <c r="S45" s="269" t="s">
        <v>60</v>
      </c>
      <c r="T45" s="44"/>
      <c r="U45" s="44"/>
      <c r="V45" s="44">
        <v>83.011</v>
      </c>
      <c r="W45" s="44"/>
      <c r="X45" s="44">
        <v>83.505</v>
      </c>
      <c r="Y45" s="423" t="s">
        <v>294</v>
      </c>
      <c r="Z45" s="44" t="s">
        <v>61</v>
      </c>
      <c r="AA45" s="44">
        <v>83.535</v>
      </c>
      <c r="AB45" s="44">
        <v>83.536</v>
      </c>
      <c r="AC45" s="44">
        <v>83.536</v>
      </c>
      <c r="AD45" s="44">
        <v>83.549</v>
      </c>
      <c r="AE45" s="44">
        <v>83.549</v>
      </c>
      <c r="AF45" s="61"/>
      <c r="AG45" s="273"/>
      <c r="AH45" s="282"/>
    </row>
    <row r="46" spans="1:34" ht="12.75">
      <c r="A46" s="732" t="s">
        <v>228</v>
      </c>
      <c r="B46" s="733"/>
      <c r="C46" s="733"/>
      <c r="D46" s="733"/>
      <c r="E46" s="720"/>
      <c r="F46" s="842" t="s">
        <v>234</v>
      </c>
      <c r="G46" s="843"/>
      <c r="H46" s="843"/>
      <c r="I46" s="843"/>
      <c r="J46" s="844"/>
      <c r="K46" s="839"/>
      <c r="L46" s="840"/>
      <c r="M46" s="840"/>
      <c r="N46" s="840"/>
      <c r="O46" s="840"/>
      <c r="P46" s="840"/>
      <c r="Q46" s="841"/>
      <c r="R46" s="269" t="s">
        <v>70</v>
      </c>
      <c r="S46" s="269" t="s">
        <v>71</v>
      </c>
      <c r="T46" s="44"/>
      <c r="U46" s="44"/>
      <c r="V46" s="44" t="s">
        <v>72</v>
      </c>
      <c r="W46" s="44"/>
      <c r="X46" s="44" t="s">
        <v>73</v>
      </c>
      <c r="Y46" s="44" t="s">
        <v>295</v>
      </c>
      <c r="Z46" s="44" t="s">
        <v>74</v>
      </c>
      <c r="AA46" s="44" t="s">
        <v>75</v>
      </c>
      <c r="AB46" s="44" t="s">
        <v>76</v>
      </c>
      <c r="AC46" s="44" t="s">
        <v>77</v>
      </c>
      <c r="AD46" s="44" t="s">
        <v>78</v>
      </c>
      <c r="AE46" s="44" t="s">
        <v>79</v>
      </c>
      <c r="AF46" s="44" t="s">
        <v>80</v>
      </c>
      <c r="AG46" s="269" t="s">
        <v>93</v>
      </c>
      <c r="AH46" s="283" t="s">
        <v>24</v>
      </c>
    </row>
    <row r="47" spans="1:34" ht="12.75">
      <c r="A47" s="596"/>
      <c r="B47" s="597"/>
      <c r="C47" s="597"/>
      <c r="D47" s="597"/>
      <c r="E47" s="592"/>
      <c r="F47" s="593"/>
      <c r="G47" s="594"/>
      <c r="H47" s="594"/>
      <c r="I47" s="594"/>
      <c r="J47" s="595"/>
      <c r="K47" s="189" t="s">
        <v>241</v>
      </c>
      <c r="L47" s="77"/>
      <c r="M47" s="77"/>
      <c r="N47" s="77"/>
      <c r="O47" s="287"/>
      <c r="P47" s="617"/>
      <c r="Q47" s="618"/>
      <c r="R47" s="367"/>
      <c r="S47" s="367"/>
      <c r="T47" s="367"/>
      <c r="U47" s="367"/>
      <c r="V47" s="367"/>
      <c r="W47" s="367"/>
      <c r="X47" s="408"/>
      <c r="Y47" s="367"/>
      <c r="Z47" s="367"/>
      <c r="AA47" s="367"/>
      <c r="AB47" s="367"/>
      <c r="AC47" s="367"/>
      <c r="AD47" s="367"/>
      <c r="AE47" s="367"/>
      <c r="AF47" s="367"/>
      <c r="AG47" s="292">
        <f>SUM(R47:AE47)</f>
        <v>0</v>
      </c>
      <c r="AH47" s="125">
        <f>P47-AG47</f>
        <v>0</v>
      </c>
    </row>
    <row r="48" spans="1:34" ht="12.75">
      <c r="A48" s="197"/>
      <c r="B48" s="77"/>
      <c r="C48" s="77"/>
      <c r="D48" s="77"/>
      <c r="E48" s="78"/>
      <c r="F48" s="593"/>
      <c r="G48" s="594"/>
      <c r="H48" s="594"/>
      <c r="I48" s="594"/>
      <c r="J48" s="595"/>
      <c r="K48" s="266"/>
      <c r="L48" s="77"/>
      <c r="M48" s="77"/>
      <c r="N48" s="77"/>
      <c r="O48" s="287"/>
      <c r="P48" s="87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284"/>
    </row>
    <row r="49" spans="1:34" ht="12.75">
      <c r="A49" s="197"/>
      <c r="B49" s="77"/>
      <c r="C49" s="77"/>
      <c r="D49" s="77"/>
      <c r="E49" s="78"/>
      <c r="F49" s="593"/>
      <c r="G49" s="594"/>
      <c r="H49" s="594"/>
      <c r="I49" s="594"/>
      <c r="J49" s="595"/>
      <c r="K49" s="189" t="s">
        <v>233</v>
      </c>
      <c r="L49" s="77"/>
      <c r="M49" s="77"/>
      <c r="N49" s="77"/>
      <c r="O49" s="287"/>
      <c r="P49" s="831"/>
      <c r="Q49" s="832"/>
      <c r="R49" s="350"/>
      <c r="S49" s="350"/>
      <c r="T49" s="350"/>
      <c r="U49" s="350"/>
      <c r="V49" s="350"/>
      <c r="W49" s="350"/>
      <c r="X49" s="379"/>
      <c r="Y49" s="350"/>
      <c r="Z49" s="350"/>
      <c r="AA49" s="350"/>
      <c r="AB49" s="350"/>
      <c r="AC49" s="350"/>
      <c r="AD49" s="350"/>
      <c r="AE49" s="350"/>
      <c r="AF49" s="350"/>
      <c r="AG49" s="78"/>
      <c r="AH49" s="284"/>
    </row>
    <row r="50" spans="1:34" ht="12.75">
      <c r="A50" s="197"/>
      <c r="B50" s="77"/>
      <c r="C50" s="77"/>
      <c r="D50" s="77"/>
      <c r="E50" s="78"/>
      <c r="F50" s="593"/>
      <c r="G50" s="594"/>
      <c r="H50" s="594"/>
      <c r="I50" s="594"/>
      <c r="J50" s="595"/>
      <c r="K50" s="266"/>
      <c r="L50" s="77"/>
      <c r="M50" s="77"/>
      <c r="N50" s="77"/>
      <c r="O50" s="287"/>
      <c r="P50" s="293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78"/>
      <c r="AH50" s="284"/>
    </row>
    <row r="51" spans="1:34" ht="12.75">
      <c r="A51" s="197"/>
      <c r="B51" s="77"/>
      <c r="C51" s="77"/>
      <c r="D51" s="77"/>
      <c r="E51" s="78"/>
      <c r="F51" s="593"/>
      <c r="G51" s="594"/>
      <c r="H51" s="594"/>
      <c r="I51" s="594"/>
      <c r="J51" s="595"/>
      <c r="K51" s="189" t="s">
        <v>237</v>
      </c>
      <c r="L51" s="77"/>
      <c r="M51" s="77"/>
      <c r="N51" s="77"/>
      <c r="O51" s="287"/>
      <c r="P51" s="774">
        <f>P47*P49/100</f>
        <v>0</v>
      </c>
      <c r="Q51" s="749"/>
      <c r="R51" s="292">
        <f aca="true" t="shared" si="6" ref="R51:Y51">R47*R49/100</f>
        <v>0</v>
      </c>
      <c r="S51" s="292">
        <f t="shared" si="6"/>
        <v>0</v>
      </c>
      <c r="T51" s="292">
        <f t="shared" si="6"/>
        <v>0</v>
      </c>
      <c r="U51" s="292">
        <f t="shared" si="6"/>
        <v>0</v>
      </c>
      <c r="V51" s="292">
        <f t="shared" si="6"/>
        <v>0</v>
      </c>
      <c r="W51" s="292">
        <f t="shared" si="6"/>
        <v>0</v>
      </c>
      <c r="X51" s="292">
        <f t="shared" si="6"/>
        <v>0</v>
      </c>
      <c r="Y51" s="292">
        <f t="shared" si="6"/>
        <v>0</v>
      </c>
      <c r="Z51" s="292">
        <f aca="true" t="shared" si="7" ref="Z51:AF51">Z47*Z49/100</f>
        <v>0</v>
      </c>
      <c r="AA51" s="292">
        <f t="shared" si="7"/>
        <v>0</v>
      </c>
      <c r="AB51" s="292">
        <f t="shared" si="7"/>
        <v>0</v>
      </c>
      <c r="AC51" s="292">
        <f t="shared" si="7"/>
        <v>0</v>
      </c>
      <c r="AD51" s="292">
        <f t="shared" si="7"/>
        <v>0</v>
      </c>
      <c r="AE51" s="292">
        <f t="shared" si="7"/>
        <v>0</v>
      </c>
      <c r="AF51" s="292">
        <f t="shared" si="7"/>
        <v>0</v>
      </c>
      <c r="AG51" s="78"/>
      <c r="AH51" s="284"/>
    </row>
    <row r="52" spans="1:34" ht="12.75">
      <c r="A52" s="375"/>
      <c r="B52" s="376"/>
      <c r="C52" s="376"/>
      <c r="D52" s="376"/>
      <c r="E52" s="381"/>
      <c r="F52" s="409"/>
      <c r="G52" s="409"/>
      <c r="H52" s="409"/>
      <c r="I52" s="409"/>
      <c r="J52" s="409"/>
      <c r="K52" s="376"/>
      <c r="L52" s="383"/>
      <c r="M52" s="376"/>
      <c r="N52" s="376"/>
      <c r="O52" s="381"/>
      <c r="P52" s="384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85"/>
    </row>
    <row r="53" spans="1:34" ht="12.75">
      <c r="A53" s="596"/>
      <c r="B53" s="597"/>
      <c r="C53" s="597"/>
      <c r="D53" s="597"/>
      <c r="E53" s="592"/>
      <c r="F53" s="593"/>
      <c r="G53" s="594"/>
      <c r="H53" s="594"/>
      <c r="I53" s="594"/>
      <c r="J53" s="595"/>
      <c r="K53" s="189" t="s">
        <v>241</v>
      </c>
      <c r="L53" s="77"/>
      <c r="M53" s="77"/>
      <c r="N53" s="77"/>
      <c r="O53" s="287"/>
      <c r="P53" s="617"/>
      <c r="Q53" s="618"/>
      <c r="R53" s="367"/>
      <c r="S53" s="367"/>
      <c r="T53" s="367"/>
      <c r="U53" s="367"/>
      <c r="V53" s="367"/>
      <c r="W53" s="367"/>
      <c r="X53" s="408"/>
      <c r="Y53" s="367"/>
      <c r="Z53" s="367"/>
      <c r="AA53" s="367"/>
      <c r="AB53" s="367"/>
      <c r="AC53" s="367"/>
      <c r="AD53" s="367"/>
      <c r="AE53" s="367"/>
      <c r="AF53" s="367"/>
      <c r="AG53" s="292">
        <f>SUM(R53:AE53)</f>
        <v>0</v>
      </c>
      <c r="AH53" s="125">
        <f>P53-AG53</f>
        <v>0</v>
      </c>
    </row>
    <row r="54" spans="1:34" ht="12.75">
      <c r="A54" s="197"/>
      <c r="B54" s="77"/>
      <c r="C54" s="77"/>
      <c r="D54" s="77"/>
      <c r="E54" s="78"/>
      <c r="F54" s="593"/>
      <c r="G54" s="594"/>
      <c r="H54" s="594"/>
      <c r="I54" s="594"/>
      <c r="J54" s="595"/>
      <c r="K54" s="266"/>
      <c r="L54" s="77"/>
      <c r="M54" s="77"/>
      <c r="N54" s="77"/>
      <c r="O54" s="287"/>
      <c r="P54" s="87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284"/>
    </row>
    <row r="55" spans="1:34" ht="12.75">
      <c r="A55" s="197"/>
      <c r="B55" s="77"/>
      <c r="C55" s="77"/>
      <c r="D55" s="77"/>
      <c r="E55" s="78"/>
      <c r="F55" s="593"/>
      <c r="G55" s="594"/>
      <c r="H55" s="594"/>
      <c r="I55" s="594"/>
      <c r="J55" s="595"/>
      <c r="K55" s="189" t="s">
        <v>233</v>
      </c>
      <c r="L55" s="77"/>
      <c r="M55" s="77"/>
      <c r="N55" s="77"/>
      <c r="O55" s="287"/>
      <c r="P55" s="831"/>
      <c r="Q55" s="832"/>
      <c r="R55" s="350"/>
      <c r="S55" s="350"/>
      <c r="T55" s="350"/>
      <c r="U55" s="350"/>
      <c r="V55" s="350"/>
      <c r="W55" s="350"/>
      <c r="X55" s="379"/>
      <c r="Y55" s="350"/>
      <c r="Z55" s="350"/>
      <c r="AA55" s="350"/>
      <c r="AB55" s="350"/>
      <c r="AC55" s="350"/>
      <c r="AD55" s="350"/>
      <c r="AE55" s="350"/>
      <c r="AF55" s="350"/>
      <c r="AG55" s="78"/>
      <c r="AH55" s="284"/>
    </row>
    <row r="56" spans="1:34" ht="12.75">
      <c r="A56" s="197"/>
      <c r="B56" s="77"/>
      <c r="C56" s="77"/>
      <c r="D56" s="77"/>
      <c r="E56" s="78"/>
      <c r="F56" s="593"/>
      <c r="G56" s="594"/>
      <c r="H56" s="594"/>
      <c r="I56" s="594"/>
      <c r="J56" s="595"/>
      <c r="K56" s="266"/>
      <c r="L56" s="77"/>
      <c r="M56" s="77"/>
      <c r="N56" s="77"/>
      <c r="O56" s="287"/>
      <c r="P56" s="293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78"/>
      <c r="AH56" s="284"/>
    </row>
    <row r="57" spans="1:34" ht="12.75">
      <c r="A57" s="197"/>
      <c r="B57" s="77"/>
      <c r="C57" s="77"/>
      <c r="D57" s="77"/>
      <c r="E57" s="78"/>
      <c r="F57" s="593"/>
      <c r="G57" s="594"/>
      <c r="H57" s="594"/>
      <c r="I57" s="594"/>
      <c r="J57" s="595"/>
      <c r="K57" s="189" t="s">
        <v>237</v>
      </c>
      <c r="L57" s="77"/>
      <c r="M57" s="77"/>
      <c r="N57" s="77"/>
      <c r="O57" s="287"/>
      <c r="P57" s="774">
        <f>P53*P55/100</f>
        <v>0</v>
      </c>
      <c r="Q57" s="749"/>
      <c r="R57" s="292">
        <f aca="true" t="shared" si="8" ref="R57:Y57">R53*R55/100</f>
        <v>0</v>
      </c>
      <c r="S57" s="292">
        <f t="shared" si="8"/>
        <v>0</v>
      </c>
      <c r="T57" s="292">
        <f t="shared" si="8"/>
        <v>0</v>
      </c>
      <c r="U57" s="292">
        <f t="shared" si="8"/>
        <v>0</v>
      </c>
      <c r="V57" s="292">
        <f t="shared" si="8"/>
        <v>0</v>
      </c>
      <c r="W57" s="292">
        <f t="shared" si="8"/>
        <v>0</v>
      </c>
      <c r="X57" s="292">
        <f t="shared" si="8"/>
        <v>0</v>
      </c>
      <c r="Y57" s="292">
        <f t="shared" si="8"/>
        <v>0</v>
      </c>
      <c r="Z57" s="292">
        <f aca="true" t="shared" si="9" ref="Z57:AF57">Z53*Z55/100</f>
        <v>0</v>
      </c>
      <c r="AA57" s="292">
        <f t="shared" si="9"/>
        <v>0</v>
      </c>
      <c r="AB57" s="292">
        <f t="shared" si="9"/>
        <v>0</v>
      </c>
      <c r="AC57" s="292">
        <f t="shared" si="9"/>
        <v>0</v>
      </c>
      <c r="AD57" s="292">
        <f t="shared" si="9"/>
        <v>0</v>
      </c>
      <c r="AE57" s="292">
        <f t="shared" si="9"/>
        <v>0</v>
      </c>
      <c r="AF57" s="292">
        <f t="shared" si="9"/>
        <v>0</v>
      </c>
      <c r="AG57" s="78"/>
      <c r="AH57" s="284"/>
    </row>
    <row r="58" spans="1:34" ht="12.75">
      <c r="A58" s="375"/>
      <c r="B58" s="376"/>
      <c r="C58" s="376"/>
      <c r="D58" s="376"/>
      <c r="E58" s="376"/>
      <c r="F58" s="409"/>
      <c r="G58" s="409"/>
      <c r="H58" s="409"/>
      <c r="I58" s="409"/>
      <c r="J58" s="409"/>
      <c r="K58" s="386"/>
      <c r="L58" s="376"/>
      <c r="M58" s="376"/>
      <c r="N58" s="376"/>
      <c r="O58" s="381"/>
      <c r="P58" s="383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85"/>
    </row>
    <row r="59" spans="1:34" ht="12.75">
      <c r="A59" s="596"/>
      <c r="B59" s="597"/>
      <c r="C59" s="597"/>
      <c r="D59" s="597"/>
      <c r="E59" s="592"/>
      <c r="F59" s="593"/>
      <c r="G59" s="594"/>
      <c r="H59" s="594"/>
      <c r="I59" s="594"/>
      <c r="J59" s="595"/>
      <c r="K59" s="189" t="s">
        <v>241</v>
      </c>
      <c r="L59" s="77"/>
      <c r="M59" s="77"/>
      <c r="N59" s="75"/>
      <c r="O59" s="77"/>
      <c r="P59" s="617"/>
      <c r="Q59" s="618"/>
      <c r="R59" s="367"/>
      <c r="S59" s="367"/>
      <c r="T59" s="367"/>
      <c r="U59" s="367"/>
      <c r="V59" s="367"/>
      <c r="W59" s="367"/>
      <c r="X59" s="408"/>
      <c r="Y59" s="367"/>
      <c r="Z59" s="367"/>
      <c r="AA59" s="367"/>
      <c r="AB59" s="367"/>
      <c r="AC59" s="367"/>
      <c r="AD59" s="367"/>
      <c r="AE59" s="367"/>
      <c r="AF59" s="367"/>
      <c r="AG59" s="292">
        <f>SUM(R60:AE60)</f>
        <v>0</v>
      </c>
      <c r="AH59" s="125">
        <f>P59-AG59</f>
        <v>0</v>
      </c>
    </row>
    <row r="60" spans="1:34" ht="12.75">
      <c r="A60" s="197"/>
      <c r="B60" s="77"/>
      <c r="C60" s="77"/>
      <c r="D60" s="77"/>
      <c r="E60" s="289" t="s">
        <v>209</v>
      </c>
      <c r="F60" s="593"/>
      <c r="G60" s="594"/>
      <c r="H60" s="594"/>
      <c r="I60" s="594"/>
      <c r="J60" s="595"/>
      <c r="K60" s="266"/>
      <c r="L60" s="77"/>
      <c r="M60" s="77"/>
      <c r="N60" s="77"/>
      <c r="O60" s="287"/>
      <c r="P60" s="87"/>
      <c r="Q60" s="78"/>
      <c r="R60" s="138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290"/>
      <c r="AH60" s="291"/>
    </row>
    <row r="61" spans="1:35" ht="12.75">
      <c r="A61" s="197"/>
      <c r="B61" s="77"/>
      <c r="C61" s="77"/>
      <c r="D61" s="77"/>
      <c r="E61" s="78"/>
      <c r="F61" s="593"/>
      <c r="G61" s="594"/>
      <c r="H61" s="594"/>
      <c r="I61" s="594"/>
      <c r="J61" s="595"/>
      <c r="K61" s="189" t="s">
        <v>233</v>
      </c>
      <c r="L61" s="77"/>
      <c r="M61" s="77"/>
      <c r="N61" s="286"/>
      <c r="O61" s="287"/>
      <c r="P61" s="831"/>
      <c r="Q61" s="832"/>
      <c r="R61" s="350"/>
      <c r="S61" s="350"/>
      <c r="T61" s="350"/>
      <c r="U61" s="350"/>
      <c r="V61" s="350"/>
      <c r="W61" s="350"/>
      <c r="X61" s="379"/>
      <c r="Y61" s="350"/>
      <c r="Z61" s="350"/>
      <c r="AA61" s="350"/>
      <c r="AB61" s="350"/>
      <c r="AC61" s="350"/>
      <c r="AD61" s="350"/>
      <c r="AE61" s="350"/>
      <c r="AF61" s="350"/>
      <c r="AG61" s="78"/>
      <c r="AH61" s="82"/>
      <c r="AI61" s="12"/>
    </row>
    <row r="62" spans="1:35" ht="12.75">
      <c r="A62" s="197"/>
      <c r="B62" s="77"/>
      <c r="C62" s="77"/>
      <c r="D62" s="77"/>
      <c r="E62" s="78"/>
      <c r="F62" s="593"/>
      <c r="G62" s="594"/>
      <c r="H62" s="594"/>
      <c r="I62" s="594"/>
      <c r="J62" s="595"/>
      <c r="K62" s="266"/>
      <c r="L62" s="77"/>
      <c r="M62" s="77"/>
      <c r="N62" s="77"/>
      <c r="O62" s="287"/>
      <c r="P62" s="293"/>
      <c r="Q62" s="400"/>
      <c r="R62" s="410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278"/>
      <c r="AH62" s="82"/>
      <c r="AI62" s="12"/>
    </row>
    <row r="63" spans="1:35" ht="12.75">
      <c r="A63" s="197"/>
      <c r="B63" s="77"/>
      <c r="C63" s="77"/>
      <c r="D63" s="77"/>
      <c r="E63" s="78"/>
      <c r="F63" s="593"/>
      <c r="G63" s="594"/>
      <c r="H63" s="594"/>
      <c r="I63" s="594"/>
      <c r="J63" s="595"/>
      <c r="K63" s="323" t="s">
        <v>237</v>
      </c>
      <c r="L63" s="324"/>
      <c r="M63" s="324"/>
      <c r="N63" s="325"/>
      <c r="O63" s="326"/>
      <c r="P63" s="774">
        <f>P59*P61/100</f>
        <v>0</v>
      </c>
      <c r="Q63" s="749"/>
      <c r="R63" s="292">
        <f aca="true" t="shared" si="10" ref="R63:Y63">R59*R61/100</f>
        <v>0</v>
      </c>
      <c r="S63" s="292">
        <f t="shared" si="10"/>
        <v>0</v>
      </c>
      <c r="T63" s="292">
        <f t="shared" si="10"/>
        <v>0</v>
      </c>
      <c r="U63" s="292">
        <f t="shared" si="10"/>
        <v>0</v>
      </c>
      <c r="V63" s="292">
        <f t="shared" si="10"/>
        <v>0</v>
      </c>
      <c r="W63" s="292">
        <f t="shared" si="10"/>
        <v>0</v>
      </c>
      <c r="X63" s="292">
        <f t="shared" si="10"/>
        <v>0</v>
      </c>
      <c r="Y63" s="292">
        <f t="shared" si="10"/>
        <v>0</v>
      </c>
      <c r="Z63" s="292">
        <f aca="true" t="shared" si="11" ref="Z63:AF63">Z59*Z61/100</f>
        <v>0</v>
      </c>
      <c r="AA63" s="292">
        <f t="shared" si="11"/>
        <v>0</v>
      </c>
      <c r="AB63" s="292">
        <f t="shared" si="11"/>
        <v>0</v>
      </c>
      <c r="AC63" s="292">
        <f t="shared" si="11"/>
        <v>0</v>
      </c>
      <c r="AD63" s="292">
        <f t="shared" si="11"/>
        <v>0</v>
      </c>
      <c r="AE63" s="292">
        <f t="shared" si="11"/>
        <v>0</v>
      </c>
      <c r="AF63" s="292">
        <f t="shared" si="11"/>
        <v>0</v>
      </c>
      <c r="AG63" s="78"/>
      <c r="AH63" s="82"/>
      <c r="AI63" s="12"/>
    </row>
    <row r="64" spans="1:35" ht="12.75">
      <c r="A64" s="375"/>
      <c r="B64" s="376"/>
      <c r="C64" s="376"/>
      <c r="D64" s="376"/>
      <c r="E64" s="376"/>
      <c r="F64" s="376"/>
      <c r="G64" s="376"/>
      <c r="H64" s="376"/>
      <c r="I64" s="376"/>
      <c r="J64" s="376"/>
      <c r="K64" s="386"/>
      <c r="L64" s="383"/>
      <c r="M64" s="382"/>
      <c r="N64" s="376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0"/>
      <c r="AI64" s="12"/>
    </row>
    <row r="65" spans="1:35" ht="12.75">
      <c r="A65" s="197"/>
      <c r="B65" s="77"/>
      <c r="C65" s="77"/>
      <c r="D65" s="77"/>
      <c r="E65" s="77"/>
      <c r="F65" s="77"/>
      <c r="G65" s="77"/>
      <c r="H65" s="77"/>
      <c r="I65" s="77"/>
      <c r="J65" s="77"/>
      <c r="K65" s="266"/>
      <c r="L65" s="77"/>
      <c r="M65" s="77"/>
      <c r="N65" s="77"/>
      <c r="O65" s="191"/>
      <c r="P65" s="191"/>
      <c r="Q65" s="191"/>
      <c r="R65" s="191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288"/>
      <c r="AI65" s="14"/>
    </row>
    <row r="66" spans="1:35" ht="12.75">
      <c r="A66" s="197"/>
      <c r="B66" s="77"/>
      <c r="C66" s="77"/>
      <c r="D66" s="77"/>
      <c r="E66" s="77"/>
      <c r="F66" s="77"/>
      <c r="G66" s="77"/>
      <c r="H66" s="77"/>
      <c r="I66" s="77"/>
      <c r="J66" s="77"/>
      <c r="K66" s="275" t="s">
        <v>242</v>
      </c>
      <c r="L66" s="92"/>
      <c r="M66" s="92"/>
      <c r="N66" s="92"/>
      <c r="O66" s="191"/>
      <c r="P66" s="191"/>
      <c r="Q66" s="191"/>
      <c r="R66" s="397">
        <f aca="true" t="shared" si="12" ref="R66:Y66">R25+R40+R51+R57+R63</f>
        <v>0</v>
      </c>
      <c r="S66" s="397">
        <f t="shared" si="12"/>
        <v>0</v>
      </c>
      <c r="T66" s="397">
        <f t="shared" si="12"/>
        <v>0</v>
      </c>
      <c r="U66" s="397">
        <f t="shared" si="12"/>
        <v>0</v>
      </c>
      <c r="V66" s="397" t="e">
        <f t="shared" si="12"/>
        <v>#REF!</v>
      </c>
      <c r="W66" s="397" t="e">
        <f t="shared" si="12"/>
        <v>#REF!</v>
      </c>
      <c r="X66" s="397" t="e">
        <f t="shared" si="12"/>
        <v>#REF!</v>
      </c>
      <c r="Y66" s="397" t="e">
        <f t="shared" si="12"/>
        <v>#REF!</v>
      </c>
      <c r="Z66" s="397" t="e">
        <f aca="true" t="shared" si="13" ref="Z66:AF66">Z25+Z40+Z51+Z57+Z63</f>
        <v>#REF!</v>
      </c>
      <c r="AA66" s="397" t="e">
        <f t="shared" si="13"/>
        <v>#REF!</v>
      </c>
      <c r="AB66" s="397" t="e">
        <f t="shared" si="13"/>
        <v>#REF!</v>
      </c>
      <c r="AC66" s="397" t="e">
        <f t="shared" si="13"/>
        <v>#REF!</v>
      </c>
      <c r="AD66" s="397" t="e">
        <f t="shared" si="13"/>
        <v>#REF!</v>
      </c>
      <c r="AE66" s="397" t="e">
        <f t="shared" si="13"/>
        <v>#REF!</v>
      </c>
      <c r="AF66" s="397">
        <f t="shared" si="13"/>
        <v>0</v>
      </c>
      <c r="AG66" s="92"/>
      <c r="AH66" s="288"/>
      <c r="AI66" s="14"/>
    </row>
    <row r="67" spans="1:35" ht="12.75">
      <c r="A67" s="197"/>
      <c r="B67" s="77"/>
      <c r="C67" s="77"/>
      <c r="D67" s="77"/>
      <c r="E67" s="77"/>
      <c r="F67" s="77"/>
      <c r="G67" s="77"/>
      <c r="H67" s="77"/>
      <c r="I67" s="77"/>
      <c r="J67" s="77"/>
      <c r="K67" s="275" t="s">
        <v>243</v>
      </c>
      <c r="L67" s="77"/>
      <c r="M67" s="77"/>
      <c r="N67" s="77"/>
      <c r="O67" s="92"/>
      <c r="P67" s="92"/>
      <c r="Q67" s="92"/>
      <c r="R67" s="397" t="e">
        <f>SUM(R66:AE66)</f>
        <v>#REF!</v>
      </c>
      <c r="S67" s="77"/>
      <c r="T67" s="77"/>
      <c r="U67" s="77"/>
      <c r="V67" s="92"/>
      <c r="W67" s="77"/>
      <c r="X67" s="77"/>
      <c r="Y67" s="77"/>
      <c r="Z67" s="77"/>
      <c r="AA67" s="77"/>
      <c r="AB67" s="77"/>
      <c r="AC67" s="77"/>
      <c r="AD67" s="92"/>
      <c r="AE67" s="92"/>
      <c r="AF67" s="92"/>
      <c r="AG67" s="77"/>
      <c r="AH67" s="288"/>
      <c r="AI67" s="14"/>
    </row>
    <row r="68" spans="1:3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81"/>
      <c r="P68" s="81"/>
      <c r="Q68" s="81"/>
      <c r="R68" s="81"/>
      <c r="S68" s="77"/>
      <c r="T68" s="77"/>
      <c r="U68" s="77"/>
      <c r="V68" s="81"/>
      <c r="W68" s="77"/>
      <c r="X68" s="77"/>
      <c r="Y68" s="77"/>
      <c r="Z68" s="77"/>
      <c r="AA68" s="77"/>
      <c r="AB68" s="77"/>
      <c r="AC68" s="77"/>
      <c r="AD68" s="81"/>
      <c r="AE68" s="81"/>
      <c r="AF68" s="81"/>
      <c r="AG68" s="77"/>
      <c r="AH68" s="81"/>
      <c r="AI68" s="14"/>
    </row>
    <row r="69" spans="1:3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81"/>
      <c r="P69" s="81"/>
      <c r="Q69" s="81"/>
      <c r="V69" s="81"/>
      <c r="W69" s="77"/>
      <c r="X69" s="77"/>
      <c r="Y69" s="77"/>
      <c r="Z69" s="77"/>
      <c r="AA69" s="77"/>
      <c r="AB69" s="77"/>
      <c r="AC69" s="77"/>
      <c r="AD69" s="81"/>
      <c r="AE69" s="81"/>
      <c r="AF69" s="81"/>
      <c r="AG69" s="77"/>
      <c r="AH69" s="81"/>
      <c r="AI69" s="14"/>
    </row>
    <row r="70" spans="1:3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81"/>
      <c r="P70" s="81"/>
      <c r="Q70" s="81"/>
      <c r="R70" s="81"/>
      <c r="S70" s="77"/>
      <c r="T70" s="77"/>
      <c r="U70" s="77"/>
      <c r="V70" s="81"/>
      <c r="W70" s="77"/>
      <c r="X70" s="77"/>
      <c r="Y70" s="77"/>
      <c r="Z70" s="77"/>
      <c r="AA70" s="77"/>
      <c r="AB70" s="77"/>
      <c r="AC70" s="77"/>
      <c r="AD70" s="81"/>
      <c r="AE70" s="81"/>
      <c r="AF70" s="81"/>
      <c r="AG70" s="77"/>
      <c r="AH70" s="81"/>
      <c r="AI70" s="14"/>
    </row>
    <row r="71" spans="1:3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81"/>
      <c r="P71" s="81"/>
      <c r="Q71" s="81"/>
      <c r="R71" s="81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81"/>
      <c r="AE71" s="81"/>
      <c r="AF71" s="81"/>
      <c r="AG71" s="81"/>
      <c r="AH71" s="81"/>
      <c r="AI71" s="14"/>
    </row>
    <row r="72" spans="1:3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81"/>
      <c r="P72" s="81"/>
      <c r="Q72" s="81"/>
      <c r="R72" s="81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81"/>
      <c r="AE72" s="81"/>
      <c r="AF72" s="81"/>
      <c r="AG72" s="81"/>
      <c r="AH72" s="81"/>
      <c r="AI72" s="14"/>
    </row>
    <row r="73" spans="1:3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14"/>
    </row>
    <row r="74" spans="1:3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14"/>
    </row>
    <row r="75" spans="1:3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14"/>
    </row>
    <row r="76" spans="1:3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14"/>
    </row>
    <row r="77" spans="1:35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14"/>
    </row>
    <row r="78" spans="1:35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14"/>
    </row>
    <row r="79" spans="1:35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14"/>
    </row>
    <row r="80" spans="1:35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14"/>
    </row>
    <row r="81" spans="1:35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14"/>
    </row>
    <row r="82" spans="1:3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14" ht="12.75">
      <c r="A88" s="1"/>
      <c r="B88" s="1"/>
      <c r="C88" s="1"/>
      <c r="D88" s="1"/>
      <c r="E88" s="1"/>
      <c r="F88" s="6"/>
      <c r="G88" s="6"/>
      <c r="H88" s="6"/>
      <c r="I88" s="6"/>
      <c r="J88" s="6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6"/>
      <c r="G89" s="6"/>
      <c r="H89" s="6"/>
      <c r="I89" s="6"/>
      <c r="J89" s="6"/>
      <c r="K89" s="1"/>
      <c r="L89" s="1"/>
      <c r="M89" s="1"/>
      <c r="N89" s="1"/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</sheetData>
  <sheetProtection sheet="1" objects="1" scenarios="1"/>
  <mergeCells count="115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16:E16"/>
    <mergeCell ref="A17:E17"/>
    <mergeCell ref="A18:E18"/>
    <mergeCell ref="I16:J16"/>
    <mergeCell ref="I17:J17"/>
    <mergeCell ref="I18:J18"/>
    <mergeCell ref="M16:Q16"/>
    <mergeCell ref="M17:Q17"/>
    <mergeCell ref="M18:Q18"/>
    <mergeCell ref="A20:E20"/>
    <mergeCell ref="F16:H16"/>
    <mergeCell ref="F17:H17"/>
    <mergeCell ref="F18:H18"/>
    <mergeCell ref="F19:H19"/>
    <mergeCell ref="F20:H20"/>
    <mergeCell ref="K16:L16"/>
    <mergeCell ref="K17:L17"/>
    <mergeCell ref="K18:L18"/>
    <mergeCell ref="K19:L19"/>
    <mergeCell ref="M19:Q19"/>
    <mergeCell ref="A28:E28"/>
    <mergeCell ref="A29:E29"/>
    <mergeCell ref="A30:E30"/>
    <mergeCell ref="K28:Q28"/>
    <mergeCell ref="K29:Q29"/>
    <mergeCell ref="K30:Q30"/>
    <mergeCell ref="I19:J19"/>
    <mergeCell ref="I20:J20"/>
    <mergeCell ref="A19:E19"/>
    <mergeCell ref="A31:E31"/>
    <mergeCell ref="A32:E32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K31:Q31"/>
    <mergeCell ref="P32:Q32"/>
    <mergeCell ref="L33:O33"/>
    <mergeCell ref="L34:O34"/>
    <mergeCell ref="P36:Q36"/>
    <mergeCell ref="P38:Q38"/>
    <mergeCell ref="P40:Q40"/>
    <mergeCell ref="L35:O35"/>
    <mergeCell ref="A47:E47"/>
    <mergeCell ref="F43:J43"/>
    <mergeCell ref="F44:J44"/>
    <mergeCell ref="F45:J45"/>
    <mergeCell ref="F46:J46"/>
    <mergeCell ref="A43:E43"/>
    <mergeCell ref="A44:E44"/>
    <mergeCell ref="A45:E45"/>
    <mergeCell ref="A46:E46"/>
    <mergeCell ref="K43:Q43"/>
    <mergeCell ref="K44:Q44"/>
    <mergeCell ref="K45:Q45"/>
    <mergeCell ref="K46:Q46"/>
    <mergeCell ref="P47:Q47"/>
    <mergeCell ref="P49:Q49"/>
    <mergeCell ref="P51:Q51"/>
    <mergeCell ref="F47:J47"/>
    <mergeCell ref="F48:J48"/>
    <mergeCell ref="F49:J49"/>
    <mergeCell ref="F50:J50"/>
    <mergeCell ref="F51:J51"/>
    <mergeCell ref="A53:E53"/>
    <mergeCell ref="A59:E59"/>
    <mergeCell ref="F53:J53"/>
    <mergeCell ref="F54:J54"/>
    <mergeCell ref="F55:J55"/>
    <mergeCell ref="F56:J56"/>
    <mergeCell ref="F57:J57"/>
    <mergeCell ref="F59:J59"/>
    <mergeCell ref="F60:J60"/>
    <mergeCell ref="F61:J61"/>
    <mergeCell ref="F62:J62"/>
    <mergeCell ref="F63:J63"/>
    <mergeCell ref="P61:Q61"/>
    <mergeCell ref="P63:Q63"/>
    <mergeCell ref="P53:Q53"/>
    <mergeCell ref="P55:Q55"/>
    <mergeCell ref="P57:Q57"/>
    <mergeCell ref="P59:Q59"/>
  </mergeCells>
  <printOptions/>
  <pageMargins left="0.44" right="0.25" top="0.25" bottom="0.25" header="0" footer="0"/>
  <pageSetup fitToWidth="2" fitToHeight="1" horizontalDpi="300" verticalDpi="3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7">
      <selection activeCell="A26" sqref="A26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302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314</v>
      </c>
    </row>
    <row r="15" ht="12">
      <c r="A15" t="s">
        <v>315</v>
      </c>
    </row>
    <row r="16" ht="12">
      <c r="A16" t="s">
        <v>316</v>
      </c>
    </row>
    <row r="17" ht="12">
      <c r="A17" t="s">
        <v>317</v>
      </c>
    </row>
    <row r="18" ht="12">
      <c r="A18" t="s">
        <v>318</v>
      </c>
    </row>
    <row r="19" ht="12">
      <c r="A19" t="s">
        <v>319</v>
      </c>
    </row>
    <row r="20" ht="12">
      <c r="A20" t="s">
        <v>320</v>
      </c>
    </row>
    <row r="21" ht="12">
      <c r="A21" t="s">
        <v>321</v>
      </c>
    </row>
    <row r="22" ht="12">
      <c r="A22" t="s">
        <v>324</v>
      </c>
    </row>
    <row r="23" ht="12">
      <c r="A23" t="s">
        <v>325</v>
      </c>
    </row>
    <row r="24" ht="12">
      <c r="A24" t="s">
        <v>322</v>
      </c>
    </row>
    <row r="25" ht="12">
      <c r="A25" t="s">
        <v>323</v>
      </c>
    </row>
    <row r="26" ht="12">
      <c r="A26" t="s">
        <v>326</v>
      </c>
    </row>
    <row r="27" ht="12">
      <c r="A27" t="s">
        <v>327</v>
      </c>
    </row>
    <row r="28" ht="12">
      <c r="A28" t="s">
        <v>328</v>
      </c>
    </row>
    <row r="29" ht="12">
      <c r="A29" t="s">
        <v>329</v>
      </c>
    </row>
    <row r="30" ht="12">
      <c r="A30" t="s">
        <v>330</v>
      </c>
    </row>
    <row r="31" ht="12">
      <c r="A31" t="s">
        <v>331</v>
      </c>
    </row>
    <row r="32" ht="12">
      <c r="A32" t="s">
        <v>332</v>
      </c>
    </row>
    <row r="33" ht="12">
      <c r="A33" t="s">
        <v>333</v>
      </c>
    </row>
    <row r="34" ht="12">
      <c r="A34" t="s">
        <v>334</v>
      </c>
    </row>
    <row r="35" ht="12">
      <c r="A35" t="s">
        <v>335</v>
      </c>
    </row>
    <row r="36" ht="12">
      <c r="A36" t="s">
        <v>336</v>
      </c>
    </row>
    <row r="37" ht="12">
      <c r="A37" t="s">
        <v>337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75"/>
  <sheetViews>
    <sheetView workbookViewId="0" topLeftCell="A59">
      <selection activeCell="A75" sqref="A75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527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339</v>
      </c>
    </row>
    <row r="15" ht="12">
      <c r="A15" t="s">
        <v>528</v>
      </c>
    </row>
    <row r="16" ht="12">
      <c r="A16" t="s">
        <v>531</v>
      </c>
    </row>
    <row r="17" ht="12">
      <c r="A17" t="s">
        <v>529</v>
      </c>
    </row>
    <row r="18" ht="12">
      <c r="A18" t="s">
        <v>530</v>
      </c>
    </row>
    <row r="19" ht="12">
      <c r="A19" t="s">
        <v>532</v>
      </c>
    </row>
    <row r="20" ht="12">
      <c r="A20" t="s">
        <v>534</v>
      </c>
    </row>
    <row r="21" ht="12">
      <c r="A21" t="s">
        <v>533</v>
      </c>
    </row>
    <row r="22" ht="12">
      <c r="A22" t="s">
        <v>535</v>
      </c>
    </row>
    <row r="23" ht="12">
      <c r="A23" t="s">
        <v>537</v>
      </c>
    </row>
    <row r="24" ht="12">
      <c r="A24" t="s">
        <v>536</v>
      </c>
    </row>
    <row r="25" ht="12">
      <c r="A25" t="s">
        <v>538</v>
      </c>
    </row>
    <row r="26" ht="12">
      <c r="A26" t="s">
        <v>539</v>
      </c>
    </row>
    <row r="27" ht="12">
      <c r="A27" t="s">
        <v>540</v>
      </c>
    </row>
    <row r="28" ht="12">
      <c r="A28" t="s">
        <v>541</v>
      </c>
    </row>
    <row r="29" ht="12">
      <c r="A29" t="s">
        <v>542</v>
      </c>
    </row>
    <row r="30" ht="12">
      <c r="A30" t="s">
        <v>543</v>
      </c>
    </row>
    <row r="31" ht="12">
      <c r="A31" t="s">
        <v>544</v>
      </c>
    </row>
    <row r="32" ht="12">
      <c r="A32" t="s">
        <v>545</v>
      </c>
    </row>
    <row r="33" ht="12">
      <c r="A33" t="s">
        <v>546</v>
      </c>
    </row>
    <row r="34" ht="12">
      <c r="A34" t="s">
        <v>547</v>
      </c>
    </row>
    <row r="35" ht="12">
      <c r="A35" t="s">
        <v>355</v>
      </c>
    </row>
    <row r="36" ht="12">
      <c r="A36" t="s">
        <v>549</v>
      </c>
    </row>
    <row r="37" ht="12">
      <c r="A37" t="s">
        <v>550</v>
      </c>
    </row>
    <row r="38" ht="12">
      <c r="A38" t="s">
        <v>551</v>
      </c>
    </row>
    <row r="39" ht="12">
      <c r="A39" t="s">
        <v>552</v>
      </c>
    </row>
    <row r="40" ht="12">
      <c r="A40" t="s">
        <v>553</v>
      </c>
    </row>
    <row r="41" ht="12">
      <c r="A41" t="s">
        <v>554</v>
      </c>
    </row>
    <row r="42" ht="12">
      <c r="A42" t="s">
        <v>555</v>
      </c>
    </row>
    <row r="43" ht="12">
      <c r="A43" t="s">
        <v>556</v>
      </c>
    </row>
    <row r="44" ht="12">
      <c r="A44" t="s">
        <v>557</v>
      </c>
    </row>
    <row r="45" ht="12">
      <c r="A45" t="s">
        <v>558</v>
      </c>
    </row>
    <row r="46" ht="12">
      <c r="A46" t="s">
        <v>559</v>
      </c>
    </row>
    <row r="47" ht="12">
      <c r="A47" t="s">
        <v>560</v>
      </c>
    </row>
    <row r="48" ht="12">
      <c r="A48" t="s">
        <v>561</v>
      </c>
    </row>
    <row r="49" ht="12">
      <c r="A49" t="s">
        <v>562</v>
      </c>
    </row>
    <row r="50" ht="12">
      <c r="A50" t="s">
        <v>563</v>
      </c>
    </row>
    <row r="51" ht="12">
      <c r="A51" t="s">
        <v>564</v>
      </c>
    </row>
    <row r="52" ht="12">
      <c r="A52" t="s">
        <v>565</v>
      </c>
    </row>
    <row r="53" ht="12">
      <c r="A53" t="s">
        <v>567</v>
      </c>
    </row>
    <row r="54" ht="12">
      <c r="A54" t="s">
        <v>568</v>
      </c>
    </row>
    <row r="55" ht="12">
      <c r="A55" t="s">
        <v>569</v>
      </c>
    </row>
    <row r="56" ht="12">
      <c r="A56" t="s">
        <v>585</v>
      </c>
    </row>
    <row r="57" ht="12">
      <c r="A57" t="s">
        <v>570</v>
      </c>
    </row>
    <row r="58" ht="12">
      <c r="A58" t="s">
        <v>571</v>
      </c>
    </row>
    <row r="59" ht="12">
      <c r="A59" t="s">
        <v>572</v>
      </c>
    </row>
    <row r="60" ht="12">
      <c r="A60" t="s">
        <v>573</v>
      </c>
    </row>
    <row r="61" ht="12">
      <c r="A61" t="s">
        <v>574</v>
      </c>
    </row>
    <row r="62" ht="12">
      <c r="A62" t="s">
        <v>575</v>
      </c>
    </row>
    <row r="63" ht="12">
      <c r="A63" t="s">
        <v>576</v>
      </c>
    </row>
    <row r="64" ht="12">
      <c r="A64" t="s">
        <v>577</v>
      </c>
    </row>
    <row r="65" ht="12">
      <c r="A65" t="s">
        <v>578</v>
      </c>
    </row>
    <row r="66" ht="12">
      <c r="A66" t="s">
        <v>579</v>
      </c>
    </row>
    <row r="67" ht="12">
      <c r="A67" t="s">
        <v>580</v>
      </c>
    </row>
    <row r="68" ht="12">
      <c r="A68" t="s">
        <v>581</v>
      </c>
    </row>
    <row r="69" ht="12">
      <c r="A69" t="s">
        <v>582</v>
      </c>
    </row>
    <row r="70" ht="12">
      <c r="A70" t="s">
        <v>583</v>
      </c>
    </row>
    <row r="71" ht="12">
      <c r="A71" t="s">
        <v>584</v>
      </c>
    </row>
    <row r="72" ht="12">
      <c r="A72" t="s">
        <v>586</v>
      </c>
    </row>
    <row r="73" ht="12">
      <c r="A73" t="s">
        <v>587</v>
      </c>
    </row>
    <row r="74" ht="12">
      <c r="A74" t="s">
        <v>588</v>
      </c>
    </row>
    <row r="75" ht="12">
      <c r="A75" t="s">
        <v>589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5"/>
  <sheetViews>
    <sheetView showGridLines="0" showZeros="0" tabSelected="1" zoomScale="90" zoomScaleNormal="90" workbookViewId="0" topLeftCell="A1">
      <selection activeCell="N44" sqref="N44"/>
    </sheetView>
  </sheetViews>
  <sheetFormatPr defaultColWidth="9.625" defaultRowHeight="12.75"/>
  <cols>
    <col min="1" max="1" width="7.625" style="447" customWidth="1"/>
    <col min="2" max="2" width="4.625" style="447" customWidth="1"/>
    <col min="3" max="3" width="6.625" style="447" customWidth="1"/>
    <col min="4" max="4" width="1.625" style="447" customWidth="1"/>
    <col min="5" max="5" width="12.625" style="447" customWidth="1"/>
    <col min="6" max="6" width="15.625" style="447" customWidth="1"/>
    <col min="7" max="8" width="2.625" style="447" customWidth="1"/>
    <col min="9" max="9" width="14.625" style="447" customWidth="1"/>
    <col min="10" max="10" width="2.625" style="447" customWidth="1"/>
    <col min="11" max="11" width="11.625" style="447" customWidth="1"/>
    <col min="12" max="12" width="5.625" style="447" customWidth="1"/>
    <col min="13" max="13" width="2.625" style="447" customWidth="1"/>
    <col min="14" max="15" width="1.625" style="447" customWidth="1"/>
    <col min="16" max="16" width="13.625" style="447" customWidth="1"/>
    <col min="17" max="17" width="2.625" style="447" customWidth="1"/>
    <col min="18" max="18" width="18.625" style="447" customWidth="1"/>
    <col min="19" max="16384" width="9.625" style="447" customWidth="1"/>
  </cols>
  <sheetData>
    <row r="1" spans="1:18" ht="13.5" thickTop="1">
      <c r="A1" s="441" t="s">
        <v>244</v>
      </c>
      <c r="B1" s="442"/>
      <c r="C1" s="442"/>
      <c r="D1" s="442"/>
      <c r="E1" s="442"/>
      <c r="F1" s="442"/>
      <c r="G1" s="442"/>
      <c r="H1" s="442"/>
      <c r="I1" s="442"/>
      <c r="J1" s="443"/>
      <c r="K1" s="444" t="s">
        <v>245</v>
      </c>
      <c r="L1" s="444"/>
      <c r="M1" s="444"/>
      <c r="N1" s="444"/>
      <c r="O1" s="445"/>
      <c r="P1" s="446"/>
      <c r="Q1" s="887" t="s">
        <v>246</v>
      </c>
      <c r="R1" s="888"/>
    </row>
    <row r="2" spans="1:18" ht="12.75">
      <c r="A2" s="448" t="s">
        <v>247</v>
      </c>
      <c r="B2" s="449"/>
      <c r="C2" s="449"/>
      <c r="D2" s="449"/>
      <c r="E2" s="449"/>
      <c r="F2" s="449"/>
      <c r="G2" s="449"/>
      <c r="H2" s="449"/>
      <c r="I2" s="449"/>
      <c r="J2" s="450"/>
      <c r="K2" s="451" t="s">
        <v>248</v>
      </c>
      <c r="L2" s="451"/>
      <c r="M2" s="451"/>
      <c r="N2" s="451"/>
      <c r="O2" s="452"/>
      <c r="P2" s="556" t="s">
        <v>297</v>
      </c>
      <c r="Q2" s="889" t="s">
        <v>300</v>
      </c>
      <c r="R2" s="890"/>
    </row>
    <row r="3" spans="1:18" ht="6" customHeight="1" thickBot="1">
      <c r="A3" s="453"/>
      <c r="B3" s="454"/>
      <c r="C3" s="454"/>
      <c r="D3" s="454"/>
      <c r="E3" s="454"/>
      <c r="F3" s="454"/>
      <c r="G3" s="454"/>
      <c r="H3" s="454"/>
      <c r="I3" s="454"/>
      <c r="J3" s="455"/>
      <c r="K3" s="454"/>
      <c r="L3" s="454"/>
      <c r="M3" s="454"/>
      <c r="N3" s="454"/>
      <c r="O3" s="455"/>
      <c r="P3" s="456"/>
      <c r="Q3" s="457"/>
      <c r="R3" s="458"/>
    </row>
    <row r="4" spans="1:18" ht="12.75">
      <c r="A4" s="459" t="s">
        <v>6</v>
      </c>
      <c r="B4" s="460"/>
      <c r="C4" s="460"/>
      <c r="D4" s="460"/>
      <c r="E4" s="461"/>
      <c r="F4" s="462" t="s">
        <v>7</v>
      </c>
      <c r="G4" s="463"/>
      <c r="H4" s="463"/>
      <c r="I4" s="463"/>
      <c r="J4" s="461"/>
      <c r="K4" s="462" t="s">
        <v>8</v>
      </c>
      <c r="L4" s="460"/>
      <c r="M4" s="460"/>
      <c r="N4" s="463"/>
      <c r="O4" s="463"/>
      <c r="P4" s="463"/>
      <c r="Q4" s="463"/>
      <c r="R4" s="464"/>
    </row>
    <row r="5" spans="1:18" ht="12.75">
      <c r="A5" s="459" t="s">
        <v>9</v>
      </c>
      <c r="B5" s="460"/>
      <c r="C5" s="460"/>
      <c r="D5" s="460"/>
      <c r="E5" s="461"/>
      <c r="F5" s="462" t="s">
        <v>10</v>
      </c>
      <c r="G5" s="463"/>
      <c r="H5" s="463"/>
      <c r="I5" s="463"/>
      <c r="J5" s="461"/>
      <c r="K5" s="870" t="s">
        <v>592</v>
      </c>
      <c r="L5" s="871"/>
      <c r="M5" s="871"/>
      <c r="N5" s="871"/>
      <c r="O5" s="871"/>
      <c r="P5" s="871"/>
      <c r="Q5" s="871"/>
      <c r="R5" s="897"/>
    </row>
    <row r="6" spans="1:18" ht="12.75">
      <c r="A6" s="905" t="s">
        <v>590</v>
      </c>
      <c r="B6" s="906"/>
      <c r="C6" s="906"/>
      <c r="D6" s="906"/>
      <c r="E6" s="872"/>
      <c r="F6" s="870" t="s">
        <v>591</v>
      </c>
      <c r="G6" s="871"/>
      <c r="H6" s="871"/>
      <c r="I6" s="871"/>
      <c r="J6" s="872"/>
      <c r="K6" s="870" t="s">
        <v>593</v>
      </c>
      <c r="L6" s="871"/>
      <c r="M6" s="871"/>
      <c r="N6" s="871"/>
      <c r="O6" s="871"/>
      <c r="P6" s="871"/>
      <c r="Q6" s="871"/>
      <c r="R6" s="897"/>
    </row>
    <row r="7" spans="1:18" ht="13.5" thickBot="1">
      <c r="A7" s="903"/>
      <c r="B7" s="899"/>
      <c r="C7" s="899"/>
      <c r="D7" s="899"/>
      <c r="E7" s="904"/>
      <c r="F7" s="898"/>
      <c r="G7" s="899"/>
      <c r="H7" s="899"/>
      <c r="I7" s="899"/>
      <c r="J7" s="904"/>
      <c r="K7" s="898" t="s">
        <v>594</v>
      </c>
      <c r="L7" s="899"/>
      <c r="M7" s="899"/>
      <c r="N7" s="899"/>
      <c r="O7" s="899"/>
      <c r="P7" s="899"/>
      <c r="Q7" s="899"/>
      <c r="R7" s="900"/>
    </row>
    <row r="8" spans="1:18" ht="12.75">
      <c r="A8" s="465" t="s">
        <v>13</v>
      </c>
      <c r="B8" s="466"/>
      <c r="C8" s="466"/>
      <c r="D8" s="466"/>
      <c r="E8" s="467"/>
      <c r="F8" s="468" t="s">
        <v>14</v>
      </c>
      <c r="G8" s="469"/>
      <c r="H8" s="469"/>
      <c r="I8" s="469"/>
      <c r="J8" s="467"/>
      <c r="K8" s="468" t="s">
        <v>15</v>
      </c>
      <c r="L8" s="466"/>
      <c r="M8" s="467"/>
      <c r="N8" s="468" t="s">
        <v>16</v>
      </c>
      <c r="O8" s="469"/>
      <c r="P8" s="469"/>
      <c r="Q8" s="469"/>
      <c r="R8" s="294"/>
    </row>
    <row r="9" spans="1:18" ht="12.75">
      <c r="A9" s="905" t="s">
        <v>595</v>
      </c>
      <c r="B9" s="906"/>
      <c r="C9" s="906"/>
      <c r="D9" s="906"/>
      <c r="E9" s="872"/>
      <c r="F9" s="870" t="s">
        <v>596</v>
      </c>
      <c r="G9" s="871"/>
      <c r="H9" s="871"/>
      <c r="I9" s="871"/>
      <c r="J9" s="872"/>
      <c r="K9" s="470" t="s">
        <v>17</v>
      </c>
      <c r="L9" s="471"/>
      <c r="M9" s="472"/>
      <c r="N9" s="471"/>
      <c r="O9" s="473" t="s">
        <v>600</v>
      </c>
      <c r="P9" s="474" t="s">
        <v>18</v>
      </c>
      <c r="Q9" s="475"/>
      <c r="R9" s="304"/>
    </row>
    <row r="10" spans="1:18" ht="12.75">
      <c r="A10" s="905"/>
      <c r="B10" s="906"/>
      <c r="C10" s="906"/>
      <c r="D10" s="906"/>
      <c r="E10" s="872"/>
      <c r="F10" s="870" t="s">
        <v>597</v>
      </c>
      <c r="G10" s="871"/>
      <c r="H10" s="871"/>
      <c r="I10" s="871"/>
      <c r="J10" s="872"/>
      <c r="K10" s="468" t="s">
        <v>20</v>
      </c>
      <c r="L10" s="901" t="s">
        <v>598</v>
      </c>
      <c r="M10" s="902"/>
      <c r="N10" s="471"/>
      <c r="O10" s="476"/>
      <c r="P10" s="474" t="s">
        <v>21</v>
      </c>
      <c r="Q10" s="475"/>
      <c r="R10" s="304"/>
    </row>
    <row r="11" spans="1:18" ht="13.5" thickBot="1">
      <c r="A11" s="903"/>
      <c r="B11" s="899"/>
      <c r="C11" s="899"/>
      <c r="D11" s="899"/>
      <c r="E11" s="904"/>
      <c r="F11" s="898"/>
      <c r="G11" s="899"/>
      <c r="H11" s="899"/>
      <c r="I11" s="899"/>
      <c r="J11" s="904"/>
      <c r="K11" s="477" t="s">
        <v>22</v>
      </c>
      <c r="L11" s="885" t="s">
        <v>599</v>
      </c>
      <c r="M11" s="886"/>
      <c r="N11" s="478"/>
      <c r="O11" s="479" t="s">
        <v>23</v>
      </c>
      <c r="P11" s="478"/>
      <c r="Q11" s="478"/>
      <c r="R11" s="480"/>
    </row>
    <row r="12" spans="1:18" ht="13.5" thickBot="1">
      <c r="A12" s="481" t="s">
        <v>249</v>
      </c>
      <c r="B12" s="482"/>
      <c r="C12" s="482"/>
      <c r="D12" s="482"/>
      <c r="E12" s="483"/>
      <c r="F12" s="484"/>
      <c r="G12" s="485" t="s">
        <v>298</v>
      </c>
      <c r="H12" s="891"/>
      <c r="I12" s="892"/>
      <c r="J12" s="485" t="s">
        <v>298</v>
      </c>
      <c r="K12" s="893"/>
      <c r="L12" s="894"/>
      <c r="M12" s="486" t="s">
        <v>298</v>
      </c>
      <c r="N12" s="895"/>
      <c r="O12" s="896"/>
      <c r="P12" s="896"/>
      <c r="Q12" s="485" t="s">
        <v>298</v>
      </c>
      <c r="R12" s="487" t="s">
        <v>251</v>
      </c>
    </row>
    <row r="13" spans="1:18" ht="12.75">
      <c r="A13" s="488" t="s">
        <v>252</v>
      </c>
      <c r="B13" s="490" t="s">
        <v>253</v>
      </c>
      <c r="D13" s="489"/>
      <c r="E13" s="491"/>
      <c r="F13" s="492" t="s">
        <v>601</v>
      </c>
      <c r="G13" s="491"/>
      <c r="H13" s="489"/>
      <c r="I13" s="493"/>
      <c r="J13" s="491"/>
      <c r="K13" s="910"/>
      <c r="L13" s="911"/>
      <c r="M13" s="912"/>
      <c r="N13" s="910"/>
      <c r="O13" s="911"/>
      <c r="P13" s="911"/>
      <c r="Q13" s="912"/>
      <c r="R13" s="494"/>
    </row>
    <row r="14" spans="1:18" ht="12.75">
      <c r="A14" s="495"/>
      <c r="B14" s="497" t="s">
        <v>254</v>
      </c>
      <c r="C14" s="557"/>
      <c r="D14" s="496"/>
      <c r="E14" s="498"/>
      <c r="F14" s="499">
        <v>97.048</v>
      </c>
      <c r="G14" s="498"/>
      <c r="H14" s="496"/>
      <c r="I14" s="500"/>
      <c r="J14" s="498"/>
      <c r="K14" s="913"/>
      <c r="L14" s="914"/>
      <c r="M14" s="915"/>
      <c r="N14" s="907"/>
      <c r="O14" s="908"/>
      <c r="P14" s="908"/>
      <c r="Q14" s="909"/>
      <c r="R14" s="501"/>
    </row>
    <row r="15" spans="1:18" ht="12.75">
      <c r="A15" s="502" t="s">
        <v>255</v>
      </c>
      <c r="B15" s="503" t="s">
        <v>256</v>
      </c>
      <c r="C15" s="504"/>
      <c r="D15" s="504"/>
      <c r="E15" s="505"/>
      <c r="F15" s="506">
        <v>75000</v>
      </c>
      <c r="G15" s="507"/>
      <c r="H15" s="508"/>
      <c r="I15" s="506">
        <f>Personnel!X41</f>
        <v>0</v>
      </c>
      <c r="J15" s="507"/>
      <c r="K15" s="863">
        <f>+Personnel!Z41</f>
        <v>0</v>
      </c>
      <c r="L15" s="864"/>
      <c r="M15" s="507"/>
      <c r="N15" s="508"/>
      <c r="O15" s="508"/>
      <c r="P15" s="509">
        <f>+Personnel!AB41</f>
        <v>0</v>
      </c>
      <c r="Q15" s="507"/>
      <c r="R15" s="510">
        <f>(SUM(F15:Q15))</f>
        <v>75000</v>
      </c>
    </row>
    <row r="16" spans="1:18" ht="12.75">
      <c r="A16" s="511"/>
      <c r="B16" s="503" t="s">
        <v>257</v>
      </c>
      <c r="C16" s="504"/>
      <c r="D16" s="504"/>
      <c r="E16" s="505"/>
      <c r="F16" s="506">
        <v>35000</v>
      </c>
      <c r="G16" s="507"/>
      <c r="H16" s="508"/>
      <c r="I16" s="506">
        <f>'Fringe Benefits'!H40</f>
        <v>0</v>
      </c>
      <c r="J16" s="507"/>
      <c r="K16" s="863">
        <f>'Fringe Benefits'!K40</f>
        <v>0</v>
      </c>
      <c r="L16" s="864"/>
      <c r="M16" s="507"/>
      <c r="N16" s="508"/>
      <c r="O16" s="508"/>
      <c r="P16" s="506">
        <f>'Fringe Benefits'!N40</f>
        <v>0</v>
      </c>
      <c r="Q16" s="507"/>
      <c r="R16" s="510">
        <f>(SUM(F16:Q16))</f>
        <v>35000</v>
      </c>
    </row>
    <row r="17" spans="1:18" ht="12.75">
      <c r="A17" s="502"/>
      <c r="B17" s="503" t="s">
        <v>258</v>
      </c>
      <c r="C17" s="512"/>
      <c r="D17" s="512"/>
      <c r="E17" s="513"/>
      <c r="F17" s="506">
        <v>150000</v>
      </c>
      <c r="G17" s="507"/>
      <c r="H17" s="508"/>
      <c r="I17" s="506">
        <f>Travel!AH40</f>
        <v>0</v>
      </c>
      <c r="J17" s="507"/>
      <c r="K17" s="863">
        <f>Travel!AI40</f>
        <v>0</v>
      </c>
      <c r="L17" s="864"/>
      <c r="M17" s="507"/>
      <c r="N17" s="508"/>
      <c r="O17" s="508"/>
      <c r="P17" s="509">
        <f>Travel!AJ40</f>
        <v>0</v>
      </c>
      <c r="Q17" s="507"/>
      <c r="R17" s="510">
        <f>(SUM(F17:Q17))</f>
        <v>150000</v>
      </c>
    </row>
    <row r="18" spans="1:18" ht="12.75">
      <c r="A18" s="511"/>
      <c r="B18" s="503" t="s">
        <v>259</v>
      </c>
      <c r="C18" s="504"/>
      <c r="D18" s="504"/>
      <c r="E18" s="505"/>
      <c r="F18" s="506">
        <v>25000</v>
      </c>
      <c r="G18" s="507"/>
      <c r="H18" s="508"/>
      <c r="I18" s="506">
        <f>Equipment!R40</f>
        <v>0</v>
      </c>
      <c r="J18" s="507"/>
      <c r="K18" s="863">
        <f>Equipment!S40</f>
        <v>0</v>
      </c>
      <c r="L18" s="864"/>
      <c r="M18" s="507"/>
      <c r="N18" s="508"/>
      <c r="O18" s="508"/>
      <c r="P18" s="509">
        <f>Equipment!T40</f>
        <v>0</v>
      </c>
      <c r="Q18" s="507"/>
      <c r="R18" s="510">
        <f>SUM(F18:Q18)</f>
        <v>25000</v>
      </c>
    </row>
    <row r="19" spans="1:18" ht="12.75">
      <c r="A19" s="514" t="s">
        <v>260</v>
      </c>
      <c r="B19" s="503" t="s">
        <v>261</v>
      </c>
      <c r="C19" s="504"/>
      <c r="D19" s="504"/>
      <c r="E19" s="505"/>
      <c r="F19" s="506">
        <v>12000</v>
      </c>
      <c r="G19" s="507"/>
      <c r="H19" s="508"/>
      <c r="I19" s="506">
        <f>Supplies!T40</f>
        <v>0</v>
      </c>
      <c r="J19" s="507"/>
      <c r="K19" s="863">
        <f>Supplies!U40</f>
        <v>0</v>
      </c>
      <c r="L19" s="864"/>
      <c r="M19" s="507"/>
      <c r="N19" s="508"/>
      <c r="O19" s="508"/>
      <c r="P19" s="509">
        <f>Supplies!V40</f>
        <v>0</v>
      </c>
      <c r="Q19" s="507"/>
      <c r="R19" s="510">
        <f>SUM(F19:Q19)</f>
        <v>12000</v>
      </c>
    </row>
    <row r="20" spans="1:18" ht="12.75">
      <c r="A20" s="514" t="s">
        <v>262</v>
      </c>
      <c r="B20" s="503" t="s">
        <v>263</v>
      </c>
      <c r="C20" s="504"/>
      <c r="D20" s="504"/>
      <c r="E20" s="505"/>
      <c r="F20" s="506">
        <v>125000</v>
      </c>
      <c r="G20" s="507"/>
      <c r="H20" s="508"/>
      <c r="I20" s="506">
        <f>Contractual!T40+'SLA Counties'!AB41</f>
        <v>0</v>
      </c>
      <c r="J20" s="507"/>
      <c r="K20" s="863">
        <f>Contractual!U40</f>
        <v>0</v>
      </c>
      <c r="L20" s="864"/>
      <c r="M20" s="507"/>
      <c r="N20" s="508"/>
      <c r="O20" s="508"/>
      <c r="P20" s="509">
        <f>Contractual!V40</f>
        <v>0</v>
      </c>
      <c r="Q20" s="507"/>
      <c r="R20" s="510">
        <f>SUM(F20:Q20)</f>
        <v>125000</v>
      </c>
    </row>
    <row r="21" spans="1:18" ht="12.75">
      <c r="A21" s="511"/>
      <c r="B21" s="503" t="s">
        <v>264</v>
      </c>
      <c r="C21" s="504"/>
      <c r="D21" s="504"/>
      <c r="E21" s="505"/>
      <c r="F21" s="506">
        <v>35000</v>
      </c>
      <c r="G21" s="507"/>
      <c r="H21" s="508"/>
      <c r="I21" s="506">
        <f>Construction!M40</f>
        <v>0</v>
      </c>
      <c r="J21" s="507"/>
      <c r="K21" s="863">
        <f>Construction!R40</f>
        <v>0</v>
      </c>
      <c r="L21" s="864"/>
      <c r="M21" s="507"/>
      <c r="N21" s="508"/>
      <c r="O21" s="508"/>
      <c r="P21" s="509">
        <f>Construction!S40</f>
        <v>0</v>
      </c>
      <c r="Q21" s="507"/>
      <c r="R21" s="510">
        <f>SUM(F21:Q21)</f>
        <v>35000</v>
      </c>
    </row>
    <row r="22" spans="1:18" ht="12.75">
      <c r="A22" s="511"/>
      <c r="B22" s="503" t="s">
        <v>265</v>
      </c>
      <c r="C22" s="504"/>
      <c r="D22" s="504"/>
      <c r="E22" s="505"/>
      <c r="F22" s="506">
        <f>Other!S40</f>
        <v>0</v>
      </c>
      <c r="G22" s="507"/>
      <c r="H22" s="508"/>
      <c r="I22" s="506">
        <f>Other!T40</f>
        <v>0</v>
      </c>
      <c r="J22" s="507"/>
      <c r="K22" s="863">
        <f>Other!U40</f>
        <v>0</v>
      </c>
      <c r="L22" s="864"/>
      <c r="M22" s="507"/>
      <c r="N22" s="508"/>
      <c r="O22" s="508"/>
      <c r="P22" s="509">
        <f>Other!V40</f>
        <v>0</v>
      </c>
      <c r="Q22" s="507"/>
      <c r="R22" s="510">
        <f>SUM(F22:Q22)</f>
        <v>0</v>
      </c>
    </row>
    <row r="23" spans="1:18" ht="12.75">
      <c r="A23" s="511"/>
      <c r="B23" s="503" t="s">
        <v>266</v>
      </c>
      <c r="C23" s="504"/>
      <c r="D23" s="504"/>
      <c r="E23" s="505"/>
      <c r="F23" s="506">
        <f>SUM(F15:F22)</f>
        <v>457000</v>
      </c>
      <c r="G23" s="507"/>
      <c r="H23" s="508"/>
      <c r="I23" s="506">
        <f>SUM(I15:I22)</f>
        <v>0</v>
      </c>
      <c r="J23" s="507"/>
      <c r="K23" s="863">
        <f>SUM(K15:K22)</f>
        <v>0</v>
      </c>
      <c r="L23" s="864"/>
      <c r="M23" s="507"/>
      <c r="N23" s="508"/>
      <c r="O23" s="508"/>
      <c r="P23" s="506">
        <f>SUM(P15:P22)</f>
        <v>0</v>
      </c>
      <c r="Q23" s="507"/>
      <c r="R23" s="510">
        <f>SUM(R15:R22)</f>
        <v>457000</v>
      </c>
    </row>
    <row r="24" spans="1:18" ht="12.75">
      <c r="A24" s="511"/>
      <c r="B24" s="503" t="s">
        <v>267</v>
      </c>
      <c r="C24" s="504"/>
      <c r="D24" s="504"/>
      <c r="E24" s="505"/>
      <c r="F24" s="506"/>
      <c r="G24" s="507"/>
      <c r="H24" s="508"/>
      <c r="I24" s="506">
        <f>'Indirect Costs'!S66</f>
        <v>0</v>
      </c>
      <c r="J24" s="507"/>
      <c r="K24" s="863">
        <f>'Indirect Costs'!T66</f>
        <v>0</v>
      </c>
      <c r="L24" s="864"/>
      <c r="M24" s="507"/>
      <c r="N24" s="508"/>
      <c r="O24" s="508"/>
      <c r="P24" s="509">
        <f>'Indirect Costs'!U66</f>
        <v>0</v>
      </c>
      <c r="Q24" s="507"/>
      <c r="R24" s="510">
        <f>SUM(F24:Q24)</f>
        <v>0</v>
      </c>
    </row>
    <row r="25" spans="1:18" ht="13.5" thickBot="1">
      <c r="A25" s="515"/>
      <c r="B25" s="516" t="s">
        <v>268</v>
      </c>
      <c r="C25" s="454"/>
      <c r="D25" s="454"/>
      <c r="E25" s="455"/>
      <c r="F25" s="517">
        <f>SUM(F23:F24)</f>
        <v>457000</v>
      </c>
      <c r="G25" s="518"/>
      <c r="H25" s="519"/>
      <c r="I25" s="517">
        <f>SUM(I23:I24)</f>
        <v>0</v>
      </c>
      <c r="J25" s="518"/>
      <c r="K25" s="865">
        <f>SUM(K23:K24)</f>
        <v>0</v>
      </c>
      <c r="L25" s="866"/>
      <c r="M25" s="518"/>
      <c r="N25" s="519"/>
      <c r="O25" s="519"/>
      <c r="P25" s="517">
        <f>SUM(P23:P24)</f>
        <v>0</v>
      </c>
      <c r="Q25" s="518"/>
      <c r="R25" s="520">
        <f>SUM(R23:R24)</f>
        <v>457000</v>
      </c>
    </row>
    <row r="26" spans="1:18" ht="12.75">
      <c r="A26" s="511"/>
      <c r="B26" s="503" t="s">
        <v>269</v>
      </c>
      <c r="C26" s="504"/>
      <c r="D26" s="504"/>
      <c r="E26" s="505"/>
      <c r="F26" s="521">
        <v>342750</v>
      </c>
      <c r="G26" s="522"/>
      <c r="H26" s="523"/>
      <c r="I26" s="521">
        <f>IF(H12*I25/100=0,"",H12*I25/100)</f>
      </c>
      <c r="J26" s="522"/>
      <c r="K26" s="861">
        <f>IF(K12*K25/100=0,"",K12*K25/100)</f>
      </c>
      <c r="L26" s="862"/>
      <c r="M26" s="522"/>
      <c r="N26" s="523"/>
      <c r="O26" s="523"/>
      <c r="P26" s="521">
        <f>IF(N12*P25/100=0,"",N12*P25/100)</f>
      </c>
      <c r="Q26" s="522"/>
      <c r="R26" s="524">
        <f>IF(SUM(F26:Q26)=0,"",SUM(F26:Q26))</f>
        <v>342750</v>
      </c>
    </row>
    <row r="27" spans="1:18" ht="12.75">
      <c r="A27" s="511"/>
      <c r="B27" s="525" t="s">
        <v>270</v>
      </c>
      <c r="C27" s="305"/>
      <c r="D27" s="305"/>
      <c r="E27" s="526"/>
      <c r="F27" s="527"/>
      <c r="G27" s="528"/>
      <c r="H27" s="527"/>
      <c r="I27" s="527"/>
      <c r="J27" s="528"/>
      <c r="K27" s="527"/>
      <c r="L27" s="527"/>
      <c r="M27" s="528"/>
      <c r="N27" s="527"/>
      <c r="O27" s="527"/>
      <c r="P27" s="527"/>
      <c r="Q27" s="528"/>
      <c r="R27" s="529"/>
    </row>
    <row r="28" spans="1:18" ht="12.75">
      <c r="A28" s="511"/>
      <c r="B28" s="503" t="s">
        <v>271</v>
      </c>
      <c r="C28" s="504"/>
      <c r="D28" s="504"/>
      <c r="E28" s="505"/>
      <c r="F28" s="530">
        <v>114250</v>
      </c>
      <c r="G28" s="522"/>
      <c r="H28" s="877"/>
      <c r="I28" s="878"/>
      <c r="J28" s="522"/>
      <c r="K28" s="883"/>
      <c r="L28" s="884"/>
      <c r="M28" s="522"/>
      <c r="N28" s="877"/>
      <c r="O28" s="878"/>
      <c r="P28" s="878"/>
      <c r="Q28" s="522"/>
      <c r="R28" s="524">
        <f>IF(SUM(F28:Q28)=0,"",SUM(F28:Q28))</f>
        <v>114250</v>
      </c>
    </row>
    <row r="29" spans="1:18" ht="12.75">
      <c r="A29" s="514" t="s">
        <v>272</v>
      </c>
      <c r="B29" s="503" t="s">
        <v>273</v>
      </c>
      <c r="C29" s="504"/>
      <c r="D29" s="504"/>
      <c r="E29" s="505"/>
      <c r="F29" s="531"/>
      <c r="G29" s="522"/>
      <c r="H29" s="877"/>
      <c r="I29" s="878"/>
      <c r="J29" s="522"/>
      <c r="K29" s="883"/>
      <c r="L29" s="884"/>
      <c r="M29" s="522"/>
      <c r="N29" s="877"/>
      <c r="O29" s="878"/>
      <c r="P29" s="878"/>
      <c r="Q29" s="522"/>
      <c r="R29" s="524">
        <f>IF(SUM(F29:Q29)=0,"",SUM(F29:Q29))</f>
      </c>
    </row>
    <row r="30" spans="1:18" ht="12.75">
      <c r="A30" s="511"/>
      <c r="B30" s="503" t="s">
        <v>274</v>
      </c>
      <c r="C30" s="504"/>
      <c r="D30" s="504"/>
      <c r="E30" s="505"/>
      <c r="F30" s="531">
        <v>114250</v>
      </c>
      <c r="G30" s="522"/>
      <c r="H30" s="877"/>
      <c r="I30" s="878"/>
      <c r="J30" s="522"/>
      <c r="K30" s="883"/>
      <c r="L30" s="884"/>
      <c r="M30" s="522"/>
      <c r="N30" s="877"/>
      <c r="O30" s="878"/>
      <c r="P30" s="878"/>
      <c r="Q30" s="522"/>
      <c r="R30" s="524">
        <f>IF(SUM(F30:Q30)=0,"",SUM(F30:Q30))</f>
        <v>114250</v>
      </c>
    </row>
    <row r="31" spans="1:18" ht="12.75">
      <c r="A31" s="511"/>
      <c r="B31" s="503" t="s">
        <v>275</v>
      </c>
      <c r="C31" s="504"/>
      <c r="D31" s="504"/>
      <c r="E31" s="505"/>
      <c r="F31" s="531"/>
      <c r="G31" s="522"/>
      <c r="H31" s="877"/>
      <c r="I31" s="878"/>
      <c r="J31" s="522"/>
      <c r="K31" s="883"/>
      <c r="L31" s="884"/>
      <c r="M31" s="522"/>
      <c r="N31" s="877"/>
      <c r="O31" s="878"/>
      <c r="P31" s="878"/>
      <c r="Q31" s="522"/>
      <c r="R31" s="524">
        <f>IF(SUM(F31:Q31)=0,"",SUM(F31:Q31))</f>
      </c>
    </row>
    <row r="32" spans="1:18" ht="13.5" thickBot="1">
      <c r="A32" s="515"/>
      <c r="B32" s="516" t="s">
        <v>276</v>
      </c>
      <c r="C32" s="454"/>
      <c r="D32" s="454"/>
      <c r="E32" s="455"/>
      <c r="F32" s="517">
        <f>IF(SUM(F26:F31)=0,"",SUM(F26:F31))</f>
        <v>571250</v>
      </c>
      <c r="G32" s="518"/>
      <c r="H32" s="881">
        <f>IF(SUM(H26:I31)=0,"",SUM(H26:I31))</f>
      </c>
      <c r="I32" s="882"/>
      <c r="J32" s="518"/>
      <c r="K32" s="881">
        <f>IF(SUM(K26:L31)=0,"",SUM(K26:L31))</f>
      </c>
      <c r="L32" s="882"/>
      <c r="M32" s="518"/>
      <c r="N32" s="879">
        <f>IF(SUM(N26:P31)=0,"",SUM(N26:P31))</f>
      </c>
      <c r="O32" s="880"/>
      <c r="P32" s="880"/>
      <c r="Q32" s="518"/>
      <c r="R32" s="520">
        <f>IF(SUM(R26:R31)=0,"",SUM(R26:R31))</f>
        <v>571250</v>
      </c>
    </row>
    <row r="33" spans="1:18" ht="13.5" thickBot="1">
      <c r="A33" s="532" t="s">
        <v>277</v>
      </c>
      <c r="B33" s="516" t="s">
        <v>278</v>
      </c>
      <c r="C33" s="454"/>
      <c r="D33" s="454"/>
      <c r="E33" s="455"/>
      <c r="F33" s="533"/>
      <c r="G33" s="518"/>
      <c r="H33" s="873"/>
      <c r="I33" s="874"/>
      <c r="J33" s="518"/>
      <c r="K33" s="875"/>
      <c r="L33" s="876"/>
      <c r="M33" s="518"/>
      <c r="N33" s="873"/>
      <c r="O33" s="874"/>
      <c r="P33" s="874"/>
      <c r="Q33" s="518"/>
      <c r="R33" s="520">
        <f>IF(SUM(F33:Q33)=0,"",SUM(F33:Q33))</f>
      </c>
    </row>
    <row r="34" spans="1:18" ht="12.75">
      <c r="A34" s="511"/>
      <c r="B34" s="534" t="s">
        <v>279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535"/>
    </row>
    <row r="35" spans="1:18" ht="12.75">
      <c r="A35" s="514" t="s">
        <v>280</v>
      </c>
      <c r="B35" s="534" t="s">
        <v>281</v>
      </c>
      <c r="C35" s="305"/>
      <c r="D35" s="305"/>
      <c r="E35" s="305"/>
      <c r="G35" s="305"/>
      <c r="H35" s="473" t="s">
        <v>600</v>
      </c>
      <c r="I35" s="534" t="s">
        <v>282</v>
      </c>
      <c r="J35" s="473"/>
      <c r="K35" s="534" t="s">
        <v>283</v>
      </c>
      <c r="L35" s="305"/>
      <c r="M35" s="473"/>
      <c r="N35" s="534" t="s">
        <v>284</v>
      </c>
      <c r="Q35" s="305"/>
      <c r="R35" s="535"/>
    </row>
    <row r="36" spans="1:18" ht="12.75" customHeight="1">
      <c r="A36" s="514" t="s">
        <v>285</v>
      </c>
      <c r="B36" s="536"/>
      <c r="C36" s="536"/>
      <c r="D36" s="536"/>
      <c r="E36" s="536"/>
      <c r="F36" s="536"/>
      <c r="G36" s="536"/>
      <c r="H36" s="536"/>
      <c r="I36" s="305"/>
      <c r="J36" s="305"/>
      <c r="K36" s="305"/>
      <c r="L36" s="305"/>
      <c r="M36" s="305"/>
      <c r="N36" s="305"/>
      <c r="O36" s="536"/>
      <c r="P36" s="305"/>
      <c r="Q36" s="305"/>
      <c r="R36" s="535"/>
    </row>
    <row r="37" spans="1:18" ht="12.75">
      <c r="A37" s="537" t="s">
        <v>286</v>
      </c>
      <c r="B37" s="534" t="s">
        <v>287</v>
      </c>
      <c r="C37" s="538">
        <v>14</v>
      </c>
      <c r="D37" s="534" t="s">
        <v>250</v>
      </c>
      <c r="J37" s="539" t="s">
        <v>288</v>
      </c>
      <c r="K37" s="540">
        <v>79975</v>
      </c>
      <c r="L37" s="541"/>
      <c r="P37" s="539" t="s">
        <v>289</v>
      </c>
      <c r="Q37" s="305"/>
      <c r="R37" s="542"/>
    </row>
    <row r="38" spans="1:18" ht="6" customHeight="1" thickBot="1">
      <c r="A38" s="543"/>
      <c r="B38" s="454"/>
      <c r="C38" s="544" t="s">
        <v>286</v>
      </c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545"/>
      <c r="O38" s="545"/>
      <c r="P38" s="454"/>
      <c r="Q38" s="454"/>
      <c r="R38" s="458"/>
    </row>
    <row r="39" spans="1:18" ht="12.75" customHeight="1">
      <c r="A39" s="459" t="s">
        <v>290</v>
      </c>
      <c r="B39" s="536"/>
      <c r="C39" s="536"/>
      <c r="D39" s="536"/>
      <c r="E39" s="526"/>
      <c r="F39" s="462" t="s">
        <v>291</v>
      </c>
      <c r="G39" s="536"/>
      <c r="H39" s="536"/>
      <c r="I39" s="536"/>
      <c r="J39" s="526"/>
      <c r="K39" s="462" t="s">
        <v>292</v>
      </c>
      <c r="L39" s="536"/>
      <c r="M39" s="536"/>
      <c r="N39" s="536"/>
      <c r="O39" s="536"/>
      <c r="P39" s="536"/>
      <c r="Q39" s="526"/>
      <c r="R39" s="546" t="s">
        <v>293</v>
      </c>
    </row>
    <row r="40" spans="1:18" ht="12.75" customHeight="1">
      <c r="A40" s="547"/>
      <c r="B40" s="548"/>
      <c r="C40" s="548"/>
      <c r="D40" s="548"/>
      <c r="E40" s="549"/>
      <c r="F40" s="870" t="s">
        <v>602</v>
      </c>
      <c r="G40" s="871"/>
      <c r="H40" s="871"/>
      <c r="I40" s="871"/>
      <c r="J40" s="872"/>
      <c r="K40" s="462"/>
      <c r="L40" s="536" t="s">
        <v>603</v>
      </c>
      <c r="M40" s="536"/>
      <c r="N40" s="305"/>
      <c r="O40" s="305"/>
      <c r="P40" s="305"/>
      <c r="Q40" s="526"/>
      <c r="R40" s="550"/>
    </row>
    <row r="41" spans="1:18" ht="13.5" thickBot="1">
      <c r="A41" s="551"/>
      <c r="B41" s="552"/>
      <c r="C41" s="552"/>
      <c r="D41" s="552"/>
      <c r="E41" s="553"/>
      <c r="F41" s="867"/>
      <c r="G41" s="868"/>
      <c r="H41" s="868"/>
      <c r="I41" s="868"/>
      <c r="J41" s="869"/>
      <c r="K41" s="867"/>
      <c r="L41" s="868"/>
      <c r="M41" s="868"/>
      <c r="N41" s="868"/>
      <c r="O41" s="868"/>
      <c r="P41" s="868"/>
      <c r="Q41" s="869"/>
      <c r="R41" s="554"/>
    </row>
    <row r="42" spans="1:18" ht="13.5" thickTop="1">
      <c r="A42" s="490" t="s">
        <v>299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</row>
    <row r="43" spans="1:18" ht="12.75">
      <c r="A43" s="555"/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</row>
    <row r="44" spans="1:18" ht="12.75">
      <c r="A44" s="555"/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</row>
    <row r="45" spans="1:18" ht="12.75">
      <c r="A45" s="555"/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</row>
  </sheetData>
  <mergeCells count="57">
    <mergeCell ref="N14:Q14"/>
    <mergeCell ref="N13:Q13"/>
    <mergeCell ref="K13:M13"/>
    <mergeCell ref="K14:M14"/>
    <mergeCell ref="A11:E11"/>
    <mergeCell ref="F6:J6"/>
    <mergeCell ref="F7:J7"/>
    <mergeCell ref="F9:J9"/>
    <mergeCell ref="F10:J10"/>
    <mergeCell ref="F11:J11"/>
    <mergeCell ref="A6:E6"/>
    <mergeCell ref="A7:E7"/>
    <mergeCell ref="A9:E9"/>
    <mergeCell ref="A10:E10"/>
    <mergeCell ref="L11:M11"/>
    <mergeCell ref="Q1:R1"/>
    <mergeCell ref="Q2:R2"/>
    <mergeCell ref="H12:I12"/>
    <mergeCell ref="K12:L12"/>
    <mergeCell ref="N12:P12"/>
    <mergeCell ref="K5:R5"/>
    <mergeCell ref="K6:R6"/>
    <mergeCell ref="K7:R7"/>
    <mergeCell ref="L10:M10"/>
    <mergeCell ref="H28:I28"/>
    <mergeCell ref="H29:I29"/>
    <mergeCell ref="H30:I30"/>
    <mergeCell ref="H31:I31"/>
    <mergeCell ref="K29:L29"/>
    <mergeCell ref="K30:L30"/>
    <mergeCell ref="K31:L31"/>
    <mergeCell ref="K32:L32"/>
    <mergeCell ref="H33:I33"/>
    <mergeCell ref="K33:L33"/>
    <mergeCell ref="N28:P28"/>
    <mergeCell ref="N29:P29"/>
    <mergeCell ref="N30:P30"/>
    <mergeCell ref="N31:P31"/>
    <mergeCell ref="N33:P33"/>
    <mergeCell ref="N32:P32"/>
    <mergeCell ref="H32:I32"/>
    <mergeCell ref="K28:L28"/>
    <mergeCell ref="K41:Q41"/>
    <mergeCell ref="F40:J40"/>
    <mergeCell ref="F41:J41"/>
    <mergeCell ref="K15:L15"/>
    <mergeCell ref="K16:L16"/>
    <mergeCell ref="K17:L17"/>
    <mergeCell ref="K18:L18"/>
    <mergeCell ref="K19:L19"/>
    <mergeCell ref="K20:L20"/>
    <mergeCell ref="K21:L21"/>
    <mergeCell ref="K26:L26"/>
    <mergeCell ref="K22:L22"/>
    <mergeCell ref="K23:L23"/>
    <mergeCell ref="K24:L24"/>
    <mergeCell ref="K25:L25"/>
  </mergeCells>
  <printOptions horizontalCentered="1" verticalCentered="1"/>
  <pageMargins left="0.27" right="0" top="0.25" bottom="0.25" header="0" footer="0"/>
  <pageSetup fitToHeight="1" fitToWidth="1" horizontalDpi="300" verticalDpi="3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M112"/>
  <sheetViews>
    <sheetView showGridLines="0" workbookViewId="0" topLeftCell="A1">
      <selection activeCell="F21" sqref="F21:G2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28" width="14.625" style="0" customWidth="1"/>
    <col min="29" max="29" width="15.625" style="0" customWidth="1"/>
    <col min="31" max="32" width="15.625" style="0" customWidth="1"/>
  </cols>
  <sheetData>
    <row r="1" spans="1:28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72"/>
      <c r="U1" s="311"/>
      <c r="V1" s="162"/>
      <c r="W1" s="72"/>
      <c r="X1" s="72"/>
      <c r="Y1" s="72"/>
      <c r="Z1" s="162"/>
      <c r="AA1" s="162"/>
      <c r="AB1" s="198"/>
    </row>
    <row r="2" spans="1:28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82</v>
      </c>
      <c r="Q2" s="598" t="s">
        <v>83</v>
      </c>
      <c r="R2" s="599"/>
      <c r="T2" s="163" t="s">
        <v>5</v>
      </c>
      <c r="U2" s="312"/>
      <c r="V2" s="358"/>
      <c r="AB2" s="161"/>
    </row>
    <row r="3" spans="1:28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99"/>
      <c r="V3" s="7"/>
      <c r="AB3" s="161"/>
    </row>
    <row r="4" spans="1:28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315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99"/>
      <c r="V4" s="7"/>
      <c r="AB4" s="161"/>
    </row>
    <row r="5" spans="1:28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315"/>
      <c r="J5" s="13"/>
      <c r="K5" s="593"/>
      <c r="L5" s="594"/>
      <c r="M5" s="594"/>
      <c r="N5" s="594"/>
      <c r="O5" s="594"/>
      <c r="P5" s="594"/>
      <c r="Q5" s="594"/>
      <c r="R5" s="595"/>
      <c r="T5" s="158" t="s">
        <v>84</v>
      </c>
      <c r="V5" s="202">
        <f>SUM(F40:AA40)</f>
        <v>0</v>
      </c>
      <c r="AB5" s="161"/>
    </row>
    <row r="6" spans="1:28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V6" s="202"/>
      <c r="AB6" s="161"/>
    </row>
    <row r="7" spans="1:28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V7" s="202"/>
      <c r="AB7" s="161"/>
    </row>
    <row r="8" spans="1:28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84</v>
      </c>
      <c r="V8" s="202" t="e">
        <f>'FF 20-20'!R16+#REF!+#REF!+#REF!</f>
        <v>#REF!</v>
      </c>
      <c r="AB8" s="161"/>
    </row>
    <row r="9" spans="1:28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V9" s="202"/>
      <c r="AB9" s="161"/>
    </row>
    <row r="10" spans="1:28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6"/>
      <c r="V10" s="394"/>
      <c r="AB10" s="161"/>
    </row>
    <row r="11" spans="1:28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V11" s="202" t="e">
        <f>V5-V8</f>
        <v>#REF!</v>
      </c>
      <c r="AB11" s="161"/>
    </row>
    <row r="12" spans="1:28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317"/>
      <c r="L12" s="317"/>
      <c r="M12" s="317"/>
      <c r="N12" s="317"/>
      <c r="O12" s="319"/>
      <c r="P12" s="306" t="s">
        <v>28</v>
      </c>
      <c r="Q12" s="10"/>
      <c r="R12" s="7"/>
      <c r="T12" s="160"/>
      <c r="U12" s="22"/>
      <c r="V12" s="9"/>
      <c r="AB12" s="161"/>
    </row>
    <row r="13" spans="1:28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T13" s="98"/>
      <c r="X13" s="10"/>
      <c r="Y13" s="328"/>
      <c r="AB13" s="161"/>
    </row>
    <row r="14" spans="1:28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T14" s="98"/>
      <c r="X14" s="10"/>
      <c r="Y14" s="328"/>
      <c r="AB14" s="161"/>
    </row>
    <row r="15" spans="1:28" ht="15.75" thickBot="1">
      <c r="A15" s="152" t="s">
        <v>85</v>
      </c>
      <c r="B15" s="22"/>
      <c r="C15" s="22"/>
      <c r="D15" s="22"/>
      <c r="E15" s="2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39"/>
      <c r="S15" s="22"/>
      <c r="T15" s="22"/>
      <c r="U15" s="22"/>
      <c r="V15" s="22"/>
      <c r="W15" s="22"/>
      <c r="X15" s="22"/>
      <c r="Y15" s="5"/>
      <c r="Z15" s="22"/>
      <c r="AA15" s="22"/>
      <c r="AB15" s="242"/>
    </row>
    <row r="16" spans="1:28" ht="12.75">
      <c r="A16" s="111" t="s">
        <v>29</v>
      </c>
      <c r="B16" s="32"/>
      <c r="C16" s="32"/>
      <c r="D16" s="244"/>
      <c r="E16" s="33"/>
      <c r="F16" s="692" t="s">
        <v>48</v>
      </c>
      <c r="G16" s="694"/>
      <c r="H16" s="692" t="s">
        <v>49</v>
      </c>
      <c r="I16" s="693"/>
      <c r="J16" s="694"/>
      <c r="K16" s="669" t="s">
        <v>286</v>
      </c>
      <c r="L16" s="670"/>
      <c r="M16" s="671"/>
      <c r="N16" s="632"/>
      <c r="O16" s="633"/>
      <c r="P16" s="633"/>
      <c r="Q16" s="634"/>
      <c r="R16" s="50" t="s">
        <v>52</v>
      </c>
      <c r="S16" s="334" t="s">
        <v>53</v>
      </c>
      <c r="T16" s="50" t="s">
        <v>54</v>
      </c>
      <c r="U16" s="39" t="s">
        <v>30</v>
      </c>
      <c r="V16" s="50" t="s">
        <v>31</v>
      </c>
      <c r="W16" s="50" t="s">
        <v>32</v>
      </c>
      <c r="X16" s="50" t="s">
        <v>33</v>
      </c>
      <c r="Y16" s="50" t="s">
        <v>34</v>
      </c>
      <c r="Z16" s="50" t="s">
        <v>35</v>
      </c>
      <c r="AA16" s="50" t="s">
        <v>36</v>
      </c>
      <c r="AB16" s="150" t="s">
        <v>37</v>
      </c>
    </row>
    <row r="17" spans="1:28" ht="12.75">
      <c r="A17" s="113" t="s">
        <v>47</v>
      </c>
      <c r="B17" s="131"/>
      <c r="C17" s="131"/>
      <c r="D17" s="227"/>
      <c r="E17" s="36"/>
      <c r="F17" s="695">
        <v>83.534</v>
      </c>
      <c r="G17" s="697"/>
      <c r="H17" s="695">
        <v>83.534</v>
      </c>
      <c r="I17" s="696"/>
      <c r="J17" s="697"/>
      <c r="K17" s="672" t="s">
        <v>286</v>
      </c>
      <c r="L17" s="673"/>
      <c r="M17" s="674"/>
      <c r="N17" s="635"/>
      <c r="O17" s="636"/>
      <c r="P17" s="636"/>
      <c r="Q17" s="637"/>
      <c r="R17" s="44">
        <v>83.011</v>
      </c>
      <c r="S17" s="335"/>
      <c r="T17" s="44">
        <v>83.505</v>
      </c>
      <c r="U17" s="422" t="s">
        <v>294</v>
      </c>
      <c r="V17" s="44" t="s">
        <v>61</v>
      </c>
      <c r="W17" s="44">
        <v>83.535</v>
      </c>
      <c r="X17" s="44">
        <v>83.536</v>
      </c>
      <c r="Y17" s="44">
        <v>83.536</v>
      </c>
      <c r="Z17" s="44">
        <v>83.549</v>
      </c>
      <c r="AA17" s="44">
        <v>83.549</v>
      </c>
      <c r="AB17" s="47"/>
    </row>
    <row r="18" spans="1:28" ht="12.75">
      <c r="A18" s="112"/>
      <c r="B18" s="32"/>
      <c r="C18" s="32"/>
      <c r="D18" s="244"/>
      <c r="E18" s="33"/>
      <c r="F18" s="695" t="s">
        <v>70</v>
      </c>
      <c r="G18" s="697"/>
      <c r="H18" s="695" t="s">
        <v>71</v>
      </c>
      <c r="I18" s="696"/>
      <c r="J18" s="697"/>
      <c r="K18" s="665" t="s">
        <v>286</v>
      </c>
      <c r="L18" s="668"/>
      <c r="M18" s="667"/>
      <c r="N18" s="635"/>
      <c r="O18" s="636"/>
      <c r="P18" s="636"/>
      <c r="Q18" s="637"/>
      <c r="R18" s="44" t="s">
        <v>72</v>
      </c>
      <c r="S18" s="335"/>
      <c r="T18" s="44" t="s">
        <v>73</v>
      </c>
      <c r="U18" s="137" t="s">
        <v>295</v>
      </c>
      <c r="V18" s="44" t="s">
        <v>74</v>
      </c>
      <c r="W18" s="44" t="s">
        <v>75</v>
      </c>
      <c r="X18" s="44" t="s">
        <v>76</v>
      </c>
      <c r="Y18" s="44" t="s">
        <v>77</v>
      </c>
      <c r="Z18" s="44" t="s">
        <v>78</v>
      </c>
      <c r="AA18" s="44" t="s">
        <v>79</v>
      </c>
      <c r="AB18" s="47" t="s">
        <v>80</v>
      </c>
    </row>
    <row r="19" spans="1:28" ht="12.75">
      <c r="A19" s="153" t="s">
        <v>86</v>
      </c>
      <c r="B19" s="10"/>
      <c r="C19" s="10"/>
      <c r="E19" s="7"/>
      <c r="F19" s="638">
        <f>Personnel!V41</f>
        <v>0</v>
      </c>
      <c r="G19" s="640"/>
      <c r="H19" s="638">
        <f>Personnel!X41</f>
        <v>0</v>
      </c>
      <c r="I19" s="639"/>
      <c r="J19" s="640"/>
      <c r="K19" s="638">
        <f>Personnel!Z41</f>
        <v>0</v>
      </c>
      <c r="L19" s="639"/>
      <c r="M19" s="640"/>
      <c r="N19" s="638">
        <f>Personnel!AB41</f>
        <v>0</v>
      </c>
      <c r="O19" s="639"/>
      <c r="P19" s="639"/>
      <c r="Q19" s="640"/>
      <c r="R19" s="393">
        <f>Personnel!AD41</f>
        <v>0</v>
      </c>
      <c r="S19" s="393">
        <f>Personnel!AF41</f>
        <v>0</v>
      </c>
      <c r="T19" s="393">
        <f>Personnel!AH41</f>
        <v>0</v>
      </c>
      <c r="U19" s="393">
        <f>Personnel!AJ41</f>
        <v>0</v>
      </c>
      <c r="V19" s="393">
        <f>Personnel!AL41</f>
        <v>0</v>
      </c>
      <c r="W19" s="393">
        <f>Personnel!AN41</f>
        <v>0</v>
      </c>
      <c r="X19" s="393">
        <f>Personnel!AP41</f>
        <v>0</v>
      </c>
      <c r="Y19" s="393">
        <f>Personnel!AR41</f>
        <v>0</v>
      </c>
      <c r="Z19" s="393">
        <f>Personnel!AT41</f>
        <v>0</v>
      </c>
      <c r="AA19" s="393">
        <f>Personnel!AV41</f>
        <v>0</v>
      </c>
      <c r="AB19" s="246">
        <f>Personnel!AX41</f>
        <v>0</v>
      </c>
    </row>
    <row r="20" spans="1:28" ht="12.75">
      <c r="A20" s="154"/>
      <c r="B20" s="10"/>
      <c r="C20" s="10"/>
      <c r="E20" s="7"/>
      <c r="F20" s="709"/>
      <c r="G20" s="710"/>
      <c r="H20" s="698"/>
      <c r="I20" s="699"/>
      <c r="J20" s="700"/>
      <c r="K20" s="675"/>
      <c r="L20" s="676"/>
      <c r="M20" s="677"/>
      <c r="N20" s="641"/>
      <c r="O20" s="642"/>
      <c r="P20" s="642"/>
      <c r="Q20" s="643"/>
      <c r="R20" s="331"/>
      <c r="S20" s="13"/>
      <c r="T20" s="13"/>
      <c r="U20" s="13"/>
      <c r="V20" s="13"/>
      <c r="W20" s="13"/>
      <c r="X20" s="13"/>
      <c r="Y20" s="13"/>
      <c r="Z20" s="13"/>
      <c r="AA20" s="13"/>
      <c r="AB20" s="69"/>
    </row>
    <row r="21" spans="1:28" ht="12.75">
      <c r="A21" s="153" t="s">
        <v>87</v>
      </c>
      <c r="B21" s="10"/>
      <c r="C21" s="10"/>
      <c r="E21" s="7"/>
      <c r="F21" s="647"/>
      <c r="G21" s="649"/>
      <c r="H21" s="647"/>
      <c r="I21" s="648"/>
      <c r="J21" s="649"/>
      <c r="K21" s="647"/>
      <c r="L21" s="648"/>
      <c r="M21" s="649"/>
      <c r="N21" s="647"/>
      <c r="O21" s="648"/>
      <c r="P21" s="648"/>
      <c r="Q21" s="649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8"/>
    </row>
    <row r="22" spans="1:28" ht="12.75">
      <c r="A22" s="153"/>
      <c r="B22" s="10"/>
      <c r="C22" s="10"/>
      <c r="E22" s="7"/>
      <c r="F22" s="701"/>
      <c r="G22" s="702"/>
      <c r="H22" s="706"/>
      <c r="I22" s="707"/>
      <c r="J22" s="708"/>
      <c r="K22" s="678"/>
      <c r="L22" s="679"/>
      <c r="M22" s="680"/>
      <c r="N22" s="644"/>
      <c r="O22" s="645"/>
      <c r="P22" s="645"/>
      <c r="Q22" s="646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3"/>
    </row>
    <row r="23" spans="1:32" ht="12.75">
      <c r="A23" s="153" t="s">
        <v>88</v>
      </c>
      <c r="E23" s="127"/>
      <c r="F23" s="650">
        <f>IF(F21=0,"",(F19*F21/100))</f>
      </c>
      <c r="G23" s="652"/>
      <c r="H23" s="650">
        <f>IF(H21=0,"",(H19*H21/100))</f>
      </c>
      <c r="I23" s="651"/>
      <c r="J23" s="652"/>
      <c r="K23" s="650">
        <f>IF(K21=0,"",(K19*K21/100))</f>
      </c>
      <c r="L23" s="651"/>
      <c r="M23" s="652"/>
      <c r="N23" s="650">
        <f>IF(N21=0,"",(N19*N21/100))</f>
      </c>
      <c r="O23" s="651"/>
      <c r="P23" s="651"/>
      <c r="Q23" s="652"/>
      <c r="R23" s="393">
        <f aca="true" t="shared" si="0" ref="R23:AB23">IF(R21=0,"",(R19*R21/100))</f>
      </c>
      <c r="S23" s="393">
        <f t="shared" si="0"/>
      </c>
      <c r="T23" s="393">
        <f t="shared" si="0"/>
      </c>
      <c r="U23" s="393">
        <f t="shared" si="0"/>
      </c>
      <c r="V23" s="393">
        <f t="shared" si="0"/>
      </c>
      <c r="W23" s="393">
        <f t="shared" si="0"/>
      </c>
      <c r="X23" s="393">
        <f t="shared" si="0"/>
      </c>
      <c r="Y23" s="393">
        <f t="shared" si="0"/>
      </c>
      <c r="Z23" s="393">
        <f t="shared" si="0"/>
      </c>
      <c r="AA23" s="393">
        <f t="shared" si="0"/>
      </c>
      <c r="AB23" s="246">
        <f t="shared" si="0"/>
      </c>
      <c r="AE23" s="10"/>
      <c r="AF23" s="10"/>
    </row>
    <row r="24" spans="1:28" ht="12">
      <c r="A24" s="354"/>
      <c r="B24" s="355"/>
      <c r="C24" s="355"/>
      <c r="D24" s="356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6"/>
      <c r="Z24" s="356"/>
      <c r="AA24" s="356"/>
      <c r="AB24" s="357"/>
    </row>
    <row r="25" spans="1:28" ht="15.75" thickBot="1">
      <c r="A25" s="152" t="s">
        <v>89</v>
      </c>
      <c r="B25" s="22"/>
      <c r="C25" s="22"/>
      <c r="D25" s="22"/>
      <c r="E25" s="5"/>
      <c r="F25" s="5"/>
      <c r="G25" s="5"/>
      <c r="H25" s="5"/>
      <c r="I25" s="5"/>
      <c r="J25" s="5"/>
      <c r="K25" s="5"/>
      <c r="L25" s="5"/>
      <c r="M25" s="5"/>
      <c r="N25" s="22"/>
      <c r="O25" s="22"/>
      <c r="P25" s="22"/>
      <c r="Q25" s="5"/>
      <c r="R25" s="5"/>
      <c r="S25" s="5"/>
      <c r="T25" s="5"/>
      <c r="U25" s="5"/>
      <c r="V25" s="5"/>
      <c r="W25" s="22"/>
      <c r="X25" s="22"/>
      <c r="Y25" s="5"/>
      <c r="Z25" s="22"/>
      <c r="AA25" s="22"/>
      <c r="AB25" s="242"/>
    </row>
    <row r="26" spans="1:28" ht="12.75">
      <c r="A26" s="111" t="s">
        <v>90</v>
      </c>
      <c r="B26" s="133"/>
      <c r="C26" s="133"/>
      <c r="D26" s="134"/>
      <c r="E26" s="134"/>
      <c r="F26" s="686"/>
      <c r="G26" s="688"/>
      <c r="H26" s="686"/>
      <c r="I26" s="687"/>
      <c r="J26" s="688"/>
      <c r="K26" s="681"/>
      <c r="L26" s="682"/>
      <c r="M26" s="683"/>
      <c r="N26" s="622"/>
      <c r="O26" s="623"/>
      <c r="P26" s="623"/>
      <c r="Q26" s="624"/>
      <c r="R26" s="332"/>
      <c r="S26" s="135"/>
      <c r="T26" s="320"/>
      <c r="U26" s="142"/>
      <c r="V26" s="134"/>
      <c r="W26" s="134"/>
      <c r="X26" s="134"/>
      <c r="Y26" s="134"/>
      <c r="Z26" s="134"/>
      <c r="AA26" s="134"/>
      <c r="AB26" s="149"/>
    </row>
    <row r="27" spans="1:39" ht="12.75">
      <c r="A27" s="113" t="s">
        <v>47</v>
      </c>
      <c r="B27" s="136"/>
      <c r="C27" s="136"/>
      <c r="D27" s="135"/>
      <c r="E27" s="141" t="s">
        <v>48</v>
      </c>
      <c r="F27" s="689" t="s">
        <v>49</v>
      </c>
      <c r="G27" s="691"/>
      <c r="H27" s="689" t="s">
        <v>50</v>
      </c>
      <c r="I27" s="690"/>
      <c r="J27" s="691"/>
      <c r="K27" s="662" t="s">
        <v>286</v>
      </c>
      <c r="L27" s="663"/>
      <c r="M27" s="664"/>
      <c r="N27" s="625"/>
      <c r="O27" s="626"/>
      <c r="P27" s="626"/>
      <c r="Q27" s="627"/>
      <c r="R27" s="333" t="s">
        <v>53</v>
      </c>
      <c r="S27" s="39" t="s">
        <v>54</v>
      </c>
      <c r="T27" s="336" t="s">
        <v>30</v>
      </c>
      <c r="U27" s="50" t="s">
        <v>31</v>
      </c>
      <c r="V27" s="50" t="s">
        <v>32</v>
      </c>
      <c r="W27" s="50" t="s">
        <v>33</v>
      </c>
      <c r="X27" s="50" t="s">
        <v>34</v>
      </c>
      <c r="Y27" s="50" t="s">
        <v>35</v>
      </c>
      <c r="Z27" s="50" t="s">
        <v>36</v>
      </c>
      <c r="AA27" s="50" t="s">
        <v>37</v>
      </c>
      <c r="AB27" s="150" t="s">
        <v>38</v>
      </c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>
      <c r="A28" s="155"/>
      <c r="B28" s="136"/>
      <c r="C28" s="136"/>
      <c r="D28" s="135"/>
      <c r="E28" s="135"/>
      <c r="F28" s="689">
        <v>83.534</v>
      </c>
      <c r="G28" s="691"/>
      <c r="H28" s="689">
        <v>83.534</v>
      </c>
      <c r="I28" s="690"/>
      <c r="J28" s="691"/>
      <c r="K28" s="665" t="s">
        <v>286</v>
      </c>
      <c r="L28" s="666"/>
      <c r="M28" s="667"/>
      <c r="N28" s="628"/>
      <c r="O28" s="629"/>
      <c r="P28" s="629"/>
      <c r="Q28" s="630"/>
      <c r="R28" s="337">
        <v>83.011</v>
      </c>
      <c r="S28" s="137"/>
      <c r="T28" s="337">
        <v>83.505</v>
      </c>
      <c r="U28" s="423" t="s">
        <v>294</v>
      </c>
      <c r="V28" s="44" t="s">
        <v>61</v>
      </c>
      <c r="W28" s="44">
        <v>83.535</v>
      </c>
      <c r="X28" s="44">
        <v>83.536</v>
      </c>
      <c r="Y28" s="44">
        <v>83.536</v>
      </c>
      <c r="Z28" s="44">
        <v>83.549</v>
      </c>
      <c r="AA28" s="44">
        <v>83.549</v>
      </c>
      <c r="AB28" s="15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>
      <c r="A29" s="165" t="s">
        <v>91</v>
      </c>
      <c r="B29" s="244"/>
      <c r="C29" s="136"/>
      <c r="D29" s="135"/>
      <c r="E29" s="141" t="s">
        <v>92</v>
      </c>
      <c r="F29" s="689" t="s">
        <v>70</v>
      </c>
      <c r="G29" s="691"/>
      <c r="H29" s="689" t="s">
        <v>71</v>
      </c>
      <c r="I29" s="690"/>
      <c r="J29" s="691"/>
      <c r="K29" s="665" t="s">
        <v>286</v>
      </c>
      <c r="L29" s="668"/>
      <c r="M29" s="667"/>
      <c r="N29" s="628"/>
      <c r="O29" s="629"/>
      <c r="P29" s="629"/>
      <c r="Q29" s="630"/>
      <c r="R29" s="337" t="s">
        <v>72</v>
      </c>
      <c r="S29" s="137"/>
      <c r="T29" s="337" t="s">
        <v>73</v>
      </c>
      <c r="U29" s="44" t="s">
        <v>295</v>
      </c>
      <c r="V29" s="44" t="s">
        <v>74</v>
      </c>
      <c r="W29" s="44" t="s">
        <v>75</v>
      </c>
      <c r="X29" s="44" t="s">
        <v>76</v>
      </c>
      <c r="Y29" s="44" t="s">
        <v>77</v>
      </c>
      <c r="Z29" s="44" t="s">
        <v>78</v>
      </c>
      <c r="AA29" s="44" t="s">
        <v>79</v>
      </c>
      <c r="AB29" s="47" t="s">
        <v>80</v>
      </c>
      <c r="AE29" s="1"/>
      <c r="AF29" s="1"/>
      <c r="AG29" s="1"/>
      <c r="AH29" s="1"/>
      <c r="AI29" s="1"/>
      <c r="AJ29" s="1"/>
      <c r="AK29" s="1"/>
      <c r="AL29" s="1"/>
      <c r="AM29" s="1"/>
    </row>
    <row r="30" spans="1:28" ht="12.75">
      <c r="A30" s="703"/>
      <c r="B30" s="704"/>
      <c r="C30" s="704"/>
      <c r="D30" s="705"/>
      <c r="E30" s="414"/>
      <c r="F30" s="653"/>
      <c r="G30" s="655"/>
      <c r="H30" s="653"/>
      <c r="I30" s="654"/>
      <c r="J30" s="655"/>
      <c r="K30" s="653"/>
      <c r="L30" s="654"/>
      <c r="M30" s="655"/>
      <c r="N30" s="616"/>
      <c r="O30" s="617"/>
      <c r="P30" s="617"/>
      <c r="Q30" s="618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125">
        <f aca="true" t="shared" si="1" ref="AB30:AB37">E30-SUM(F30:AA30)</f>
        <v>0</v>
      </c>
    </row>
    <row r="31" spans="1:28" ht="12.75">
      <c r="A31" s="703"/>
      <c r="B31" s="704"/>
      <c r="C31" s="704"/>
      <c r="D31" s="705"/>
      <c r="E31" s="414"/>
      <c r="F31" s="653"/>
      <c r="G31" s="655"/>
      <c r="H31" s="653"/>
      <c r="I31" s="654"/>
      <c r="J31" s="655"/>
      <c r="K31" s="653"/>
      <c r="L31" s="654"/>
      <c r="M31" s="655"/>
      <c r="N31" s="616"/>
      <c r="O31" s="617"/>
      <c r="P31" s="617"/>
      <c r="Q31" s="618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125">
        <f t="shared" si="1"/>
        <v>0</v>
      </c>
    </row>
    <row r="32" spans="1:28" ht="12.75">
      <c r="A32" s="703"/>
      <c r="B32" s="704"/>
      <c r="C32" s="704"/>
      <c r="D32" s="705"/>
      <c r="E32" s="414"/>
      <c r="F32" s="653"/>
      <c r="G32" s="655"/>
      <c r="H32" s="653"/>
      <c r="I32" s="654"/>
      <c r="J32" s="655"/>
      <c r="K32" s="653"/>
      <c r="L32" s="654"/>
      <c r="M32" s="655"/>
      <c r="N32" s="616"/>
      <c r="O32" s="617"/>
      <c r="P32" s="617"/>
      <c r="Q32" s="618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125">
        <f t="shared" si="1"/>
        <v>0</v>
      </c>
    </row>
    <row r="33" spans="1:28" ht="12.75">
      <c r="A33" s="703"/>
      <c r="B33" s="704"/>
      <c r="C33" s="704"/>
      <c r="D33" s="705"/>
      <c r="E33" s="414"/>
      <c r="F33" s="653"/>
      <c r="G33" s="655"/>
      <c r="H33" s="653"/>
      <c r="I33" s="654"/>
      <c r="J33" s="655"/>
      <c r="K33" s="653"/>
      <c r="L33" s="654"/>
      <c r="M33" s="655"/>
      <c r="N33" s="616"/>
      <c r="O33" s="617"/>
      <c r="P33" s="617"/>
      <c r="Q33" s="618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125">
        <f t="shared" si="1"/>
        <v>0</v>
      </c>
    </row>
    <row r="34" spans="1:28" ht="12.75">
      <c r="A34" s="703"/>
      <c r="B34" s="704"/>
      <c r="C34" s="704"/>
      <c r="D34" s="705"/>
      <c r="E34" s="414"/>
      <c r="F34" s="653"/>
      <c r="G34" s="655"/>
      <c r="H34" s="653"/>
      <c r="I34" s="654"/>
      <c r="J34" s="655"/>
      <c r="K34" s="653"/>
      <c r="L34" s="654"/>
      <c r="M34" s="655"/>
      <c r="N34" s="616"/>
      <c r="O34" s="617"/>
      <c r="P34" s="617"/>
      <c r="Q34" s="618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125">
        <f t="shared" si="1"/>
        <v>0</v>
      </c>
    </row>
    <row r="35" spans="1:28" ht="12.75">
      <c r="A35" s="703"/>
      <c r="B35" s="704"/>
      <c r="C35" s="704"/>
      <c r="D35" s="705"/>
      <c r="E35" s="414"/>
      <c r="F35" s="653"/>
      <c r="G35" s="655"/>
      <c r="H35" s="653"/>
      <c r="I35" s="654"/>
      <c r="J35" s="655"/>
      <c r="K35" s="653"/>
      <c r="L35" s="654"/>
      <c r="M35" s="655"/>
      <c r="N35" s="616"/>
      <c r="O35" s="617"/>
      <c r="P35" s="617"/>
      <c r="Q35" s="618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125">
        <f t="shared" si="1"/>
        <v>0</v>
      </c>
    </row>
    <row r="36" spans="1:28" ht="12.75">
      <c r="A36" s="703"/>
      <c r="B36" s="704"/>
      <c r="C36" s="704"/>
      <c r="D36" s="705"/>
      <c r="E36" s="414"/>
      <c r="F36" s="653"/>
      <c r="G36" s="655"/>
      <c r="H36" s="653"/>
      <c r="I36" s="654"/>
      <c r="J36" s="655"/>
      <c r="K36" s="653"/>
      <c r="L36" s="654"/>
      <c r="M36" s="655"/>
      <c r="N36" s="616"/>
      <c r="O36" s="617"/>
      <c r="P36" s="617"/>
      <c r="Q36" s="618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125">
        <f t="shared" si="1"/>
        <v>0</v>
      </c>
    </row>
    <row r="37" spans="1:28" ht="12.75">
      <c r="A37" s="703"/>
      <c r="B37" s="704"/>
      <c r="C37" s="704"/>
      <c r="D37" s="705"/>
      <c r="E37" s="415"/>
      <c r="F37" s="656"/>
      <c r="G37" s="658"/>
      <c r="H37" s="656"/>
      <c r="I37" s="657"/>
      <c r="J37" s="658"/>
      <c r="K37" s="656"/>
      <c r="L37" s="657"/>
      <c r="M37" s="658"/>
      <c r="N37" s="619"/>
      <c r="O37" s="620"/>
      <c r="P37" s="620"/>
      <c r="Q37" s="621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4">
        <f t="shared" si="1"/>
        <v>0</v>
      </c>
    </row>
    <row r="38" spans="1:28" ht="12.75">
      <c r="A38" s="156"/>
      <c r="B38" s="84"/>
      <c r="C38" s="84"/>
      <c r="D38" s="85"/>
      <c r="E38" s="364">
        <f>SUM(E30:E37)</f>
        <v>0</v>
      </c>
      <c r="F38" s="660">
        <f>SUM(F30:G37)</f>
        <v>0</v>
      </c>
      <c r="G38" s="661"/>
      <c r="H38" s="659">
        <f>SUM(H30:J37)</f>
        <v>0</v>
      </c>
      <c r="I38" s="660"/>
      <c r="J38" s="661"/>
      <c r="K38" s="659">
        <f>SUM(K30:M37)</f>
        <v>0</v>
      </c>
      <c r="L38" s="660"/>
      <c r="M38" s="661"/>
      <c r="N38" s="611">
        <f>SUM(N30:Q37)</f>
        <v>0</v>
      </c>
      <c r="O38" s="612"/>
      <c r="P38" s="612"/>
      <c r="Q38" s="613"/>
      <c r="R38" s="368">
        <f>SUM(R30:R37)</f>
        <v>0</v>
      </c>
      <c r="S38" s="369">
        <f>SUM(S30:S37)</f>
        <v>0</v>
      </c>
      <c r="T38" s="368">
        <f>SUM(T30:T37)</f>
        <v>0</v>
      </c>
      <c r="U38" s="368">
        <f>SUM(U30:U37)</f>
        <v>0</v>
      </c>
      <c r="V38" s="369">
        <f aca="true" t="shared" si="2" ref="V38:AB38">SUM(V30:V37)</f>
        <v>0</v>
      </c>
      <c r="W38" s="369">
        <f t="shared" si="2"/>
        <v>0</v>
      </c>
      <c r="X38" s="369">
        <f t="shared" si="2"/>
        <v>0</v>
      </c>
      <c r="Y38" s="369">
        <f t="shared" si="2"/>
        <v>0</v>
      </c>
      <c r="Z38" s="369">
        <f t="shared" si="2"/>
        <v>0</v>
      </c>
      <c r="AA38" s="369">
        <f t="shared" si="2"/>
        <v>0</v>
      </c>
      <c r="AB38" s="370">
        <f t="shared" si="2"/>
        <v>0</v>
      </c>
    </row>
    <row r="39" spans="1:28" ht="12.75">
      <c r="A39" s="10"/>
      <c r="B39" s="6"/>
      <c r="C39" s="6"/>
      <c r="D39" s="6"/>
      <c r="E39" s="365"/>
      <c r="F39" s="684"/>
      <c r="G39" s="684"/>
      <c r="H39" s="685"/>
      <c r="I39" s="685"/>
      <c r="J39" s="685"/>
      <c r="K39" s="631"/>
      <c r="L39" s="631"/>
      <c r="M39" s="631"/>
      <c r="N39" s="614"/>
      <c r="O39" s="614"/>
      <c r="P39" s="614"/>
      <c r="Q39" s="614"/>
      <c r="R39" s="366"/>
      <c r="S39" s="366"/>
      <c r="T39" s="366"/>
      <c r="U39" s="366"/>
      <c r="V39" s="366"/>
      <c r="W39" s="371"/>
      <c r="X39" s="366"/>
      <c r="Y39" s="371"/>
      <c r="Z39" s="372"/>
      <c r="AA39" s="372"/>
      <c r="AB39" s="372"/>
    </row>
    <row r="40" spans="1:28" ht="12.75">
      <c r="A40" s="10"/>
      <c r="B40" s="6"/>
      <c r="C40" s="6"/>
      <c r="D40" s="6"/>
      <c r="E40" s="359" t="s">
        <v>93</v>
      </c>
      <c r="F40" s="615">
        <f>F23+F38</f>
        <v>0</v>
      </c>
      <c r="G40" s="615"/>
      <c r="H40" s="615">
        <f>H23+H38</f>
        <v>0</v>
      </c>
      <c r="I40" s="615"/>
      <c r="J40" s="615"/>
      <c r="K40" s="615">
        <f>K23+K38</f>
        <v>0</v>
      </c>
      <c r="L40" s="615"/>
      <c r="M40" s="615"/>
      <c r="N40" s="615">
        <f>N23+N38</f>
        <v>0</v>
      </c>
      <c r="O40" s="615"/>
      <c r="P40" s="615"/>
      <c r="Q40" s="615"/>
      <c r="R40" s="417">
        <f>R23+R38</f>
        <v>0</v>
      </c>
      <c r="S40" s="417">
        <f aca="true" t="shared" si="3" ref="S40:AB40">S23+S38</f>
        <v>0</v>
      </c>
      <c r="T40" s="417">
        <f t="shared" si="3"/>
        <v>0</v>
      </c>
      <c r="U40" s="417">
        <f t="shared" si="3"/>
        <v>0</v>
      </c>
      <c r="V40" s="417">
        <f t="shared" si="3"/>
        <v>0</v>
      </c>
      <c r="W40" s="417">
        <f t="shared" si="3"/>
        <v>0</v>
      </c>
      <c r="X40" s="417">
        <f t="shared" si="3"/>
        <v>0</v>
      </c>
      <c r="Y40" s="417">
        <f t="shared" si="3"/>
        <v>0</v>
      </c>
      <c r="Z40" s="417">
        <f t="shared" si="3"/>
        <v>0</v>
      </c>
      <c r="AA40" s="417">
        <f t="shared" si="3"/>
        <v>0</v>
      </c>
      <c r="AB40" s="417">
        <f t="shared" si="3"/>
        <v>0</v>
      </c>
    </row>
    <row r="41" spans="1:25" ht="12.75">
      <c r="A41" s="1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366"/>
      <c r="Q41" s="6"/>
      <c r="R41" s="6"/>
      <c r="S41" s="6"/>
      <c r="T41" s="6"/>
      <c r="U41" s="6"/>
      <c r="V41" s="6"/>
      <c r="W41" s="10"/>
      <c r="X41" s="6"/>
      <c r="Y41" s="10"/>
    </row>
    <row r="42" spans="1:25" ht="12.75">
      <c r="A42" s="20" t="s">
        <v>81</v>
      </c>
      <c r="B42" s="6"/>
      <c r="C42" s="353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</row>
    <row r="43" spans="1:26" s="167" customFormat="1" ht="12.75">
      <c r="A43" s="298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9"/>
    </row>
    <row r="44" spans="1:25" s="167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</row>
    <row r="45" spans="1:2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</sheetData>
  <sheetProtection sheet="1" objects="1" scenarios="1"/>
  <mergeCells count="124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F17:G17"/>
    <mergeCell ref="F16:G16"/>
    <mergeCell ref="F19:G19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30:D30"/>
    <mergeCell ref="H22:J22"/>
    <mergeCell ref="F18:G18"/>
    <mergeCell ref="F21:G21"/>
    <mergeCell ref="F23:G23"/>
    <mergeCell ref="F20:G20"/>
    <mergeCell ref="H23:J23"/>
    <mergeCell ref="F32:G32"/>
    <mergeCell ref="F26:G26"/>
    <mergeCell ref="F27:G27"/>
    <mergeCell ref="F28:G28"/>
    <mergeCell ref="F29:G29"/>
    <mergeCell ref="F30:G30"/>
    <mergeCell ref="F35:G35"/>
    <mergeCell ref="F36:G36"/>
    <mergeCell ref="A37:D37"/>
    <mergeCell ref="F31:G31"/>
    <mergeCell ref="A33:D33"/>
    <mergeCell ref="A34:D34"/>
    <mergeCell ref="A35:D35"/>
    <mergeCell ref="A36:D36"/>
    <mergeCell ref="A31:D31"/>
    <mergeCell ref="A32:D32"/>
    <mergeCell ref="F40:G40"/>
    <mergeCell ref="H16:J16"/>
    <mergeCell ref="H17:J17"/>
    <mergeCell ref="H18:J18"/>
    <mergeCell ref="H19:J19"/>
    <mergeCell ref="H20:J20"/>
    <mergeCell ref="H21:J21"/>
    <mergeCell ref="F22:G22"/>
    <mergeCell ref="F33:G33"/>
    <mergeCell ref="F34:G34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F39:G39"/>
    <mergeCell ref="H39:J39"/>
    <mergeCell ref="F37:G37"/>
    <mergeCell ref="F38:G38"/>
    <mergeCell ref="H40:J40"/>
    <mergeCell ref="K16:M16"/>
    <mergeCell ref="K17:M17"/>
    <mergeCell ref="K18:M18"/>
    <mergeCell ref="K19:M19"/>
    <mergeCell ref="K20:M20"/>
    <mergeCell ref="K21:M21"/>
    <mergeCell ref="K22:M22"/>
    <mergeCell ref="K23:M23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40:M40"/>
    <mergeCell ref="K39:M39"/>
    <mergeCell ref="N16:Q16"/>
    <mergeCell ref="N17:Q17"/>
    <mergeCell ref="N18:Q18"/>
    <mergeCell ref="N19:Q19"/>
    <mergeCell ref="N20:Q20"/>
    <mergeCell ref="N22:Q22"/>
    <mergeCell ref="N21:Q21"/>
    <mergeCell ref="N23:Q23"/>
    <mergeCell ref="N26:Q26"/>
    <mergeCell ref="N27:Q27"/>
    <mergeCell ref="N28:Q28"/>
    <mergeCell ref="N29:Q29"/>
    <mergeCell ref="N30:Q30"/>
    <mergeCell ref="N31:Q31"/>
    <mergeCell ref="N32:Q32"/>
    <mergeCell ref="N33:Q33"/>
    <mergeCell ref="N38:Q38"/>
    <mergeCell ref="N39:Q39"/>
    <mergeCell ref="N40:Q40"/>
    <mergeCell ref="N34:Q34"/>
    <mergeCell ref="N35:Q35"/>
    <mergeCell ref="N36:Q36"/>
    <mergeCell ref="N37:Q37"/>
  </mergeCells>
  <printOptions/>
  <pageMargins left="0.44" right="0.25" top="0.25" bottom="0.25" header="0" footer="0"/>
  <pageSetup fitToWidth="2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5">
      <selection activeCell="A30" sqref="A30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338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339</v>
      </c>
    </row>
    <row r="15" ht="12">
      <c r="A15" t="s">
        <v>340</v>
      </c>
    </row>
    <row r="16" ht="12">
      <c r="A16" t="s">
        <v>341</v>
      </c>
    </row>
    <row r="17" ht="12">
      <c r="A17" t="s">
        <v>342</v>
      </c>
    </row>
    <row r="18" ht="12">
      <c r="A18" t="s">
        <v>343</v>
      </c>
    </row>
    <row r="19" ht="12">
      <c r="A19" t="s">
        <v>344</v>
      </c>
    </row>
    <row r="20" ht="12">
      <c r="A20" t="s">
        <v>345</v>
      </c>
    </row>
    <row r="21" ht="12">
      <c r="A21" t="s">
        <v>346</v>
      </c>
    </row>
    <row r="22" ht="12">
      <c r="A22" t="s">
        <v>347</v>
      </c>
    </row>
    <row r="23" ht="12">
      <c r="A23" t="s">
        <v>348</v>
      </c>
    </row>
    <row r="24" ht="12">
      <c r="A24" t="s">
        <v>349</v>
      </c>
    </row>
    <row r="25" ht="12">
      <c r="A25" t="s">
        <v>350</v>
      </c>
    </row>
    <row r="26" ht="12">
      <c r="A26" t="s">
        <v>351</v>
      </c>
    </row>
    <row r="27" ht="12">
      <c r="A27" t="s">
        <v>352</v>
      </c>
    </row>
    <row r="28" ht="12">
      <c r="A28" t="s">
        <v>353</v>
      </c>
    </row>
    <row r="29" ht="12">
      <c r="A29" t="s">
        <v>354</v>
      </c>
    </row>
    <row r="30" ht="12">
      <c r="A30" t="s">
        <v>566</v>
      </c>
    </row>
    <row r="31" ht="12">
      <c r="A31" t="s">
        <v>355</v>
      </c>
    </row>
    <row r="32" ht="12">
      <c r="A32" t="s">
        <v>357</v>
      </c>
    </row>
    <row r="33" ht="12">
      <c r="A33" t="s">
        <v>356</v>
      </c>
    </row>
    <row r="34" ht="12">
      <c r="A34" t="s">
        <v>359</v>
      </c>
    </row>
    <row r="35" ht="12">
      <c r="A35" t="s">
        <v>360</v>
      </c>
    </row>
    <row r="36" ht="12">
      <c r="A36" t="s">
        <v>361</v>
      </c>
    </row>
    <row r="37" ht="12">
      <c r="A37" t="s">
        <v>362</v>
      </c>
    </row>
    <row r="38" ht="12">
      <c r="A38" t="s">
        <v>363</v>
      </c>
    </row>
    <row r="39" ht="12">
      <c r="A39" t="s">
        <v>364</v>
      </c>
    </row>
    <row r="40" ht="12">
      <c r="A40" t="s">
        <v>365</v>
      </c>
    </row>
    <row r="41" ht="12">
      <c r="A41" t="s">
        <v>366</v>
      </c>
    </row>
    <row r="42" ht="12">
      <c r="A42" t="s">
        <v>367</v>
      </c>
    </row>
    <row r="43" ht="12">
      <c r="A43" t="s">
        <v>368</v>
      </c>
    </row>
    <row r="44" ht="12">
      <c r="A44" t="s">
        <v>369</v>
      </c>
    </row>
    <row r="45" ht="12">
      <c r="A45" t="s">
        <v>370</v>
      </c>
    </row>
    <row r="46" ht="12">
      <c r="A46" t="s">
        <v>371</v>
      </c>
    </row>
    <row r="47" ht="12">
      <c r="A47" t="s">
        <v>372</v>
      </c>
    </row>
    <row r="48" ht="12">
      <c r="A48" t="s">
        <v>548</v>
      </c>
    </row>
    <row r="49" ht="12">
      <c r="A49" t="s">
        <v>337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J387"/>
  <sheetViews>
    <sheetView showGridLines="0" workbookViewId="0" topLeftCell="A1">
      <selection activeCell="A22" sqref="A22:E22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1" width="14.625" style="0" customWidth="1"/>
    <col min="32" max="48" width="12.625" style="0" customWidth="1"/>
  </cols>
  <sheetData>
    <row r="1" spans="1:48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62"/>
      <c r="AV1" s="198"/>
    </row>
    <row r="2" spans="1:48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94</v>
      </c>
      <c r="Q2" s="598" t="s">
        <v>95</v>
      </c>
      <c r="R2" s="599"/>
      <c r="T2" s="180" t="s">
        <v>5</v>
      </c>
      <c r="U2" s="181"/>
      <c r="V2" s="182"/>
      <c r="AT2" s="1"/>
      <c r="AV2" s="161"/>
    </row>
    <row r="3" spans="1:48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78"/>
      <c r="U3" s="1"/>
      <c r="V3" s="127"/>
      <c r="AT3" s="1"/>
      <c r="AV3" s="161"/>
    </row>
    <row r="4" spans="1:48" ht="12.75">
      <c r="A4" s="307" t="s">
        <v>6</v>
      </c>
      <c r="B4" s="313"/>
      <c r="C4" s="313"/>
      <c r="D4" s="313"/>
      <c r="E4" s="314"/>
      <c r="F4" s="306" t="s">
        <v>7</v>
      </c>
      <c r="G4" s="91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78"/>
      <c r="V4" s="127"/>
      <c r="AT4" s="1"/>
      <c r="AV4" s="161"/>
    </row>
    <row r="5" spans="1:48" ht="12.75">
      <c r="A5" s="307" t="s">
        <v>9</v>
      </c>
      <c r="B5" s="313"/>
      <c r="C5" s="313"/>
      <c r="D5" s="313"/>
      <c r="E5" s="314"/>
      <c r="F5" s="306" t="s">
        <v>10</v>
      </c>
      <c r="G5" s="91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96</v>
      </c>
      <c r="V5" s="202">
        <f>AE40</f>
        <v>0</v>
      </c>
      <c r="AT5" s="1"/>
      <c r="AV5" s="161"/>
    </row>
    <row r="6" spans="1:48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V6" s="202"/>
      <c r="AT6" s="1"/>
      <c r="AV6" s="161"/>
    </row>
    <row r="7" spans="1:48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V7" s="202"/>
      <c r="AT7" s="1"/>
      <c r="AV7" s="161"/>
    </row>
    <row r="8" spans="1:48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96</v>
      </c>
      <c r="V8" s="202" t="e">
        <f>'FF 20-20'!R17+#REF!+#REF!+#REF!</f>
        <v>#REF!</v>
      </c>
      <c r="AT8" s="1"/>
      <c r="AV8" s="161"/>
    </row>
    <row r="9" spans="1:48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V9" s="202"/>
      <c r="AT9" s="1"/>
      <c r="AV9" s="161"/>
    </row>
    <row r="10" spans="1:48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6"/>
      <c r="V10" s="394"/>
      <c r="AT10" s="1"/>
      <c r="AV10" s="161"/>
    </row>
    <row r="11" spans="1:48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V11" s="202" t="e">
        <f>V5-V8</f>
        <v>#REF!</v>
      </c>
      <c r="AT11" s="1"/>
      <c r="AV11" s="161"/>
    </row>
    <row r="12" spans="1:48" ht="13.5" thickBot="1">
      <c r="A12" s="307" t="s">
        <v>25</v>
      </c>
      <c r="B12" s="317"/>
      <c r="C12" s="317"/>
      <c r="D12" s="317"/>
      <c r="E12" s="318"/>
      <c r="F12" s="306" t="s">
        <v>26</v>
      </c>
      <c r="G12" s="322"/>
      <c r="H12" s="322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179"/>
      <c r="U12" s="5"/>
      <c r="V12" s="139"/>
      <c r="AT12" s="1"/>
      <c r="AV12" s="161"/>
    </row>
    <row r="13" spans="1:62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9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</row>
    <row r="14" spans="1:62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5"/>
      <c r="AB14" s="5"/>
      <c r="AC14" s="5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5"/>
      <c r="AU14" s="192"/>
      <c r="AV14" s="200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</row>
    <row r="15" spans="1:51" ht="14.25">
      <c r="A15" s="741" t="s">
        <v>29</v>
      </c>
      <c r="B15" s="742"/>
      <c r="C15" s="742"/>
      <c r="D15" s="742"/>
      <c r="E15" s="743"/>
      <c r="F15" s="744" t="s">
        <v>93</v>
      </c>
      <c r="G15" s="745"/>
      <c r="H15" s="169" t="s">
        <v>97</v>
      </c>
      <c r="I15" s="169"/>
      <c r="J15" s="169"/>
      <c r="K15" s="169"/>
      <c r="L15" s="169"/>
      <c r="M15" s="169"/>
      <c r="N15" s="169"/>
      <c r="O15" s="169"/>
      <c r="P15" s="169"/>
      <c r="Q15" s="170"/>
      <c r="R15" s="169" t="s">
        <v>98</v>
      </c>
      <c r="S15" s="169"/>
      <c r="T15" s="170"/>
      <c r="U15" s="169" t="s">
        <v>99</v>
      </c>
      <c r="V15" s="169"/>
      <c r="W15" s="170"/>
      <c r="X15" s="169" t="s">
        <v>100</v>
      </c>
      <c r="Y15" s="169"/>
      <c r="Z15" s="169"/>
      <c r="AA15" s="170"/>
      <c r="AB15" s="169" t="s">
        <v>101</v>
      </c>
      <c r="AC15" s="169"/>
      <c r="AD15" s="170"/>
      <c r="AE15" s="171" t="s">
        <v>93</v>
      </c>
      <c r="AF15" s="33"/>
      <c r="AG15" s="50" t="s">
        <v>43</v>
      </c>
      <c r="AH15" s="50" t="s">
        <v>44</v>
      </c>
      <c r="AI15" s="50" t="s">
        <v>102</v>
      </c>
      <c r="AJ15" s="50" t="s">
        <v>103</v>
      </c>
      <c r="AK15" s="50" t="s">
        <v>104</v>
      </c>
      <c r="AL15" s="50" t="s">
        <v>105</v>
      </c>
      <c r="AM15" s="50" t="s">
        <v>106</v>
      </c>
      <c r="AN15" s="50" t="s">
        <v>107</v>
      </c>
      <c r="AO15" s="50" t="s">
        <v>108</v>
      </c>
      <c r="AP15" s="50" t="s">
        <v>109</v>
      </c>
      <c r="AQ15" s="50" t="s">
        <v>110</v>
      </c>
      <c r="AR15" s="50" t="s">
        <v>111</v>
      </c>
      <c r="AS15" s="50" t="s">
        <v>112</v>
      </c>
      <c r="AT15" s="50" t="s">
        <v>113</v>
      </c>
      <c r="AU15" s="172"/>
      <c r="AV15" s="201"/>
      <c r="AW15" s="10"/>
      <c r="AX15" s="10"/>
      <c r="AY15" s="10"/>
    </row>
    <row r="16" spans="1:51" ht="12.75">
      <c r="A16" s="738"/>
      <c r="B16" s="739"/>
      <c r="C16" s="739"/>
      <c r="D16" s="739"/>
      <c r="E16" s="740"/>
      <c r="F16" s="746"/>
      <c r="G16" s="747"/>
      <c r="H16" s="729"/>
      <c r="I16" s="724"/>
      <c r="J16" s="714"/>
      <c r="K16" s="724"/>
      <c r="L16" s="714"/>
      <c r="M16" s="715"/>
      <c r="N16" s="724"/>
      <c r="O16" s="714" t="s">
        <v>114</v>
      </c>
      <c r="P16" s="715"/>
      <c r="Q16" s="716"/>
      <c r="R16" s="173"/>
      <c r="S16" s="173"/>
      <c r="T16" s="50" t="s">
        <v>115</v>
      </c>
      <c r="U16" s="173"/>
      <c r="V16" s="173"/>
      <c r="W16" s="50" t="s">
        <v>116</v>
      </c>
      <c r="X16" s="173"/>
      <c r="Y16" s="173"/>
      <c r="Z16" s="173"/>
      <c r="AA16" s="50" t="s">
        <v>117</v>
      </c>
      <c r="AB16" s="173"/>
      <c r="AC16" s="173"/>
      <c r="AD16" s="50" t="s">
        <v>118</v>
      </c>
      <c r="AE16" s="50" t="s">
        <v>119</v>
      </c>
      <c r="AF16" s="172"/>
      <c r="AG16" s="44" t="s">
        <v>120</v>
      </c>
      <c r="AH16" s="44" t="s">
        <v>120</v>
      </c>
      <c r="AI16" s="44" t="s">
        <v>120</v>
      </c>
      <c r="AJ16" s="44" t="s">
        <v>120</v>
      </c>
      <c r="AK16" s="44" t="s">
        <v>120</v>
      </c>
      <c r="AL16" s="44" t="s">
        <v>120</v>
      </c>
      <c r="AM16" s="44" t="s">
        <v>120</v>
      </c>
      <c r="AN16" s="44" t="s">
        <v>120</v>
      </c>
      <c r="AO16" s="44" t="s">
        <v>120</v>
      </c>
      <c r="AP16" s="44" t="s">
        <v>120</v>
      </c>
      <c r="AQ16" s="44" t="s">
        <v>120</v>
      </c>
      <c r="AR16" s="44" t="s">
        <v>120</v>
      </c>
      <c r="AS16" s="44" t="s">
        <v>120</v>
      </c>
      <c r="AT16" s="44" t="s">
        <v>120</v>
      </c>
      <c r="AU16" s="44" t="s">
        <v>121</v>
      </c>
      <c r="AV16" s="47" t="s">
        <v>122</v>
      </c>
      <c r="AW16" s="10"/>
      <c r="AX16" s="10"/>
      <c r="AY16" s="10"/>
    </row>
    <row r="17" spans="1:51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729" t="s">
        <v>49</v>
      </c>
      <c r="I17" s="724"/>
      <c r="J17" s="714" t="s">
        <v>50</v>
      </c>
      <c r="K17" s="724"/>
      <c r="L17" s="714" t="s">
        <v>51</v>
      </c>
      <c r="M17" s="715"/>
      <c r="N17" s="724"/>
      <c r="O17" s="714" t="s">
        <v>52</v>
      </c>
      <c r="P17" s="715"/>
      <c r="Q17" s="716"/>
      <c r="R17" s="174" t="s">
        <v>53</v>
      </c>
      <c r="S17" s="174" t="s">
        <v>54</v>
      </c>
      <c r="T17" s="50" t="s">
        <v>30</v>
      </c>
      <c r="U17" s="174" t="s">
        <v>31</v>
      </c>
      <c r="V17" s="174" t="s">
        <v>32</v>
      </c>
      <c r="W17" s="50" t="s">
        <v>33</v>
      </c>
      <c r="X17" s="174" t="s">
        <v>34</v>
      </c>
      <c r="Y17" s="174" t="s">
        <v>35</v>
      </c>
      <c r="Z17" s="174" t="s">
        <v>36</v>
      </c>
      <c r="AA17" s="50" t="s">
        <v>37</v>
      </c>
      <c r="AB17" s="174" t="s">
        <v>38</v>
      </c>
      <c r="AC17" s="174" t="s">
        <v>39</v>
      </c>
      <c r="AD17" s="50" t="s">
        <v>40</v>
      </c>
      <c r="AE17" s="50" t="s">
        <v>41</v>
      </c>
      <c r="AF17" s="50" t="s">
        <v>42</v>
      </c>
      <c r="AG17" s="52" t="s">
        <v>123</v>
      </c>
      <c r="AH17" s="52" t="s">
        <v>123</v>
      </c>
      <c r="AI17" s="52" t="s">
        <v>123</v>
      </c>
      <c r="AJ17" s="52" t="s">
        <v>123</v>
      </c>
      <c r="AK17" s="52" t="s">
        <v>123</v>
      </c>
      <c r="AL17" s="52" t="s">
        <v>123</v>
      </c>
      <c r="AM17" s="52" t="s">
        <v>123</v>
      </c>
      <c r="AN17" s="52" t="s">
        <v>123</v>
      </c>
      <c r="AO17" s="52" t="s">
        <v>123</v>
      </c>
      <c r="AP17" s="52" t="s">
        <v>123</v>
      </c>
      <c r="AQ17" s="52" t="s">
        <v>123</v>
      </c>
      <c r="AR17" s="52" t="s">
        <v>123</v>
      </c>
      <c r="AS17" s="52" t="s">
        <v>123</v>
      </c>
      <c r="AT17" s="52" t="s">
        <v>123</v>
      </c>
      <c r="AU17" s="44" t="s">
        <v>124</v>
      </c>
      <c r="AV17" s="47" t="s">
        <v>125</v>
      </c>
      <c r="AW17" s="10"/>
      <c r="AX17" s="10"/>
      <c r="AY17" s="10"/>
    </row>
    <row r="18" spans="1:51" ht="12.75">
      <c r="A18" s="734"/>
      <c r="B18" s="735"/>
      <c r="C18" s="735"/>
      <c r="D18" s="735"/>
      <c r="E18" s="697"/>
      <c r="F18" s="730" t="s">
        <v>126</v>
      </c>
      <c r="G18" s="720"/>
      <c r="H18" s="730" t="s">
        <v>127</v>
      </c>
      <c r="I18" s="725"/>
      <c r="J18" s="718" t="s">
        <v>128</v>
      </c>
      <c r="K18" s="725"/>
      <c r="L18" s="718" t="s">
        <v>97</v>
      </c>
      <c r="M18" s="719"/>
      <c r="N18" s="725"/>
      <c r="O18" s="717"/>
      <c r="P18" s="696"/>
      <c r="Q18" s="697"/>
      <c r="R18" s="176" t="s">
        <v>128</v>
      </c>
      <c r="S18" s="176" t="s">
        <v>129</v>
      </c>
      <c r="T18" s="60"/>
      <c r="U18" s="177" t="s">
        <v>127</v>
      </c>
      <c r="V18" s="177" t="s">
        <v>130</v>
      </c>
      <c r="W18" s="65"/>
      <c r="X18" s="176" t="s">
        <v>128</v>
      </c>
      <c r="Y18" s="175"/>
      <c r="Z18" s="176" t="s">
        <v>131</v>
      </c>
      <c r="AA18" s="60"/>
      <c r="AB18" s="177" t="s">
        <v>127</v>
      </c>
      <c r="AC18" s="177" t="s">
        <v>132</v>
      </c>
      <c r="AD18" s="65" t="s">
        <v>93</v>
      </c>
      <c r="AE18" s="33"/>
      <c r="AF18" s="33"/>
      <c r="AG18" s="44" t="s">
        <v>60</v>
      </c>
      <c r="AH18" s="44" t="s">
        <v>60</v>
      </c>
      <c r="AI18" s="44"/>
      <c r="AJ18" s="44"/>
      <c r="AK18" s="44">
        <v>83.011</v>
      </c>
      <c r="AL18" s="44"/>
      <c r="AM18" s="44">
        <v>83.505</v>
      </c>
      <c r="AN18" s="423" t="s">
        <v>294</v>
      </c>
      <c r="AO18" s="44" t="s">
        <v>61</v>
      </c>
      <c r="AP18" s="44">
        <v>83.535</v>
      </c>
      <c r="AQ18" s="44">
        <v>83.536</v>
      </c>
      <c r="AR18" s="44">
        <v>83.536</v>
      </c>
      <c r="AS18" s="44">
        <v>83.549</v>
      </c>
      <c r="AT18" s="44">
        <v>83.549</v>
      </c>
      <c r="AU18" s="61"/>
      <c r="AV18" s="151"/>
      <c r="AW18" s="10"/>
      <c r="AX18" s="10"/>
      <c r="AY18" s="10"/>
    </row>
    <row r="19" spans="1:51" ht="12.75">
      <c r="A19" s="732" t="s">
        <v>133</v>
      </c>
      <c r="B19" s="733"/>
      <c r="C19" s="733"/>
      <c r="D19" s="733"/>
      <c r="E19" s="720"/>
      <c r="F19" s="730" t="s">
        <v>134</v>
      </c>
      <c r="G19" s="720"/>
      <c r="H19" s="730" t="s">
        <v>135</v>
      </c>
      <c r="I19" s="725"/>
      <c r="J19" s="718" t="s">
        <v>136</v>
      </c>
      <c r="K19" s="725"/>
      <c r="L19" s="718" t="s">
        <v>137</v>
      </c>
      <c r="M19" s="719"/>
      <c r="N19" s="725"/>
      <c r="O19" s="718" t="s">
        <v>138</v>
      </c>
      <c r="P19" s="719"/>
      <c r="Q19" s="720"/>
      <c r="R19" s="176" t="s">
        <v>135</v>
      </c>
      <c r="S19" s="176" t="s">
        <v>139</v>
      </c>
      <c r="T19" s="60" t="s">
        <v>140</v>
      </c>
      <c r="U19" s="177" t="s">
        <v>135</v>
      </c>
      <c r="V19" s="177" t="s">
        <v>141</v>
      </c>
      <c r="W19" s="65" t="s">
        <v>142</v>
      </c>
      <c r="X19" s="176" t="s">
        <v>135</v>
      </c>
      <c r="Y19" s="176" t="s">
        <v>100</v>
      </c>
      <c r="Z19" s="176" t="s">
        <v>139</v>
      </c>
      <c r="AA19" s="60" t="s">
        <v>143</v>
      </c>
      <c r="AB19" s="177" t="s">
        <v>135</v>
      </c>
      <c r="AC19" s="177" t="s">
        <v>139</v>
      </c>
      <c r="AD19" s="65" t="s">
        <v>132</v>
      </c>
      <c r="AE19" s="60" t="s">
        <v>144</v>
      </c>
      <c r="AF19" s="60" t="s">
        <v>145</v>
      </c>
      <c r="AG19" s="44" t="s">
        <v>70</v>
      </c>
      <c r="AH19" s="44" t="s">
        <v>71</v>
      </c>
      <c r="AI19" s="44"/>
      <c r="AJ19" s="44"/>
      <c r="AK19" s="44" t="s">
        <v>72</v>
      </c>
      <c r="AL19" s="44"/>
      <c r="AM19" s="44" t="s">
        <v>73</v>
      </c>
      <c r="AN19" s="44" t="s">
        <v>295</v>
      </c>
      <c r="AO19" s="44" t="s">
        <v>74</v>
      </c>
      <c r="AP19" s="44" t="s">
        <v>75</v>
      </c>
      <c r="AQ19" s="44" t="s">
        <v>76</v>
      </c>
      <c r="AR19" s="44" t="s">
        <v>77</v>
      </c>
      <c r="AS19" s="44" t="s">
        <v>78</v>
      </c>
      <c r="AT19" s="44" t="s">
        <v>79</v>
      </c>
      <c r="AU19" s="44" t="s">
        <v>93</v>
      </c>
      <c r="AV19" s="47" t="s">
        <v>24</v>
      </c>
      <c r="AW19" s="10"/>
      <c r="AX19" s="10"/>
      <c r="AY19" s="10"/>
    </row>
    <row r="20" spans="1:51" ht="12.75">
      <c r="A20" s="596"/>
      <c r="B20" s="597"/>
      <c r="C20" s="597"/>
      <c r="D20" s="597"/>
      <c r="E20" s="592"/>
      <c r="F20" s="728"/>
      <c r="G20" s="731"/>
      <c r="H20" s="728"/>
      <c r="I20" s="727"/>
      <c r="J20" s="726"/>
      <c r="K20" s="727"/>
      <c r="L20" s="721"/>
      <c r="M20" s="722"/>
      <c r="N20" s="723"/>
      <c r="O20" s="711">
        <f>H20*J20*L20</f>
        <v>0</v>
      </c>
      <c r="P20" s="712"/>
      <c r="Q20" s="713"/>
      <c r="R20" s="396"/>
      <c r="S20" s="398"/>
      <c r="T20" s="292">
        <f aca="true" t="shared" si="0" ref="T20:T32">R20*S20</f>
        <v>0</v>
      </c>
      <c r="U20" s="396"/>
      <c r="V20" s="398"/>
      <c r="W20" s="292">
        <f aca="true" t="shared" si="1" ref="W20:W32">U20*V20</f>
        <v>0</v>
      </c>
      <c r="X20" s="396"/>
      <c r="Y20" s="398"/>
      <c r="Z20" s="396"/>
      <c r="AA20" s="292">
        <f aca="true" t="shared" si="2" ref="AA20:AA32">X20*Y20*Z20</f>
        <v>0</v>
      </c>
      <c r="AB20" s="396"/>
      <c r="AC20" s="398"/>
      <c r="AD20" s="292">
        <f aca="true" t="shared" si="3" ref="AD20:AD32">(AB20*AC20)</f>
        <v>0</v>
      </c>
      <c r="AE20" s="292">
        <f>O20+T20+W20+AA20+AD20</f>
        <v>0</v>
      </c>
      <c r="AF20" s="348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292">
        <f aca="true" t="shared" si="4" ref="AU20:AU32">SUM(AG20:AT20)</f>
        <v>0</v>
      </c>
      <c r="AV20" s="125">
        <f aca="true" t="shared" si="5" ref="AV20:AV32">AE20-AU20</f>
        <v>0</v>
      </c>
      <c r="AW20" s="10"/>
      <c r="AX20" s="10"/>
      <c r="AY20" s="10"/>
    </row>
    <row r="21" spans="1:51" ht="12.75">
      <c r="A21" s="596"/>
      <c r="B21" s="597"/>
      <c r="C21" s="597"/>
      <c r="D21" s="597"/>
      <c r="E21" s="592"/>
      <c r="F21" s="728"/>
      <c r="G21" s="731"/>
      <c r="H21" s="728"/>
      <c r="I21" s="727"/>
      <c r="J21" s="726"/>
      <c r="K21" s="727"/>
      <c r="L21" s="721"/>
      <c r="M21" s="722"/>
      <c r="N21" s="723"/>
      <c r="O21" s="711">
        <f aca="true" t="shared" si="6" ref="O21:O39">H21*J21*L21</f>
        <v>0</v>
      </c>
      <c r="P21" s="712"/>
      <c r="Q21" s="713"/>
      <c r="R21" s="396"/>
      <c r="S21" s="398"/>
      <c r="T21" s="292">
        <f t="shared" si="0"/>
        <v>0</v>
      </c>
      <c r="U21" s="396"/>
      <c r="V21" s="398"/>
      <c r="W21" s="292">
        <f t="shared" si="1"/>
        <v>0</v>
      </c>
      <c r="X21" s="396"/>
      <c r="Y21" s="398"/>
      <c r="Z21" s="396"/>
      <c r="AA21" s="292">
        <f t="shared" si="2"/>
        <v>0</v>
      </c>
      <c r="AB21" s="396"/>
      <c r="AC21" s="398"/>
      <c r="AD21" s="292">
        <f t="shared" si="3"/>
        <v>0</v>
      </c>
      <c r="AE21" s="292">
        <f aca="true" t="shared" si="7" ref="AE21:AE39">O21+T21+W21+AA21+AD21</f>
        <v>0</v>
      </c>
      <c r="AF21" s="348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292">
        <f t="shared" si="4"/>
        <v>0</v>
      </c>
      <c r="AV21" s="125">
        <f t="shared" si="5"/>
        <v>0</v>
      </c>
      <c r="AW21" s="10"/>
      <c r="AX21" s="10"/>
      <c r="AY21" s="10"/>
    </row>
    <row r="22" spans="1:51" ht="12.75">
      <c r="A22" s="596"/>
      <c r="B22" s="597"/>
      <c r="C22" s="597"/>
      <c r="D22" s="597"/>
      <c r="E22" s="592"/>
      <c r="F22" s="728"/>
      <c r="G22" s="731"/>
      <c r="H22" s="728"/>
      <c r="I22" s="727"/>
      <c r="J22" s="726"/>
      <c r="K22" s="727"/>
      <c r="L22" s="721"/>
      <c r="M22" s="722"/>
      <c r="N22" s="723"/>
      <c r="O22" s="711">
        <f t="shared" si="6"/>
        <v>0</v>
      </c>
      <c r="P22" s="712"/>
      <c r="Q22" s="713"/>
      <c r="R22" s="396"/>
      <c r="S22" s="398"/>
      <c r="T22" s="292">
        <f t="shared" si="0"/>
        <v>0</v>
      </c>
      <c r="U22" s="396"/>
      <c r="V22" s="398"/>
      <c r="W22" s="292">
        <f t="shared" si="1"/>
        <v>0</v>
      </c>
      <c r="X22" s="396"/>
      <c r="Y22" s="398"/>
      <c r="Z22" s="396"/>
      <c r="AA22" s="292">
        <f t="shared" si="2"/>
        <v>0</v>
      </c>
      <c r="AB22" s="396"/>
      <c r="AC22" s="398"/>
      <c r="AD22" s="292">
        <f t="shared" si="3"/>
        <v>0</v>
      </c>
      <c r="AE22" s="292">
        <f t="shared" si="7"/>
        <v>0</v>
      </c>
      <c r="AF22" s="348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292">
        <f t="shared" si="4"/>
        <v>0</v>
      </c>
      <c r="AV22" s="125">
        <f t="shared" si="5"/>
        <v>0</v>
      </c>
      <c r="AW22" s="10"/>
      <c r="AX22" s="10"/>
      <c r="AY22" s="10"/>
    </row>
    <row r="23" spans="1:51" ht="12.75">
      <c r="A23" s="596"/>
      <c r="B23" s="597"/>
      <c r="C23" s="597"/>
      <c r="D23" s="597"/>
      <c r="E23" s="592"/>
      <c r="F23" s="728"/>
      <c r="G23" s="731"/>
      <c r="H23" s="728"/>
      <c r="I23" s="727"/>
      <c r="J23" s="726"/>
      <c r="K23" s="727"/>
      <c r="L23" s="721"/>
      <c r="M23" s="722"/>
      <c r="N23" s="723"/>
      <c r="O23" s="711">
        <f t="shared" si="6"/>
        <v>0</v>
      </c>
      <c r="P23" s="712"/>
      <c r="Q23" s="713"/>
      <c r="R23" s="396"/>
      <c r="S23" s="398"/>
      <c r="T23" s="292">
        <f t="shared" si="0"/>
        <v>0</v>
      </c>
      <c r="U23" s="396"/>
      <c r="V23" s="398"/>
      <c r="W23" s="292">
        <f t="shared" si="1"/>
        <v>0</v>
      </c>
      <c r="X23" s="396"/>
      <c r="Y23" s="398"/>
      <c r="Z23" s="396"/>
      <c r="AA23" s="292">
        <f t="shared" si="2"/>
        <v>0</v>
      </c>
      <c r="AB23" s="396"/>
      <c r="AC23" s="398"/>
      <c r="AD23" s="292">
        <f t="shared" si="3"/>
        <v>0</v>
      </c>
      <c r="AE23" s="292">
        <f t="shared" si="7"/>
        <v>0</v>
      </c>
      <c r="AF23" s="348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292">
        <f t="shared" si="4"/>
        <v>0</v>
      </c>
      <c r="AV23" s="125">
        <f t="shared" si="5"/>
        <v>0</v>
      </c>
      <c r="AW23" s="10"/>
      <c r="AX23" s="10"/>
      <c r="AY23" s="10"/>
    </row>
    <row r="24" spans="1:51" ht="12.75">
      <c r="A24" s="596"/>
      <c r="B24" s="597"/>
      <c r="C24" s="597"/>
      <c r="D24" s="597"/>
      <c r="E24" s="592"/>
      <c r="F24" s="728"/>
      <c r="G24" s="731"/>
      <c r="H24" s="728"/>
      <c r="I24" s="727"/>
      <c r="J24" s="726"/>
      <c r="K24" s="727"/>
      <c r="L24" s="721"/>
      <c r="M24" s="722"/>
      <c r="N24" s="723"/>
      <c r="O24" s="711">
        <f t="shared" si="6"/>
        <v>0</v>
      </c>
      <c r="P24" s="712"/>
      <c r="Q24" s="713"/>
      <c r="R24" s="396"/>
      <c r="S24" s="398"/>
      <c r="T24" s="292">
        <f t="shared" si="0"/>
        <v>0</v>
      </c>
      <c r="U24" s="396"/>
      <c r="V24" s="398"/>
      <c r="W24" s="292">
        <f t="shared" si="1"/>
        <v>0</v>
      </c>
      <c r="X24" s="396"/>
      <c r="Y24" s="398"/>
      <c r="Z24" s="396"/>
      <c r="AA24" s="292">
        <f t="shared" si="2"/>
        <v>0</v>
      </c>
      <c r="AB24" s="396"/>
      <c r="AC24" s="398"/>
      <c r="AD24" s="292">
        <f t="shared" si="3"/>
        <v>0</v>
      </c>
      <c r="AE24" s="292">
        <f t="shared" si="7"/>
        <v>0</v>
      </c>
      <c r="AF24" s="348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292">
        <f t="shared" si="4"/>
        <v>0</v>
      </c>
      <c r="AV24" s="125">
        <f t="shared" si="5"/>
        <v>0</v>
      </c>
      <c r="AW24" s="10"/>
      <c r="AX24" s="10"/>
      <c r="AY24" s="10"/>
    </row>
    <row r="25" spans="1:51" ht="12.75">
      <c r="A25" s="596"/>
      <c r="B25" s="597"/>
      <c r="C25" s="597"/>
      <c r="D25" s="597"/>
      <c r="E25" s="592"/>
      <c r="F25" s="728"/>
      <c r="G25" s="731"/>
      <c r="H25" s="728"/>
      <c r="I25" s="727"/>
      <c r="J25" s="726"/>
      <c r="K25" s="727"/>
      <c r="L25" s="721"/>
      <c r="M25" s="722"/>
      <c r="N25" s="723"/>
      <c r="O25" s="711">
        <f t="shared" si="6"/>
        <v>0</v>
      </c>
      <c r="P25" s="712"/>
      <c r="Q25" s="713"/>
      <c r="R25" s="396"/>
      <c r="S25" s="398"/>
      <c r="T25" s="292">
        <f t="shared" si="0"/>
        <v>0</v>
      </c>
      <c r="U25" s="396"/>
      <c r="V25" s="398"/>
      <c r="W25" s="292">
        <f t="shared" si="1"/>
        <v>0</v>
      </c>
      <c r="X25" s="396"/>
      <c r="Y25" s="398"/>
      <c r="Z25" s="396"/>
      <c r="AA25" s="292">
        <f t="shared" si="2"/>
        <v>0</v>
      </c>
      <c r="AB25" s="396"/>
      <c r="AC25" s="398"/>
      <c r="AD25" s="292">
        <f t="shared" si="3"/>
        <v>0</v>
      </c>
      <c r="AE25" s="292">
        <f t="shared" si="7"/>
        <v>0</v>
      </c>
      <c r="AF25" s="348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292">
        <f t="shared" si="4"/>
        <v>0</v>
      </c>
      <c r="AV25" s="125">
        <f t="shared" si="5"/>
        <v>0</v>
      </c>
      <c r="AW25" s="10"/>
      <c r="AX25" s="10"/>
      <c r="AY25" s="10"/>
    </row>
    <row r="26" spans="1:51" ht="12.75">
      <c r="A26" s="596"/>
      <c r="B26" s="597"/>
      <c r="C26" s="597"/>
      <c r="D26" s="597"/>
      <c r="E26" s="592"/>
      <c r="F26" s="728"/>
      <c r="G26" s="731"/>
      <c r="H26" s="728"/>
      <c r="I26" s="727"/>
      <c r="J26" s="726"/>
      <c r="K26" s="727"/>
      <c r="L26" s="721"/>
      <c r="M26" s="722"/>
      <c r="N26" s="723"/>
      <c r="O26" s="711">
        <f t="shared" si="6"/>
        <v>0</v>
      </c>
      <c r="P26" s="712"/>
      <c r="Q26" s="713"/>
      <c r="R26" s="396"/>
      <c r="S26" s="398"/>
      <c r="T26" s="292">
        <f t="shared" si="0"/>
        <v>0</v>
      </c>
      <c r="U26" s="396"/>
      <c r="V26" s="398"/>
      <c r="W26" s="292">
        <f t="shared" si="1"/>
        <v>0</v>
      </c>
      <c r="X26" s="396"/>
      <c r="Y26" s="398"/>
      <c r="Z26" s="396"/>
      <c r="AA26" s="292">
        <f t="shared" si="2"/>
        <v>0</v>
      </c>
      <c r="AB26" s="396"/>
      <c r="AC26" s="398"/>
      <c r="AD26" s="292">
        <f t="shared" si="3"/>
        <v>0</v>
      </c>
      <c r="AE26" s="292">
        <f t="shared" si="7"/>
        <v>0</v>
      </c>
      <c r="AF26" s="348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292">
        <f t="shared" si="4"/>
        <v>0</v>
      </c>
      <c r="AV26" s="125">
        <f t="shared" si="5"/>
        <v>0</v>
      </c>
      <c r="AW26" s="10"/>
      <c r="AX26" s="10"/>
      <c r="AY26" s="10"/>
    </row>
    <row r="27" spans="1:51" ht="12.75">
      <c r="A27" s="596"/>
      <c r="B27" s="597"/>
      <c r="C27" s="597"/>
      <c r="D27" s="597"/>
      <c r="E27" s="592"/>
      <c r="F27" s="728"/>
      <c r="G27" s="731"/>
      <c r="H27" s="728"/>
      <c r="I27" s="727"/>
      <c r="J27" s="726"/>
      <c r="K27" s="727"/>
      <c r="L27" s="721"/>
      <c r="M27" s="722"/>
      <c r="N27" s="723"/>
      <c r="O27" s="711">
        <f t="shared" si="6"/>
        <v>0</v>
      </c>
      <c r="P27" s="712"/>
      <c r="Q27" s="713"/>
      <c r="R27" s="396"/>
      <c r="S27" s="398"/>
      <c r="T27" s="292">
        <f t="shared" si="0"/>
        <v>0</v>
      </c>
      <c r="U27" s="396"/>
      <c r="V27" s="398"/>
      <c r="W27" s="292">
        <f t="shared" si="1"/>
        <v>0</v>
      </c>
      <c r="X27" s="396"/>
      <c r="Y27" s="398"/>
      <c r="Z27" s="396"/>
      <c r="AA27" s="292">
        <f t="shared" si="2"/>
        <v>0</v>
      </c>
      <c r="AB27" s="396"/>
      <c r="AC27" s="398"/>
      <c r="AD27" s="292">
        <f t="shared" si="3"/>
        <v>0</v>
      </c>
      <c r="AE27" s="292">
        <f t="shared" si="7"/>
        <v>0</v>
      </c>
      <c r="AF27" s="348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292">
        <f t="shared" si="4"/>
        <v>0</v>
      </c>
      <c r="AV27" s="125">
        <f t="shared" si="5"/>
        <v>0</v>
      </c>
      <c r="AW27" s="10"/>
      <c r="AX27" s="10"/>
      <c r="AY27" s="10"/>
    </row>
    <row r="28" spans="1:51" ht="12.75">
      <c r="A28" s="596"/>
      <c r="B28" s="597"/>
      <c r="C28" s="597"/>
      <c r="D28" s="597"/>
      <c r="E28" s="592"/>
      <c r="F28" s="728"/>
      <c r="G28" s="731"/>
      <c r="H28" s="728"/>
      <c r="I28" s="727"/>
      <c r="J28" s="726"/>
      <c r="K28" s="727"/>
      <c r="L28" s="721"/>
      <c r="M28" s="722"/>
      <c r="N28" s="723"/>
      <c r="O28" s="711">
        <f t="shared" si="6"/>
        <v>0</v>
      </c>
      <c r="P28" s="712"/>
      <c r="Q28" s="713"/>
      <c r="R28" s="396"/>
      <c r="S28" s="398"/>
      <c r="T28" s="292">
        <f t="shared" si="0"/>
        <v>0</v>
      </c>
      <c r="U28" s="396"/>
      <c r="V28" s="398"/>
      <c r="W28" s="292">
        <f t="shared" si="1"/>
        <v>0</v>
      </c>
      <c r="X28" s="396"/>
      <c r="Y28" s="398"/>
      <c r="Z28" s="396"/>
      <c r="AA28" s="292">
        <f t="shared" si="2"/>
        <v>0</v>
      </c>
      <c r="AB28" s="396"/>
      <c r="AC28" s="398"/>
      <c r="AD28" s="292">
        <f t="shared" si="3"/>
        <v>0</v>
      </c>
      <c r="AE28" s="292">
        <f t="shared" si="7"/>
        <v>0</v>
      </c>
      <c r="AF28" s="348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292">
        <f t="shared" si="4"/>
        <v>0</v>
      </c>
      <c r="AV28" s="125">
        <f t="shared" si="5"/>
        <v>0</v>
      </c>
      <c r="AW28" s="10"/>
      <c r="AX28" s="10"/>
      <c r="AY28" s="10"/>
    </row>
    <row r="29" spans="1:51" ht="12.75">
      <c r="A29" s="596"/>
      <c r="B29" s="597"/>
      <c r="C29" s="597"/>
      <c r="D29" s="597"/>
      <c r="E29" s="592"/>
      <c r="F29" s="728"/>
      <c r="G29" s="731"/>
      <c r="H29" s="728"/>
      <c r="I29" s="727"/>
      <c r="J29" s="726"/>
      <c r="K29" s="727"/>
      <c r="L29" s="721"/>
      <c r="M29" s="722"/>
      <c r="N29" s="723"/>
      <c r="O29" s="711">
        <f t="shared" si="6"/>
        <v>0</v>
      </c>
      <c r="P29" s="712"/>
      <c r="Q29" s="713"/>
      <c r="R29" s="396"/>
      <c r="S29" s="398"/>
      <c r="T29" s="292">
        <f t="shared" si="0"/>
        <v>0</v>
      </c>
      <c r="U29" s="396"/>
      <c r="V29" s="398"/>
      <c r="W29" s="292">
        <f t="shared" si="1"/>
        <v>0</v>
      </c>
      <c r="X29" s="396"/>
      <c r="Y29" s="398"/>
      <c r="Z29" s="396"/>
      <c r="AA29" s="292">
        <f t="shared" si="2"/>
        <v>0</v>
      </c>
      <c r="AB29" s="396"/>
      <c r="AC29" s="398"/>
      <c r="AD29" s="292">
        <f t="shared" si="3"/>
        <v>0</v>
      </c>
      <c r="AE29" s="292">
        <f t="shared" si="7"/>
        <v>0</v>
      </c>
      <c r="AF29" s="348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292">
        <f t="shared" si="4"/>
        <v>0</v>
      </c>
      <c r="AV29" s="125">
        <f t="shared" si="5"/>
        <v>0</v>
      </c>
      <c r="AW29" s="10"/>
      <c r="AX29" s="10"/>
      <c r="AY29" s="10"/>
    </row>
    <row r="30" spans="1:51" ht="12.75">
      <c r="A30" s="596"/>
      <c r="B30" s="597"/>
      <c r="C30" s="597"/>
      <c r="D30" s="597"/>
      <c r="E30" s="592"/>
      <c r="F30" s="728"/>
      <c r="G30" s="731"/>
      <c r="H30" s="728"/>
      <c r="I30" s="727"/>
      <c r="J30" s="726"/>
      <c r="K30" s="727"/>
      <c r="L30" s="721"/>
      <c r="M30" s="722"/>
      <c r="N30" s="723"/>
      <c r="O30" s="711">
        <f t="shared" si="6"/>
        <v>0</v>
      </c>
      <c r="P30" s="712"/>
      <c r="Q30" s="713"/>
      <c r="R30" s="396"/>
      <c r="S30" s="398"/>
      <c r="T30" s="292">
        <f t="shared" si="0"/>
        <v>0</v>
      </c>
      <c r="U30" s="396"/>
      <c r="V30" s="398"/>
      <c r="W30" s="292">
        <f t="shared" si="1"/>
        <v>0</v>
      </c>
      <c r="X30" s="396"/>
      <c r="Y30" s="398"/>
      <c r="Z30" s="396"/>
      <c r="AA30" s="292">
        <f t="shared" si="2"/>
        <v>0</v>
      </c>
      <c r="AB30" s="396"/>
      <c r="AC30" s="398"/>
      <c r="AD30" s="292">
        <f t="shared" si="3"/>
        <v>0</v>
      </c>
      <c r="AE30" s="292">
        <f t="shared" si="7"/>
        <v>0</v>
      </c>
      <c r="AF30" s="348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292">
        <f t="shared" si="4"/>
        <v>0</v>
      </c>
      <c r="AV30" s="125">
        <f t="shared" si="5"/>
        <v>0</v>
      </c>
      <c r="AW30" s="10"/>
      <c r="AX30" s="10"/>
      <c r="AY30" s="10"/>
    </row>
    <row r="31" spans="1:51" ht="12.75">
      <c r="A31" s="596"/>
      <c r="B31" s="597"/>
      <c r="C31" s="597"/>
      <c r="D31" s="597"/>
      <c r="E31" s="592"/>
      <c r="F31" s="728"/>
      <c r="G31" s="731"/>
      <c r="H31" s="728"/>
      <c r="I31" s="727"/>
      <c r="J31" s="726"/>
      <c r="K31" s="727"/>
      <c r="L31" s="721"/>
      <c r="M31" s="722"/>
      <c r="N31" s="723"/>
      <c r="O31" s="711">
        <f t="shared" si="6"/>
        <v>0</v>
      </c>
      <c r="P31" s="712"/>
      <c r="Q31" s="713"/>
      <c r="R31" s="396"/>
      <c r="S31" s="398"/>
      <c r="T31" s="292">
        <f t="shared" si="0"/>
        <v>0</v>
      </c>
      <c r="U31" s="396"/>
      <c r="V31" s="398"/>
      <c r="W31" s="292">
        <f t="shared" si="1"/>
        <v>0</v>
      </c>
      <c r="X31" s="396"/>
      <c r="Y31" s="398"/>
      <c r="Z31" s="396"/>
      <c r="AA31" s="292">
        <f t="shared" si="2"/>
        <v>0</v>
      </c>
      <c r="AB31" s="396"/>
      <c r="AC31" s="398"/>
      <c r="AD31" s="292">
        <f t="shared" si="3"/>
        <v>0</v>
      </c>
      <c r="AE31" s="292">
        <f t="shared" si="7"/>
        <v>0</v>
      </c>
      <c r="AF31" s="348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292">
        <f t="shared" si="4"/>
        <v>0</v>
      </c>
      <c r="AV31" s="125">
        <f t="shared" si="5"/>
        <v>0</v>
      </c>
      <c r="AW31" s="10"/>
      <c r="AX31" s="10"/>
      <c r="AY31" s="10"/>
    </row>
    <row r="32" spans="1:51" ht="12.75">
      <c r="A32" s="596"/>
      <c r="B32" s="597"/>
      <c r="C32" s="597"/>
      <c r="D32" s="597"/>
      <c r="E32" s="592"/>
      <c r="F32" s="728"/>
      <c r="G32" s="731"/>
      <c r="H32" s="728"/>
      <c r="I32" s="727"/>
      <c r="J32" s="726"/>
      <c r="K32" s="727"/>
      <c r="L32" s="721"/>
      <c r="M32" s="722"/>
      <c r="N32" s="723"/>
      <c r="O32" s="711">
        <f t="shared" si="6"/>
        <v>0</v>
      </c>
      <c r="P32" s="712"/>
      <c r="Q32" s="713"/>
      <c r="R32" s="396"/>
      <c r="S32" s="398"/>
      <c r="T32" s="292">
        <f t="shared" si="0"/>
        <v>0</v>
      </c>
      <c r="U32" s="396"/>
      <c r="V32" s="398"/>
      <c r="W32" s="292">
        <f t="shared" si="1"/>
        <v>0</v>
      </c>
      <c r="X32" s="396"/>
      <c r="Y32" s="398"/>
      <c r="Z32" s="396"/>
      <c r="AA32" s="292">
        <f t="shared" si="2"/>
        <v>0</v>
      </c>
      <c r="AB32" s="396"/>
      <c r="AC32" s="398"/>
      <c r="AD32" s="292">
        <f t="shared" si="3"/>
        <v>0</v>
      </c>
      <c r="AE32" s="292">
        <f t="shared" si="7"/>
        <v>0</v>
      </c>
      <c r="AF32" s="348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292">
        <f t="shared" si="4"/>
        <v>0</v>
      </c>
      <c r="AV32" s="125">
        <f t="shared" si="5"/>
        <v>0</v>
      </c>
      <c r="AW32" s="10"/>
      <c r="AX32" s="10"/>
      <c r="AY32" s="10"/>
    </row>
    <row r="33" spans="1:51" ht="12.75">
      <c r="A33" s="596"/>
      <c r="B33" s="597"/>
      <c r="C33" s="597"/>
      <c r="D33" s="597"/>
      <c r="E33" s="592"/>
      <c r="F33" s="728"/>
      <c r="G33" s="731"/>
      <c r="H33" s="728"/>
      <c r="I33" s="727"/>
      <c r="J33" s="726"/>
      <c r="K33" s="727"/>
      <c r="L33" s="721"/>
      <c r="M33" s="722"/>
      <c r="N33" s="723"/>
      <c r="O33" s="711">
        <f t="shared" si="6"/>
        <v>0</v>
      </c>
      <c r="P33" s="712"/>
      <c r="Q33" s="713"/>
      <c r="R33" s="396"/>
      <c r="S33" s="398"/>
      <c r="T33" s="292">
        <f aca="true" t="shared" si="8" ref="T33:T39">R33*S33</f>
        <v>0</v>
      </c>
      <c r="U33" s="396"/>
      <c r="V33" s="398"/>
      <c r="W33" s="292">
        <f aca="true" t="shared" si="9" ref="W33:W39">U33*V33</f>
        <v>0</v>
      </c>
      <c r="X33" s="396"/>
      <c r="Y33" s="398"/>
      <c r="Z33" s="396"/>
      <c r="AA33" s="292">
        <f aca="true" t="shared" si="10" ref="AA33:AA39">X33*Y33*Z33</f>
        <v>0</v>
      </c>
      <c r="AB33" s="396"/>
      <c r="AC33" s="398"/>
      <c r="AD33" s="292">
        <f aca="true" t="shared" si="11" ref="AD33:AD39">(AB33*AC33)</f>
        <v>0</v>
      </c>
      <c r="AE33" s="292">
        <f t="shared" si="7"/>
        <v>0</v>
      </c>
      <c r="AF33" s="348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292">
        <f aca="true" t="shared" si="12" ref="AU33:AU39">SUM(AG33:AT33)</f>
        <v>0</v>
      </c>
      <c r="AV33" s="125">
        <f aca="true" t="shared" si="13" ref="AV33:AV39">AE33-AU33</f>
        <v>0</v>
      </c>
      <c r="AW33" s="10"/>
      <c r="AX33" s="10"/>
      <c r="AY33" s="10"/>
    </row>
    <row r="34" spans="1:51" ht="12.75">
      <c r="A34" s="596"/>
      <c r="B34" s="597"/>
      <c r="C34" s="597"/>
      <c r="D34" s="597"/>
      <c r="E34" s="592"/>
      <c r="F34" s="728"/>
      <c r="G34" s="731"/>
      <c r="H34" s="728"/>
      <c r="I34" s="727"/>
      <c r="J34" s="726"/>
      <c r="K34" s="727"/>
      <c r="L34" s="721"/>
      <c r="M34" s="722"/>
      <c r="N34" s="723"/>
      <c r="O34" s="711">
        <f t="shared" si="6"/>
        <v>0</v>
      </c>
      <c r="P34" s="712"/>
      <c r="Q34" s="713"/>
      <c r="R34" s="396"/>
      <c r="S34" s="398"/>
      <c r="T34" s="292">
        <f t="shared" si="8"/>
        <v>0</v>
      </c>
      <c r="U34" s="396"/>
      <c r="V34" s="398"/>
      <c r="W34" s="292">
        <f t="shared" si="9"/>
        <v>0</v>
      </c>
      <c r="X34" s="396"/>
      <c r="Y34" s="398"/>
      <c r="Z34" s="396"/>
      <c r="AA34" s="292">
        <f t="shared" si="10"/>
        <v>0</v>
      </c>
      <c r="AB34" s="396"/>
      <c r="AC34" s="398"/>
      <c r="AD34" s="292">
        <f t="shared" si="11"/>
        <v>0</v>
      </c>
      <c r="AE34" s="292">
        <f t="shared" si="7"/>
        <v>0</v>
      </c>
      <c r="AF34" s="348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292">
        <f t="shared" si="12"/>
        <v>0</v>
      </c>
      <c r="AV34" s="125">
        <f t="shared" si="13"/>
        <v>0</v>
      </c>
      <c r="AW34" s="10"/>
      <c r="AX34" s="10"/>
      <c r="AY34" s="10"/>
    </row>
    <row r="35" spans="1:51" ht="12.75">
      <c r="A35" s="596"/>
      <c r="B35" s="597"/>
      <c r="C35" s="597"/>
      <c r="D35" s="597"/>
      <c r="E35" s="592"/>
      <c r="F35" s="728"/>
      <c r="G35" s="731"/>
      <c r="H35" s="728"/>
      <c r="I35" s="727"/>
      <c r="J35" s="726"/>
      <c r="K35" s="727"/>
      <c r="L35" s="721"/>
      <c r="M35" s="722"/>
      <c r="N35" s="723"/>
      <c r="O35" s="711">
        <f t="shared" si="6"/>
        <v>0</v>
      </c>
      <c r="P35" s="712"/>
      <c r="Q35" s="713"/>
      <c r="R35" s="396"/>
      <c r="S35" s="398"/>
      <c r="T35" s="292">
        <f t="shared" si="8"/>
        <v>0</v>
      </c>
      <c r="U35" s="396"/>
      <c r="V35" s="398"/>
      <c r="W35" s="292">
        <f t="shared" si="9"/>
        <v>0</v>
      </c>
      <c r="X35" s="396"/>
      <c r="Y35" s="398"/>
      <c r="Z35" s="396"/>
      <c r="AA35" s="292">
        <f t="shared" si="10"/>
        <v>0</v>
      </c>
      <c r="AB35" s="396"/>
      <c r="AC35" s="398"/>
      <c r="AD35" s="292">
        <f t="shared" si="11"/>
        <v>0</v>
      </c>
      <c r="AE35" s="292">
        <f t="shared" si="7"/>
        <v>0</v>
      </c>
      <c r="AF35" s="348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292">
        <f t="shared" si="12"/>
        <v>0</v>
      </c>
      <c r="AV35" s="125">
        <f t="shared" si="13"/>
        <v>0</v>
      </c>
      <c r="AW35" s="10"/>
      <c r="AX35" s="10"/>
      <c r="AY35" s="10"/>
    </row>
    <row r="36" spans="1:51" ht="12.75">
      <c r="A36" s="596"/>
      <c r="B36" s="597"/>
      <c r="C36" s="597"/>
      <c r="D36" s="597"/>
      <c r="E36" s="592"/>
      <c r="F36" s="728"/>
      <c r="G36" s="731"/>
      <c r="H36" s="728"/>
      <c r="I36" s="727"/>
      <c r="J36" s="726"/>
      <c r="K36" s="727"/>
      <c r="L36" s="721"/>
      <c r="M36" s="722"/>
      <c r="N36" s="723"/>
      <c r="O36" s="711">
        <f t="shared" si="6"/>
        <v>0</v>
      </c>
      <c r="P36" s="712"/>
      <c r="Q36" s="713"/>
      <c r="R36" s="396"/>
      <c r="S36" s="398"/>
      <c r="T36" s="292">
        <f t="shared" si="8"/>
        <v>0</v>
      </c>
      <c r="U36" s="396"/>
      <c r="V36" s="398"/>
      <c r="W36" s="292">
        <f t="shared" si="9"/>
        <v>0</v>
      </c>
      <c r="X36" s="396"/>
      <c r="Y36" s="398"/>
      <c r="Z36" s="396"/>
      <c r="AA36" s="292">
        <f t="shared" si="10"/>
        <v>0</v>
      </c>
      <c r="AB36" s="396"/>
      <c r="AC36" s="398"/>
      <c r="AD36" s="292">
        <f t="shared" si="11"/>
        <v>0</v>
      </c>
      <c r="AE36" s="292">
        <f t="shared" si="7"/>
        <v>0</v>
      </c>
      <c r="AF36" s="348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292">
        <f t="shared" si="12"/>
        <v>0</v>
      </c>
      <c r="AV36" s="125">
        <f t="shared" si="13"/>
        <v>0</v>
      </c>
      <c r="AW36" s="10"/>
      <c r="AX36" s="10"/>
      <c r="AY36" s="10"/>
    </row>
    <row r="37" spans="1:51" ht="12.75">
      <c r="A37" s="596"/>
      <c r="B37" s="597"/>
      <c r="C37" s="597"/>
      <c r="D37" s="597"/>
      <c r="E37" s="592"/>
      <c r="F37" s="728"/>
      <c r="G37" s="731"/>
      <c r="H37" s="728"/>
      <c r="I37" s="727"/>
      <c r="J37" s="726"/>
      <c r="K37" s="727"/>
      <c r="L37" s="721"/>
      <c r="M37" s="722"/>
      <c r="N37" s="723"/>
      <c r="O37" s="711">
        <f t="shared" si="6"/>
        <v>0</v>
      </c>
      <c r="P37" s="712"/>
      <c r="Q37" s="713"/>
      <c r="R37" s="396"/>
      <c r="S37" s="398"/>
      <c r="T37" s="292">
        <f t="shared" si="8"/>
        <v>0</v>
      </c>
      <c r="U37" s="396"/>
      <c r="V37" s="398"/>
      <c r="W37" s="292">
        <f t="shared" si="9"/>
        <v>0</v>
      </c>
      <c r="X37" s="396"/>
      <c r="Y37" s="398"/>
      <c r="Z37" s="396"/>
      <c r="AA37" s="292">
        <f t="shared" si="10"/>
        <v>0</v>
      </c>
      <c r="AB37" s="396"/>
      <c r="AC37" s="398"/>
      <c r="AD37" s="292">
        <f t="shared" si="11"/>
        <v>0</v>
      </c>
      <c r="AE37" s="292">
        <f t="shared" si="7"/>
        <v>0</v>
      </c>
      <c r="AF37" s="348"/>
      <c r="AG37" s="402" t="s">
        <v>146</v>
      </c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292">
        <f t="shared" si="12"/>
        <v>0</v>
      </c>
      <c r="AV37" s="125">
        <f t="shared" si="13"/>
        <v>0</v>
      </c>
      <c r="AW37" s="10"/>
      <c r="AX37" s="10"/>
      <c r="AY37" s="10"/>
    </row>
    <row r="38" spans="1:51" ht="12.75">
      <c r="A38" s="596"/>
      <c r="B38" s="597"/>
      <c r="C38" s="597"/>
      <c r="D38" s="597"/>
      <c r="E38" s="592"/>
      <c r="F38" s="728"/>
      <c r="G38" s="731"/>
      <c r="H38" s="728"/>
      <c r="I38" s="727"/>
      <c r="J38" s="726"/>
      <c r="K38" s="727"/>
      <c r="L38" s="721"/>
      <c r="M38" s="722"/>
      <c r="N38" s="723"/>
      <c r="O38" s="711">
        <f t="shared" si="6"/>
        <v>0</v>
      </c>
      <c r="P38" s="712"/>
      <c r="Q38" s="713"/>
      <c r="R38" s="396"/>
      <c r="S38" s="398"/>
      <c r="T38" s="292">
        <f t="shared" si="8"/>
        <v>0</v>
      </c>
      <c r="U38" s="396"/>
      <c r="V38" s="398"/>
      <c r="W38" s="292">
        <f t="shared" si="9"/>
        <v>0</v>
      </c>
      <c r="X38" s="396"/>
      <c r="Y38" s="398"/>
      <c r="Z38" s="396"/>
      <c r="AA38" s="292">
        <f t="shared" si="10"/>
        <v>0</v>
      </c>
      <c r="AB38" s="396"/>
      <c r="AC38" s="398"/>
      <c r="AD38" s="292">
        <f t="shared" si="11"/>
        <v>0</v>
      </c>
      <c r="AE38" s="292">
        <f t="shared" si="7"/>
        <v>0</v>
      </c>
      <c r="AF38" s="348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292">
        <f t="shared" si="12"/>
        <v>0</v>
      </c>
      <c r="AV38" s="125">
        <f t="shared" si="13"/>
        <v>0</v>
      </c>
      <c r="AW38" s="10"/>
      <c r="AX38" s="10"/>
      <c r="AY38" s="10"/>
    </row>
    <row r="39" spans="1:51" ht="12.75">
      <c r="A39" s="596"/>
      <c r="B39" s="597"/>
      <c r="C39" s="597"/>
      <c r="D39" s="597"/>
      <c r="E39" s="592"/>
      <c r="F39" s="728"/>
      <c r="G39" s="731"/>
      <c r="H39" s="728"/>
      <c r="I39" s="727"/>
      <c r="J39" s="726"/>
      <c r="K39" s="727"/>
      <c r="L39" s="721"/>
      <c r="M39" s="722"/>
      <c r="N39" s="723"/>
      <c r="O39" s="711">
        <f t="shared" si="6"/>
        <v>0</v>
      </c>
      <c r="P39" s="712"/>
      <c r="Q39" s="713"/>
      <c r="R39" s="396"/>
      <c r="S39" s="398"/>
      <c r="T39" s="399">
        <f t="shared" si="8"/>
        <v>0</v>
      </c>
      <c r="U39" s="396"/>
      <c r="V39" s="398"/>
      <c r="W39" s="399">
        <f t="shared" si="9"/>
        <v>0</v>
      </c>
      <c r="X39" s="396"/>
      <c r="Y39" s="398"/>
      <c r="Z39" s="396"/>
      <c r="AA39" s="399">
        <f t="shared" si="10"/>
        <v>0</v>
      </c>
      <c r="AB39" s="396"/>
      <c r="AC39" s="398"/>
      <c r="AD39" s="399">
        <f t="shared" si="11"/>
        <v>0</v>
      </c>
      <c r="AE39" s="438">
        <f t="shared" si="7"/>
        <v>0</v>
      </c>
      <c r="AF39" s="348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99">
        <f t="shared" si="12"/>
        <v>0</v>
      </c>
      <c r="AV39" s="374">
        <f t="shared" si="13"/>
        <v>0</v>
      </c>
      <c r="AW39" s="10"/>
      <c r="AX39" s="10"/>
      <c r="AY39" s="10"/>
    </row>
    <row r="40" spans="1:51" ht="12.75">
      <c r="A40" s="197"/>
      <c r="B40" s="81"/>
      <c r="C40" s="81"/>
      <c r="D40" s="81"/>
      <c r="E40" s="104"/>
      <c r="F40" s="81"/>
      <c r="G40" s="104"/>
      <c r="H40" s="183"/>
      <c r="I40" s="107"/>
      <c r="J40" s="81"/>
      <c r="K40" s="184"/>
      <c r="L40" s="81"/>
      <c r="M40" s="81"/>
      <c r="N40" s="107"/>
      <c r="O40" s="711">
        <f>SUM(O20:Q39)</f>
        <v>0</v>
      </c>
      <c r="P40" s="712"/>
      <c r="Q40" s="713"/>
      <c r="R40" s="107"/>
      <c r="S40" s="109"/>
      <c r="T40" s="292">
        <f>SUM(T20:T39)</f>
        <v>0</v>
      </c>
      <c r="U40" s="109"/>
      <c r="V40" s="401"/>
      <c r="W40" s="292">
        <f>SUM(W20:W39)</f>
        <v>0</v>
      </c>
      <c r="X40" s="109"/>
      <c r="Y40" s="109"/>
      <c r="Z40" s="185"/>
      <c r="AA40" s="292">
        <f>SUM(AA20:AA39)</f>
        <v>0</v>
      </c>
      <c r="AB40" s="109"/>
      <c r="AC40" s="109"/>
      <c r="AD40" s="292">
        <f>SUM(AD16:AD39)</f>
        <v>0</v>
      </c>
      <c r="AE40" s="292">
        <f>SUM(AE20:AE39)</f>
        <v>0</v>
      </c>
      <c r="AF40" s="78"/>
      <c r="AG40" s="292">
        <f aca="true" t="shared" si="14" ref="AG40:AV40">SUM(AG20:AG39)</f>
        <v>0</v>
      </c>
      <c r="AH40" s="292">
        <f t="shared" si="14"/>
        <v>0</v>
      </c>
      <c r="AI40" s="292">
        <f t="shared" si="14"/>
        <v>0</v>
      </c>
      <c r="AJ40" s="292">
        <f t="shared" si="14"/>
        <v>0</v>
      </c>
      <c r="AK40" s="292">
        <f t="shared" si="14"/>
        <v>0</v>
      </c>
      <c r="AL40" s="292">
        <f t="shared" si="14"/>
        <v>0</v>
      </c>
      <c r="AM40" s="292">
        <f t="shared" si="14"/>
        <v>0</v>
      </c>
      <c r="AN40" s="292">
        <f t="shared" si="14"/>
        <v>0</v>
      </c>
      <c r="AO40" s="292">
        <f t="shared" si="14"/>
        <v>0</v>
      </c>
      <c r="AP40" s="292">
        <f t="shared" si="14"/>
        <v>0</v>
      </c>
      <c r="AQ40" s="292">
        <f t="shared" si="14"/>
        <v>0</v>
      </c>
      <c r="AR40" s="292">
        <f t="shared" si="14"/>
        <v>0</v>
      </c>
      <c r="AS40" s="292">
        <f t="shared" si="14"/>
        <v>0</v>
      </c>
      <c r="AT40" s="292">
        <f t="shared" si="14"/>
        <v>0</v>
      </c>
      <c r="AU40" s="292">
        <f t="shared" si="14"/>
        <v>0</v>
      </c>
      <c r="AV40" s="125">
        <f t="shared" si="14"/>
        <v>0</v>
      </c>
      <c r="AW40" s="10"/>
      <c r="AX40" s="10"/>
      <c r="AY40" s="10"/>
    </row>
    <row r="41" spans="1:51" ht="12.75">
      <c r="A41" s="77"/>
      <c r="B41" s="81"/>
      <c r="C41" s="81"/>
      <c r="D41" s="81"/>
      <c r="E41" s="81"/>
      <c r="F41" s="81"/>
      <c r="G41" s="106"/>
      <c r="H41" s="183"/>
      <c r="I41" s="106"/>
      <c r="J41" s="81"/>
      <c r="K41" s="193"/>
      <c r="L41" s="81"/>
      <c r="M41" s="81"/>
      <c r="N41" s="106"/>
      <c r="O41" s="81"/>
      <c r="P41" s="143"/>
      <c r="Q41" s="106"/>
      <c r="R41" s="106"/>
      <c r="S41" s="194"/>
      <c r="T41" s="195"/>
      <c r="U41" s="194"/>
      <c r="V41" s="194"/>
      <c r="W41" s="195"/>
      <c r="X41" s="194"/>
      <c r="Y41" s="194"/>
      <c r="Z41" s="102"/>
      <c r="AA41" s="195"/>
      <c r="AB41" s="194"/>
      <c r="AC41" s="194"/>
      <c r="AD41" s="195"/>
      <c r="AE41" s="195"/>
      <c r="AF41" s="102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6"/>
      <c r="AW41" s="10"/>
      <c r="AX41" s="10"/>
      <c r="AY41" s="10"/>
    </row>
    <row r="42" spans="1:51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187"/>
      <c r="AO42" s="187"/>
      <c r="AP42" s="187"/>
      <c r="AQ42" s="187"/>
      <c r="AR42" s="187"/>
      <c r="AS42" s="187"/>
      <c r="AT42" s="187"/>
      <c r="AU42" s="187"/>
      <c r="AV42" s="187"/>
      <c r="AW42" s="10"/>
      <c r="AX42" s="10"/>
      <c r="AY42" s="10"/>
    </row>
    <row r="43" spans="1:51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1"/>
      <c r="AX43" s="10"/>
      <c r="AY43" s="10"/>
    </row>
    <row r="44" spans="1:51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0"/>
      <c r="AX44" s="10"/>
      <c r="AY44" s="10"/>
    </row>
    <row r="45" spans="1:51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0"/>
      <c r="AX45" s="10"/>
      <c r="AY45" s="10"/>
    </row>
    <row r="46" spans="1:51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0"/>
      <c r="AX46" s="10"/>
      <c r="AY46" s="10"/>
    </row>
    <row r="47" spans="1:51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0"/>
      <c r="AX47" s="10"/>
      <c r="AY47" s="10"/>
    </row>
    <row r="48" spans="1:48" ht="1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</row>
    <row r="49" spans="1:48" ht="12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</row>
    <row r="50" spans="1:48" ht="1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</row>
    <row r="51" spans="1:48" ht="1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</row>
    <row r="52" spans="1:48" ht="1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</row>
    <row r="53" spans="1:48" ht="1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</row>
    <row r="54" spans="1:48" ht="1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</row>
    <row r="55" spans="1:48" ht="1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</row>
    <row r="56" spans="1:48" ht="1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</row>
    <row r="57" spans="1:48" ht="12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</row>
    <row r="58" spans="1:48" ht="12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</row>
    <row r="59" spans="1:48" ht="1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</row>
    <row r="60" spans="1:48" ht="1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</row>
    <row r="61" spans="1:48" ht="1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</row>
    <row r="62" spans="1:48" ht="1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</row>
    <row r="63" spans="1:48" ht="1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</row>
    <row r="64" spans="1:48" ht="1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</row>
    <row r="65" spans="1:48" ht="1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</row>
    <row r="66" spans="1:48" ht="12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</row>
    <row r="67" spans="1:33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0" ht="1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</sheetData>
  <sheetProtection sheet="1" objects="1" scenarios="1"/>
  <mergeCells count="171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20:E20"/>
    <mergeCell ref="A21:E21"/>
    <mergeCell ref="A22:E22"/>
    <mergeCell ref="A18:E18"/>
    <mergeCell ref="A17:E17"/>
    <mergeCell ref="A16:E16"/>
    <mergeCell ref="A15:E15"/>
    <mergeCell ref="F15:G15"/>
    <mergeCell ref="F16:G16"/>
    <mergeCell ref="A23:E23"/>
    <mergeCell ref="A24:E24"/>
    <mergeCell ref="A25:E25"/>
    <mergeCell ref="A26:E26"/>
    <mergeCell ref="A37:E37"/>
    <mergeCell ref="A38:E38"/>
    <mergeCell ref="A31:E31"/>
    <mergeCell ref="A32:E32"/>
    <mergeCell ref="A33:E33"/>
    <mergeCell ref="A34:E34"/>
    <mergeCell ref="A35:E35"/>
    <mergeCell ref="A36:E36"/>
    <mergeCell ref="A27:E27"/>
    <mergeCell ref="A28:E28"/>
    <mergeCell ref="A29:E29"/>
    <mergeCell ref="A30:E30"/>
    <mergeCell ref="F25:G25"/>
    <mergeCell ref="F26:G26"/>
    <mergeCell ref="F37:G37"/>
    <mergeCell ref="F38:G38"/>
    <mergeCell ref="F27:G27"/>
    <mergeCell ref="F28:G28"/>
    <mergeCell ref="F31:G31"/>
    <mergeCell ref="F32:G32"/>
    <mergeCell ref="F21:G21"/>
    <mergeCell ref="F22:G22"/>
    <mergeCell ref="F23:G23"/>
    <mergeCell ref="F24:G24"/>
    <mergeCell ref="F39:G39"/>
    <mergeCell ref="A19:E19"/>
    <mergeCell ref="F33:G33"/>
    <mergeCell ref="F34:G34"/>
    <mergeCell ref="F35:G35"/>
    <mergeCell ref="F36:G36"/>
    <mergeCell ref="F29:G29"/>
    <mergeCell ref="F30:G30"/>
    <mergeCell ref="A39:E39"/>
    <mergeCell ref="F20:G20"/>
    <mergeCell ref="F17:G17"/>
    <mergeCell ref="F18:G18"/>
    <mergeCell ref="F19:G1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40:Q40"/>
    <mergeCell ref="O36:Q36"/>
    <mergeCell ref="O37:Q37"/>
    <mergeCell ref="O38:Q38"/>
    <mergeCell ref="O39:Q39"/>
  </mergeCells>
  <printOptions/>
  <pageMargins left="0.44" right="0.25" top="0.25" bottom="0.25" header="0" footer="0"/>
  <pageSetup fitToWidth="5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31">
      <selection activeCell="A56" sqref="A56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358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373</v>
      </c>
    </row>
    <row r="15" ht="12">
      <c r="A15" t="s">
        <v>251</v>
      </c>
    </row>
    <row r="16" ht="12">
      <c r="A16" t="s">
        <v>374</v>
      </c>
    </row>
    <row r="17" ht="12">
      <c r="A17" t="s">
        <v>375</v>
      </c>
    </row>
    <row r="18" ht="12">
      <c r="A18" t="s">
        <v>376</v>
      </c>
    </row>
    <row r="19" ht="12">
      <c r="A19" t="s">
        <v>377</v>
      </c>
    </row>
    <row r="20" ht="12">
      <c r="A20" t="s">
        <v>378</v>
      </c>
    </row>
    <row r="21" ht="12">
      <c r="A21" t="s">
        <v>379</v>
      </c>
    </row>
    <row r="22" ht="12">
      <c r="A22" t="s">
        <v>380</v>
      </c>
    </row>
    <row r="23" ht="12">
      <c r="A23" t="s">
        <v>381</v>
      </c>
    </row>
    <row r="24" ht="12">
      <c r="A24" t="s">
        <v>382</v>
      </c>
    </row>
    <row r="25" ht="12">
      <c r="A25" t="s">
        <v>383</v>
      </c>
    </row>
    <row r="26" ht="12">
      <c r="A26" t="s">
        <v>384</v>
      </c>
    </row>
    <row r="27" ht="12">
      <c r="A27" t="s">
        <v>385</v>
      </c>
    </row>
    <row r="28" ht="12">
      <c r="A28" t="s">
        <v>386</v>
      </c>
    </row>
    <row r="29" ht="12">
      <c r="A29" t="s">
        <v>387</v>
      </c>
    </row>
    <row r="30" ht="12">
      <c r="A30" t="s">
        <v>388</v>
      </c>
    </row>
    <row r="31" ht="12">
      <c r="A31" t="s">
        <v>389</v>
      </c>
    </row>
    <row r="32" ht="12">
      <c r="A32" t="s">
        <v>390</v>
      </c>
    </row>
    <row r="33" ht="12">
      <c r="A33" t="s">
        <v>391</v>
      </c>
    </row>
    <row r="34" ht="12">
      <c r="A34" t="s">
        <v>392</v>
      </c>
    </row>
    <row r="35" ht="12">
      <c r="A35" t="s">
        <v>393</v>
      </c>
    </row>
    <row r="36" ht="12">
      <c r="A36" t="s">
        <v>394</v>
      </c>
    </row>
    <row r="37" ht="12">
      <c r="A37" t="s">
        <v>395</v>
      </c>
    </row>
    <row r="38" ht="12">
      <c r="A38" t="s">
        <v>396</v>
      </c>
    </row>
    <row r="39" ht="12">
      <c r="A39" t="s">
        <v>251</v>
      </c>
    </row>
    <row r="40" ht="12">
      <c r="A40" t="s">
        <v>397</v>
      </c>
    </row>
    <row r="41" ht="12">
      <c r="A41" t="s">
        <v>398</v>
      </c>
    </row>
    <row r="42" ht="12">
      <c r="A42" t="s">
        <v>399</v>
      </c>
    </row>
    <row r="43" ht="12">
      <c r="A43" t="s">
        <v>400</v>
      </c>
    </row>
    <row r="44" ht="12">
      <c r="A44" t="s">
        <v>401</v>
      </c>
    </row>
    <row r="45" ht="12">
      <c r="A45" t="s">
        <v>402</v>
      </c>
    </row>
    <row r="46" ht="12">
      <c r="A46" t="s">
        <v>403</v>
      </c>
    </row>
    <row r="47" ht="12">
      <c r="A47" t="s">
        <v>404</v>
      </c>
    </row>
    <row r="48" ht="12">
      <c r="A48" t="s">
        <v>405</v>
      </c>
    </row>
    <row r="49" ht="12">
      <c r="A49" t="s">
        <v>406</v>
      </c>
    </row>
    <row r="50" ht="12">
      <c r="A50" t="s">
        <v>407</v>
      </c>
    </row>
    <row r="51" ht="12">
      <c r="A51" t="s">
        <v>408</v>
      </c>
    </row>
    <row r="52" ht="12">
      <c r="A52" t="s">
        <v>409</v>
      </c>
    </row>
    <row r="53" ht="12">
      <c r="A53" t="s">
        <v>410</v>
      </c>
    </row>
    <row r="54" ht="12">
      <c r="A54" t="s">
        <v>411</v>
      </c>
    </row>
    <row r="55" ht="12">
      <c r="A55" t="s">
        <v>412</v>
      </c>
    </row>
    <row r="56" ht="12">
      <c r="A56" t="s">
        <v>413</v>
      </c>
    </row>
    <row r="57" ht="12">
      <c r="A57" t="s">
        <v>414</v>
      </c>
    </row>
    <row r="58" ht="12">
      <c r="A58" t="s">
        <v>337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G163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2" width="14.625" style="0" customWidth="1"/>
    <col min="33" max="34" width="15.625" style="0" customWidth="1"/>
  </cols>
  <sheetData>
    <row r="1" spans="1:32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62"/>
      <c r="AF1" s="198"/>
    </row>
    <row r="2" spans="1:32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147</v>
      </c>
      <c r="Q2" s="598" t="s">
        <v>148</v>
      </c>
      <c r="R2" s="599"/>
      <c r="T2" s="180" t="s">
        <v>5</v>
      </c>
      <c r="U2" s="164"/>
      <c r="V2" s="207"/>
      <c r="AD2" s="1"/>
      <c r="AF2" s="161"/>
    </row>
    <row r="3" spans="1:32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205"/>
      <c r="V3" s="140"/>
      <c r="AD3" s="1"/>
      <c r="AF3" s="161"/>
    </row>
    <row r="4" spans="1:32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315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205"/>
      <c r="V4" s="140"/>
      <c r="AD4" s="1"/>
      <c r="AF4" s="161"/>
    </row>
    <row r="5" spans="1:32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315"/>
      <c r="J5" s="13"/>
      <c r="K5" s="593"/>
      <c r="L5" s="594"/>
      <c r="M5" s="594"/>
      <c r="N5" s="594"/>
      <c r="O5" s="594"/>
      <c r="P5" s="594"/>
      <c r="Q5" s="594"/>
      <c r="R5" s="595"/>
      <c r="T5" s="158" t="s">
        <v>149</v>
      </c>
      <c r="U5" s="205"/>
      <c r="V5" s="202">
        <f>J40</f>
        <v>0</v>
      </c>
      <c r="AD5" s="1"/>
      <c r="AF5" s="161"/>
    </row>
    <row r="6" spans="1:32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205"/>
      <c r="V6" s="202"/>
      <c r="AD6" s="1"/>
      <c r="AF6" s="161"/>
    </row>
    <row r="7" spans="1:32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205"/>
      <c r="V7" s="202"/>
      <c r="AD7" s="1"/>
      <c r="AF7" s="161"/>
    </row>
    <row r="8" spans="1:32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150</v>
      </c>
      <c r="U8" s="205"/>
      <c r="V8" s="202" t="e">
        <f>'FF 20-20'!R18+#REF!+#REF!+#REF!</f>
        <v>#REF!</v>
      </c>
      <c r="AD8" s="1"/>
      <c r="AF8" s="161"/>
    </row>
    <row r="9" spans="1:32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205"/>
      <c r="V9" s="202"/>
      <c r="AD9" s="1"/>
      <c r="AF9" s="161"/>
    </row>
    <row r="10" spans="1:32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4"/>
      <c r="V10" s="394"/>
      <c r="AD10" s="1"/>
      <c r="AF10" s="161"/>
    </row>
    <row r="11" spans="1:32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205"/>
      <c r="V11" s="202" t="e">
        <f>V5-V8</f>
        <v>#REF!</v>
      </c>
      <c r="AD11" s="1"/>
      <c r="AF11" s="161"/>
    </row>
    <row r="12" spans="1:32" ht="13.5" thickBot="1">
      <c r="A12" s="307" t="s">
        <v>25</v>
      </c>
      <c r="B12" s="317"/>
      <c r="C12" s="317"/>
      <c r="D12" s="317"/>
      <c r="E12" s="318"/>
      <c r="F12" s="306" t="s">
        <v>26</v>
      </c>
      <c r="G12" s="10"/>
      <c r="H12" s="10"/>
      <c r="I12" s="7"/>
      <c r="J12" s="306" t="s">
        <v>27</v>
      </c>
      <c r="K12" s="317"/>
      <c r="L12" s="317"/>
      <c r="M12" s="317"/>
      <c r="N12" s="317"/>
      <c r="O12" s="319"/>
      <c r="P12" s="306" t="s">
        <v>28</v>
      </c>
      <c r="Q12" s="10"/>
      <c r="R12" s="7"/>
      <c r="T12" s="206"/>
      <c r="U12" s="5"/>
      <c r="V12" s="139"/>
      <c r="AD12" s="1"/>
      <c r="AF12" s="161"/>
    </row>
    <row r="13" spans="1:32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"/>
      <c r="AE13" s="191"/>
      <c r="AF13" s="204"/>
    </row>
    <row r="14" spans="1:32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5"/>
      <c r="AE14" s="192"/>
      <c r="AF14" s="200"/>
    </row>
    <row r="15" spans="1:32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771"/>
      <c r="K15" s="772"/>
      <c r="L15" s="763"/>
      <c r="M15" s="773"/>
      <c r="N15" s="773"/>
      <c r="O15" s="764"/>
      <c r="P15" s="692" t="s">
        <v>52</v>
      </c>
      <c r="Q15" s="694"/>
      <c r="R15" s="50" t="s">
        <v>53</v>
      </c>
      <c r="S15" s="50" t="s">
        <v>54</v>
      </c>
      <c r="T15" s="50" t="s">
        <v>30</v>
      </c>
      <c r="U15" s="50" t="s">
        <v>31</v>
      </c>
      <c r="V15" s="50" t="s">
        <v>32</v>
      </c>
      <c r="W15" s="50" t="s">
        <v>33</v>
      </c>
      <c r="X15" s="50" t="s">
        <v>34</v>
      </c>
      <c r="Y15" s="50" t="s">
        <v>35</v>
      </c>
      <c r="Z15" s="50" t="s">
        <v>36</v>
      </c>
      <c r="AA15" s="50" t="s">
        <v>37</v>
      </c>
      <c r="AB15" s="50" t="s">
        <v>38</v>
      </c>
      <c r="AC15" s="50" t="s">
        <v>39</v>
      </c>
      <c r="AD15" s="50" t="s">
        <v>40</v>
      </c>
      <c r="AE15" s="172"/>
      <c r="AF15" s="201"/>
    </row>
    <row r="16" spans="1:32" ht="12.75">
      <c r="A16" s="767"/>
      <c r="B16" s="768"/>
      <c r="C16" s="768"/>
      <c r="D16" s="768"/>
      <c r="E16" s="759"/>
      <c r="F16" s="757"/>
      <c r="G16" s="759"/>
      <c r="H16" s="757"/>
      <c r="I16" s="759"/>
      <c r="J16" s="765" t="s">
        <v>151</v>
      </c>
      <c r="K16" s="766"/>
      <c r="L16" s="757"/>
      <c r="M16" s="758"/>
      <c r="N16" s="758"/>
      <c r="O16" s="759"/>
      <c r="P16" s="695" t="s">
        <v>152</v>
      </c>
      <c r="Q16" s="697"/>
      <c r="R16" s="44" t="s">
        <v>152</v>
      </c>
      <c r="S16" s="44" t="s">
        <v>152</v>
      </c>
      <c r="T16" s="44" t="s">
        <v>152</v>
      </c>
      <c r="U16" s="44" t="s">
        <v>152</v>
      </c>
      <c r="V16" s="44" t="s">
        <v>152</v>
      </c>
      <c r="W16" s="44" t="s">
        <v>152</v>
      </c>
      <c r="X16" s="44" t="s">
        <v>152</v>
      </c>
      <c r="Y16" s="44" t="s">
        <v>152</v>
      </c>
      <c r="Z16" s="44" t="s">
        <v>152</v>
      </c>
      <c r="AA16" s="44" t="s">
        <v>152</v>
      </c>
      <c r="AB16" s="44" t="s">
        <v>152</v>
      </c>
      <c r="AC16" s="44" t="s">
        <v>152</v>
      </c>
      <c r="AD16" s="44" t="s">
        <v>152</v>
      </c>
      <c r="AE16" s="44" t="s">
        <v>153</v>
      </c>
      <c r="AF16" s="47" t="s">
        <v>154</v>
      </c>
    </row>
    <row r="17" spans="1:32" ht="12.75">
      <c r="A17" s="769" t="s">
        <v>47</v>
      </c>
      <c r="B17" s="770"/>
      <c r="C17" s="770"/>
      <c r="D17" s="770"/>
      <c r="E17" s="766"/>
      <c r="F17" s="765" t="s">
        <v>48</v>
      </c>
      <c r="G17" s="766"/>
      <c r="H17" s="765" t="s">
        <v>49</v>
      </c>
      <c r="I17" s="766"/>
      <c r="J17" s="765" t="s">
        <v>50</v>
      </c>
      <c r="K17" s="766"/>
      <c r="L17" s="729" t="s">
        <v>51</v>
      </c>
      <c r="M17" s="715"/>
      <c r="N17" s="715"/>
      <c r="O17" s="716"/>
      <c r="P17" s="753" t="s">
        <v>123</v>
      </c>
      <c r="Q17" s="754"/>
      <c r="R17" s="52" t="s">
        <v>123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2" t="s">
        <v>123</v>
      </c>
      <c r="AE17" s="44" t="s">
        <v>41</v>
      </c>
      <c r="AF17" s="47" t="s">
        <v>42</v>
      </c>
    </row>
    <row r="18" spans="1:32" ht="12.75">
      <c r="A18" s="734"/>
      <c r="B18" s="735"/>
      <c r="C18" s="735"/>
      <c r="D18" s="735"/>
      <c r="E18" s="697"/>
      <c r="F18" s="695"/>
      <c r="G18" s="697"/>
      <c r="H18" s="695"/>
      <c r="I18" s="697"/>
      <c r="J18" s="757"/>
      <c r="K18" s="759"/>
      <c r="L18" s="757"/>
      <c r="M18" s="758"/>
      <c r="N18" s="758"/>
      <c r="O18" s="759"/>
      <c r="P18" s="755" t="s">
        <v>60</v>
      </c>
      <c r="Q18" s="756"/>
      <c r="R18" s="44" t="s">
        <v>60</v>
      </c>
      <c r="S18" s="44"/>
      <c r="T18" s="44"/>
      <c r="U18" s="44">
        <v>83.011</v>
      </c>
      <c r="V18" s="44"/>
      <c r="W18" s="44">
        <v>83.505</v>
      </c>
      <c r="X18" s="423" t="s">
        <v>294</v>
      </c>
      <c r="Y18" s="44" t="s">
        <v>61</v>
      </c>
      <c r="Z18" s="44">
        <v>83.535</v>
      </c>
      <c r="AA18" s="44">
        <v>83.536</v>
      </c>
      <c r="AB18" s="44">
        <v>83.536</v>
      </c>
      <c r="AC18" s="44">
        <v>83.549</v>
      </c>
      <c r="AD18" s="44">
        <v>83.549</v>
      </c>
      <c r="AE18" s="61"/>
      <c r="AF18" s="151"/>
    </row>
    <row r="19" spans="1:32" ht="12.75">
      <c r="A19" s="732" t="s">
        <v>155</v>
      </c>
      <c r="B19" s="733"/>
      <c r="C19" s="733"/>
      <c r="D19" s="733"/>
      <c r="E19" s="720"/>
      <c r="F19" s="730" t="s">
        <v>156</v>
      </c>
      <c r="G19" s="720"/>
      <c r="H19" s="730" t="s">
        <v>157</v>
      </c>
      <c r="I19" s="720"/>
      <c r="J19" s="730" t="s">
        <v>144</v>
      </c>
      <c r="K19" s="720"/>
      <c r="L19" s="730" t="s">
        <v>145</v>
      </c>
      <c r="M19" s="719"/>
      <c r="N19" s="719"/>
      <c r="O19" s="720"/>
      <c r="P19" s="695" t="s">
        <v>70</v>
      </c>
      <c r="Q19" s="697"/>
      <c r="R19" s="44" t="s">
        <v>71</v>
      </c>
      <c r="S19" s="44"/>
      <c r="T19" s="44"/>
      <c r="U19" s="44" t="s">
        <v>72</v>
      </c>
      <c r="V19" s="44"/>
      <c r="W19" s="44" t="s">
        <v>73</v>
      </c>
      <c r="X19" s="44" t="s">
        <v>295</v>
      </c>
      <c r="Y19" s="44" t="s">
        <v>74</v>
      </c>
      <c r="Z19" s="44" t="s">
        <v>75</v>
      </c>
      <c r="AA19" s="44" t="s">
        <v>76</v>
      </c>
      <c r="AB19" s="44" t="s">
        <v>77</v>
      </c>
      <c r="AC19" s="44" t="s">
        <v>78</v>
      </c>
      <c r="AD19" s="44" t="s">
        <v>79</v>
      </c>
      <c r="AE19" s="44" t="s">
        <v>93</v>
      </c>
      <c r="AF19" s="47" t="s">
        <v>24</v>
      </c>
    </row>
    <row r="20" spans="1:32" ht="12.75">
      <c r="A20" s="596"/>
      <c r="B20" s="597"/>
      <c r="C20" s="597"/>
      <c r="D20" s="597"/>
      <c r="E20" s="592"/>
      <c r="F20" s="616"/>
      <c r="G20" s="618"/>
      <c r="H20" s="761"/>
      <c r="I20" s="762"/>
      <c r="J20" s="760">
        <f>IF(F20*H20=0,F20,F20*H20)</f>
        <v>0</v>
      </c>
      <c r="K20" s="713"/>
      <c r="L20" s="750"/>
      <c r="M20" s="751"/>
      <c r="N20" s="751"/>
      <c r="O20" s="752"/>
      <c r="P20" s="616"/>
      <c r="Q20" s="618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292">
        <f aca="true" t="shared" si="0" ref="AE20:AE31">SUM(P20:AD20)</f>
        <v>0</v>
      </c>
      <c r="AF20" s="125">
        <f>J20-AE20</f>
        <v>0</v>
      </c>
    </row>
    <row r="21" spans="1:32" ht="12.75">
      <c r="A21" s="596"/>
      <c r="B21" s="597"/>
      <c r="C21" s="597"/>
      <c r="D21" s="597"/>
      <c r="E21" s="592"/>
      <c r="F21" s="616"/>
      <c r="G21" s="618"/>
      <c r="H21" s="761"/>
      <c r="I21" s="762"/>
      <c r="J21" s="760">
        <f aca="true" t="shared" si="1" ref="J21:J39">IF(F21*H21=0,F21,F21*H21)</f>
        <v>0</v>
      </c>
      <c r="K21" s="713"/>
      <c r="L21" s="750"/>
      <c r="M21" s="751"/>
      <c r="N21" s="751"/>
      <c r="O21" s="752"/>
      <c r="P21" s="616"/>
      <c r="Q21" s="618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292">
        <f t="shared" si="0"/>
        <v>0</v>
      </c>
      <c r="AF21" s="125">
        <f aca="true" t="shared" si="2" ref="AF21:AF39">J21-AE21</f>
        <v>0</v>
      </c>
    </row>
    <row r="22" spans="1:32" ht="12.75">
      <c r="A22" s="596"/>
      <c r="B22" s="597"/>
      <c r="C22" s="597"/>
      <c r="D22" s="597"/>
      <c r="E22" s="592"/>
      <c r="F22" s="616"/>
      <c r="G22" s="618"/>
      <c r="H22" s="761"/>
      <c r="I22" s="762"/>
      <c r="J22" s="760">
        <f t="shared" si="1"/>
        <v>0</v>
      </c>
      <c r="K22" s="713"/>
      <c r="L22" s="750"/>
      <c r="M22" s="751"/>
      <c r="N22" s="751"/>
      <c r="O22" s="752"/>
      <c r="P22" s="616"/>
      <c r="Q22" s="618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292">
        <f t="shared" si="0"/>
        <v>0</v>
      </c>
      <c r="AF22" s="125">
        <f t="shared" si="2"/>
        <v>0</v>
      </c>
    </row>
    <row r="23" spans="1:32" ht="12.75">
      <c r="A23" s="596"/>
      <c r="B23" s="597"/>
      <c r="C23" s="597"/>
      <c r="D23" s="597"/>
      <c r="E23" s="592"/>
      <c r="F23" s="616"/>
      <c r="G23" s="618"/>
      <c r="H23" s="761"/>
      <c r="I23" s="762"/>
      <c r="J23" s="760">
        <f t="shared" si="1"/>
        <v>0</v>
      </c>
      <c r="K23" s="713"/>
      <c r="L23" s="750"/>
      <c r="M23" s="751"/>
      <c r="N23" s="751"/>
      <c r="O23" s="752"/>
      <c r="P23" s="616"/>
      <c r="Q23" s="618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292">
        <f t="shared" si="0"/>
        <v>0</v>
      </c>
      <c r="AF23" s="125">
        <f t="shared" si="2"/>
        <v>0</v>
      </c>
    </row>
    <row r="24" spans="1:32" ht="12.75">
      <c r="A24" s="596"/>
      <c r="B24" s="597"/>
      <c r="C24" s="597"/>
      <c r="D24" s="597"/>
      <c r="E24" s="592"/>
      <c r="F24" s="616"/>
      <c r="G24" s="618"/>
      <c r="H24" s="761"/>
      <c r="I24" s="762"/>
      <c r="J24" s="760">
        <f t="shared" si="1"/>
        <v>0</v>
      </c>
      <c r="K24" s="713"/>
      <c r="L24" s="750"/>
      <c r="M24" s="751"/>
      <c r="N24" s="751"/>
      <c r="O24" s="752"/>
      <c r="P24" s="616"/>
      <c r="Q24" s="618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292">
        <f t="shared" si="0"/>
        <v>0</v>
      </c>
      <c r="AF24" s="125">
        <f t="shared" si="2"/>
        <v>0</v>
      </c>
    </row>
    <row r="25" spans="1:32" ht="12.75">
      <c r="A25" s="596"/>
      <c r="B25" s="597"/>
      <c r="C25" s="597"/>
      <c r="D25" s="597"/>
      <c r="E25" s="592"/>
      <c r="F25" s="616"/>
      <c r="G25" s="618"/>
      <c r="H25" s="761"/>
      <c r="I25" s="762"/>
      <c r="J25" s="760">
        <f t="shared" si="1"/>
        <v>0</v>
      </c>
      <c r="K25" s="713"/>
      <c r="L25" s="750"/>
      <c r="M25" s="751"/>
      <c r="N25" s="751"/>
      <c r="O25" s="752"/>
      <c r="P25" s="616"/>
      <c r="Q25" s="618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292">
        <f t="shared" si="0"/>
        <v>0</v>
      </c>
      <c r="AF25" s="125">
        <f t="shared" si="2"/>
        <v>0</v>
      </c>
    </row>
    <row r="26" spans="1:32" ht="12.75">
      <c r="A26" s="596"/>
      <c r="B26" s="597"/>
      <c r="C26" s="597"/>
      <c r="D26" s="597"/>
      <c r="E26" s="592"/>
      <c r="F26" s="616"/>
      <c r="G26" s="618"/>
      <c r="H26" s="761"/>
      <c r="I26" s="762"/>
      <c r="J26" s="760">
        <f t="shared" si="1"/>
        <v>0</v>
      </c>
      <c r="K26" s="713"/>
      <c r="L26" s="750"/>
      <c r="M26" s="751"/>
      <c r="N26" s="751"/>
      <c r="O26" s="752"/>
      <c r="P26" s="616"/>
      <c r="Q26" s="618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292">
        <f t="shared" si="0"/>
        <v>0</v>
      </c>
      <c r="AF26" s="125">
        <f t="shared" si="2"/>
        <v>0</v>
      </c>
    </row>
    <row r="27" spans="1:32" ht="12.75">
      <c r="A27" s="596"/>
      <c r="B27" s="597"/>
      <c r="C27" s="597"/>
      <c r="D27" s="597"/>
      <c r="E27" s="592"/>
      <c r="F27" s="616"/>
      <c r="G27" s="618"/>
      <c r="H27" s="761"/>
      <c r="I27" s="762"/>
      <c r="J27" s="760">
        <f t="shared" si="1"/>
        <v>0</v>
      </c>
      <c r="K27" s="713"/>
      <c r="L27" s="750"/>
      <c r="M27" s="751"/>
      <c r="N27" s="751"/>
      <c r="O27" s="752"/>
      <c r="P27" s="616"/>
      <c r="Q27" s="618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292">
        <f t="shared" si="0"/>
        <v>0</v>
      </c>
      <c r="AF27" s="125">
        <f t="shared" si="2"/>
        <v>0</v>
      </c>
    </row>
    <row r="28" spans="1:32" ht="12.75">
      <c r="A28" s="596"/>
      <c r="B28" s="597"/>
      <c r="C28" s="597"/>
      <c r="D28" s="597"/>
      <c r="E28" s="592"/>
      <c r="F28" s="616"/>
      <c r="G28" s="618"/>
      <c r="H28" s="761"/>
      <c r="I28" s="762"/>
      <c r="J28" s="760">
        <f t="shared" si="1"/>
        <v>0</v>
      </c>
      <c r="K28" s="713"/>
      <c r="L28" s="750"/>
      <c r="M28" s="751"/>
      <c r="N28" s="751"/>
      <c r="O28" s="752"/>
      <c r="P28" s="616"/>
      <c r="Q28" s="618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292">
        <f t="shared" si="0"/>
        <v>0</v>
      </c>
      <c r="AF28" s="125">
        <f t="shared" si="2"/>
        <v>0</v>
      </c>
    </row>
    <row r="29" spans="1:32" ht="12.75">
      <c r="A29" s="596"/>
      <c r="B29" s="597"/>
      <c r="C29" s="597"/>
      <c r="D29" s="597"/>
      <c r="E29" s="592"/>
      <c r="F29" s="616"/>
      <c r="G29" s="618"/>
      <c r="H29" s="761"/>
      <c r="I29" s="762"/>
      <c r="J29" s="760">
        <f t="shared" si="1"/>
        <v>0</v>
      </c>
      <c r="K29" s="713"/>
      <c r="L29" s="750"/>
      <c r="M29" s="751"/>
      <c r="N29" s="751"/>
      <c r="O29" s="752"/>
      <c r="P29" s="616"/>
      <c r="Q29" s="618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292">
        <f t="shared" si="0"/>
        <v>0</v>
      </c>
      <c r="AF29" s="125">
        <f t="shared" si="2"/>
        <v>0</v>
      </c>
    </row>
    <row r="30" spans="1:32" ht="12.75">
      <c r="A30" s="596"/>
      <c r="B30" s="597"/>
      <c r="C30" s="597"/>
      <c r="D30" s="597"/>
      <c r="E30" s="592"/>
      <c r="F30" s="616"/>
      <c r="G30" s="618"/>
      <c r="H30" s="761"/>
      <c r="I30" s="762"/>
      <c r="J30" s="760">
        <f t="shared" si="1"/>
        <v>0</v>
      </c>
      <c r="K30" s="713"/>
      <c r="L30" s="750"/>
      <c r="M30" s="751"/>
      <c r="N30" s="751"/>
      <c r="O30" s="752"/>
      <c r="P30" s="616"/>
      <c r="Q30" s="618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292">
        <f t="shared" si="0"/>
        <v>0</v>
      </c>
      <c r="AF30" s="125">
        <f t="shared" si="2"/>
        <v>0</v>
      </c>
    </row>
    <row r="31" spans="1:32" ht="12.75">
      <c r="A31" s="596"/>
      <c r="B31" s="597"/>
      <c r="C31" s="597"/>
      <c r="D31" s="597"/>
      <c r="E31" s="592"/>
      <c r="F31" s="616"/>
      <c r="G31" s="618"/>
      <c r="H31" s="761"/>
      <c r="I31" s="762"/>
      <c r="J31" s="760">
        <f t="shared" si="1"/>
        <v>0</v>
      </c>
      <c r="K31" s="713"/>
      <c r="L31" s="750"/>
      <c r="M31" s="751"/>
      <c r="N31" s="751"/>
      <c r="O31" s="752"/>
      <c r="P31" s="616"/>
      <c r="Q31" s="618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292">
        <f t="shared" si="0"/>
        <v>0</v>
      </c>
      <c r="AF31" s="125">
        <f t="shared" si="2"/>
        <v>0</v>
      </c>
    </row>
    <row r="32" spans="1:32" ht="12.75">
      <c r="A32" s="596"/>
      <c r="B32" s="597"/>
      <c r="C32" s="597"/>
      <c r="D32" s="597"/>
      <c r="E32" s="592"/>
      <c r="F32" s="616"/>
      <c r="G32" s="618"/>
      <c r="H32" s="761"/>
      <c r="I32" s="762"/>
      <c r="J32" s="760">
        <f t="shared" si="1"/>
        <v>0</v>
      </c>
      <c r="K32" s="713"/>
      <c r="L32" s="750"/>
      <c r="M32" s="751"/>
      <c r="N32" s="751"/>
      <c r="O32" s="752"/>
      <c r="P32" s="616"/>
      <c r="Q32" s="618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292">
        <f aca="true" t="shared" si="3" ref="AE32:AE39">SUM(P32:AD32)</f>
        <v>0</v>
      </c>
      <c r="AF32" s="125">
        <f t="shared" si="2"/>
        <v>0</v>
      </c>
    </row>
    <row r="33" spans="1:32" ht="12.75">
      <c r="A33" s="596"/>
      <c r="B33" s="597"/>
      <c r="C33" s="597"/>
      <c r="D33" s="597"/>
      <c r="E33" s="592"/>
      <c r="F33" s="616"/>
      <c r="G33" s="618"/>
      <c r="H33" s="761"/>
      <c r="I33" s="762"/>
      <c r="J33" s="760">
        <f t="shared" si="1"/>
        <v>0</v>
      </c>
      <c r="K33" s="713"/>
      <c r="L33" s="750"/>
      <c r="M33" s="751"/>
      <c r="N33" s="751"/>
      <c r="O33" s="752"/>
      <c r="P33" s="616"/>
      <c r="Q33" s="618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292">
        <f t="shared" si="3"/>
        <v>0</v>
      </c>
      <c r="AF33" s="125">
        <f t="shared" si="2"/>
        <v>0</v>
      </c>
    </row>
    <row r="34" spans="1:32" ht="12.75">
      <c r="A34" s="596"/>
      <c r="B34" s="597"/>
      <c r="C34" s="597"/>
      <c r="D34" s="597"/>
      <c r="E34" s="592"/>
      <c r="F34" s="616"/>
      <c r="G34" s="618"/>
      <c r="H34" s="761"/>
      <c r="I34" s="762"/>
      <c r="J34" s="760">
        <f t="shared" si="1"/>
        <v>0</v>
      </c>
      <c r="K34" s="713"/>
      <c r="L34" s="750"/>
      <c r="M34" s="751"/>
      <c r="N34" s="751"/>
      <c r="O34" s="752"/>
      <c r="P34" s="616"/>
      <c r="Q34" s="618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92">
        <f t="shared" si="3"/>
        <v>0</v>
      </c>
      <c r="AF34" s="125">
        <f t="shared" si="2"/>
        <v>0</v>
      </c>
    </row>
    <row r="35" spans="1:32" ht="12.75">
      <c r="A35" s="596"/>
      <c r="B35" s="597"/>
      <c r="C35" s="597"/>
      <c r="D35" s="597"/>
      <c r="E35" s="592"/>
      <c r="F35" s="616"/>
      <c r="G35" s="618"/>
      <c r="H35" s="761"/>
      <c r="I35" s="762"/>
      <c r="J35" s="760">
        <f t="shared" si="1"/>
        <v>0</v>
      </c>
      <c r="K35" s="713"/>
      <c r="L35" s="750"/>
      <c r="M35" s="751"/>
      <c r="N35" s="751"/>
      <c r="O35" s="752"/>
      <c r="P35" s="616"/>
      <c r="Q35" s="618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292">
        <f t="shared" si="3"/>
        <v>0</v>
      </c>
      <c r="AF35" s="125">
        <f t="shared" si="2"/>
        <v>0</v>
      </c>
    </row>
    <row r="36" spans="1:32" ht="12.75">
      <c r="A36" s="596"/>
      <c r="B36" s="597"/>
      <c r="C36" s="597"/>
      <c r="D36" s="597"/>
      <c r="E36" s="592"/>
      <c r="F36" s="616"/>
      <c r="G36" s="618"/>
      <c r="H36" s="761"/>
      <c r="I36" s="762"/>
      <c r="J36" s="760">
        <f t="shared" si="1"/>
        <v>0</v>
      </c>
      <c r="K36" s="713"/>
      <c r="L36" s="750"/>
      <c r="M36" s="751"/>
      <c r="N36" s="751"/>
      <c r="O36" s="752"/>
      <c r="P36" s="616"/>
      <c r="Q36" s="618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292">
        <f t="shared" si="3"/>
        <v>0</v>
      </c>
      <c r="AF36" s="125">
        <f t="shared" si="2"/>
        <v>0</v>
      </c>
    </row>
    <row r="37" spans="1:32" ht="12.75">
      <c r="A37" s="596"/>
      <c r="B37" s="597"/>
      <c r="C37" s="597"/>
      <c r="D37" s="597"/>
      <c r="E37" s="592"/>
      <c r="F37" s="616"/>
      <c r="G37" s="618"/>
      <c r="H37" s="761"/>
      <c r="I37" s="762"/>
      <c r="J37" s="760">
        <f t="shared" si="1"/>
        <v>0</v>
      </c>
      <c r="K37" s="713"/>
      <c r="L37" s="750"/>
      <c r="M37" s="751"/>
      <c r="N37" s="751"/>
      <c r="O37" s="752"/>
      <c r="P37" s="616"/>
      <c r="Q37" s="618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292">
        <f t="shared" si="3"/>
        <v>0</v>
      </c>
      <c r="AF37" s="125">
        <f t="shared" si="2"/>
        <v>0</v>
      </c>
    </row>
    <row r="38" spans="1:32" ht="12.75">
      <c r="A38" s="596"/>
      <c r="B38" s="597"/>
      <c r="C38" s="597"/>
      <c r="D38" s="597"/>
      <c r="E38" s="592"/>
      <c r="F38" s="616"/>
      <c r="G38" s="618"/>
      <c r="H38" s="761"/>
      <c r="I38" s="762"/>
      <c r="J38" s="760">
        <f t="shared" si="1"/>
        <v>0</v>
      </c>
      <c r="K38" s="713"/>
      <c r="L38" s="750"/>
      <c r="M38" s="751"/>
      <c r="N38" s="751"/>
      <c r="O38" s="752"/>
      <c r="P38" s="616"/>
      <c r="Q38" s="618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292">
        <f t="shared" si="3"/>
        <v>0</v>
      </c>
      <c r="AF38" s="125">
        <f t="shared" si="2"/>
        <v>0</v>
      </c>
    </row>
    <row r="39" spans="1:32" ht="12.75">
      <c r="A39" s="596"/>
      <c r="B39" s="597"/>
      <c r="C39" s="597"/>
      <c r="D39" s="597"/>
      <c r="E39" s="592"/>
      <c r="F39" s="616"/>
      <c r="G39" s="618"/>
      <c r="H39" s="761"/>
      <c r="I39" s="762"/>
      <c r="J39" s="760">
        <f t="shared" si="1"/>
        <v>0</v>
      </c>
      <c r="K39" s="713"/>
      <c r="L39" s="750"/>
      <c r="M39" s="751"/>
      <c r="N39" s="751"/>
      <c r="O39" s="752"/>
      <c r="P39" s="619"/>
      <c r="Q39" s="621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99">
        <f t="shared" si="3"/>
        <v>0</v>
      </c>
      <c r="AF39" s="439">
        <f t="shared" si="2"/>
        <v>0</v>
      </c>
    </row>
    <row r="40" spans="1:32" ht="12.75">
      <c r="A40" s="197"/>
      <c r="B40" s="81"/>
      <c r="C40" s="81"/>
      <c r="D40" s="81"/>
      <c r="E40" s="104"/>
      <c r="F40" s="81"/>
      <c r="G40" s="104"/>
      <c r="H40" s="81"/>
      <c r="I40" s="104"/>
      <c r="J40" s="748">
        <f>SUM(J20:K39)</f>
        <v>0</v>
      </c>
      <c r="K40" s="749"/>
      <c r="L40" s="81"/>
      <c r="M40" s="81"/>
      <c r="N40" s="81"/>
      <c r="O40" s="104"/>
      <c r="P40" s="748">
        <f>SUM(P20:Q39)</f>
        <v>0</v>
      </c>
      <c r="Q40" s="749"/>
      <c r="R40" s="292">
        <f aca="true" t="shared" si="4" ref="R40:AF40">SUM(R20:R39)</f>
        <v>0</v>
      </c>
      <c r="S40" s="292">
        <f t="shared" si="4"/>
        <v>0</v>
      </c>
      <c r="T40" s="292">
        <f t="shared" si="4"/>
        <v>0</v>
      </c>
      <c r="U40" s="292">
        <f t="shared" si="4"/>
        <v>0</v>
      </c>
      <c r="V40" s="292">
        <f t="shared" si="4"/>
        <v>0</v>
      </c>
      <c r="W40" s="292">
        <f t="shared" si="4"/>
        <v>0</v>
      </c>
      <c r="X40" s="292">
        <f t="shared" si="4"/>
        <v>0</v>
      </c>
      <c r="Y40" s="292">
        <f t="shared" si="4"/>
        <v>0</v>
      </c>
      <c r="Z40" s="292">
        <f t="shared" si="4"/>
        <v>0</v>
      </c>
      <c r="AA40" s="292">
        <f t="shared" si="4"/>
        <v>0</v>
      </c>
      <c r="AB40" s="292">
        <f t="shared" si="4"/>
        <v>0</v>
      </c>
      <c r="AC40" s="292">
        <f t="shared" si="4"/>
        <v>0</v>
      </c>
      <c r="AD40" s="292">
        <f t="shared" si="4"/>
        <v>0</v>
      </c>
      <c r="AE40" s="292">
        <f t="shared" si="4"/>
        <v>0</v>
      </c>
      <c r="AF40" s="125">
        <f t="shared" si="4"/>
        <v>0</v>
      </c>
    </row>
    <row r="41" spans="1:32" ht="12.75">
      <c r="A41" s="77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</row>
    <row r="42" spans="1:32" ht="12.75">
      <c r="A42" s="189" t="s">
        <v>81</v>
      </c>
      <c r="B42" s="77"/>
      <c r="C42" s="344"/>
      <c r="D42" s="79"/>
      <c r="E42" s="79"/>
      <c r="F42" s="79"/>
      <c r="G42" s="79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81"/>
      <c r="AB42" s="81"/>
      <c r="AC42" s="81"/>
      <c r="AD42" s="81"/>
      <c r="AE42" s="81"/>
      <c r="AF42" s="81"/>
    </row>
    <row r="43" spans="1:33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6"/>
      <c r="AB43" s="296"/>
      <c r="AC43" s="296"/>
      <c r="AD43" s="296"/>
      <c r="AE43" s="296"/>
      <c r="AF43" s="296"/>
      <c r="AG43" s="302"/>
    </row>
    <row r="44" spans="1:32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81"/>
      <c r="AB44" s="81"/>
      <c r="AC44" s="81"/>
      <c r="AD44" s="81"/>
      <c r="AE44" s="81"/>
      <c r="AF44" s="81"/>
    </row>
    <row r="45" spans="1:32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1"/>
      <c r="AB45" s="81"/>
      <c r="AC45" s="81"/>
      <c r="AD45" s="81"/>
      <c r="AE45" s="81"/>
      <c r="AF45" s="81"/>
    </row>
    <row r="46" spans="1:32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1"/>
      <c r="AB46" s="81"/>
      <c r="AC46" s="81"/>
      <c r="AD46" s="81"/>
      <c r="AE46" s="81"/>
      <c r="AF46" s="81"/>
    </row>
    <row r="47" spans="1:32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81"/>
      <c r="AB47" s="81"/>
      <c r="AC47" s="81"/>
      <c r="AD47" s="81"/>
      <c r="AE47" s="81"/>
      <c r="AF47" s="81"/>
    </row>
    <row r="48" spans="1:32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1"/>
      <c r="AB48" s="81"/>
      <c r="AC48" s="81"/>
      <c r="AD48" s="81"/>
      <c r="AE48" s="81"/>
      <c r="AF48" s="81"/>
    </row>
    <row r="49" spans="1:32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1"/>
      <c r="AB49" s="81"/>
      <c r="AC49" s="81"/>
      <c r="AD49" s="81"/>
      <c r="AE49" s="81"/>
      <c r="AF49" s="81"/>
    </row>
    <row r="50" spans="1:32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1"/>
      <c r="AB50" s="81"/>
      <c r="AC50" s="81"/>
      <c r="AD50" s="81"/>
      <c r="AE50" s="81"/>
      <c r="AF50" s="81"/>
    </row>
    <row r="51" spans="1:32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1"/>
      <c r="AB51" s="81"/>
      <c r="AC51" s="81"/>
      <c r="AD51" s="81"/>
      <c r="AE51" s="81"/>
      <c r="AF51" s="81"/>
    </row>
    <row r="52" spans="1:32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1"/>
      <c r="AB52" s="81"/>
      <c r="AC52" s="81"/>
      <c r="AD52" s="81"/>
      <c r="AE52" s="81"/>
      <c r="AF52" s="81"/>
    </row>
    <row r="53" spans="1:32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1"/>
      <c r="AB53" s="81"/>
      <c r="AC53" s="81"/>
      <c r="AD53" s="81"/>
      <c r="AE53" s="81"/>
      <c r="AF53" s="81"/>
    </row>
    <row r="54" spans="1:32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1"/>
      <c r="AB54" s="81"/>
      <c r="AC54" s="81"/>
      <c r="AD54" s="81"/>
      <c r="AE54" s="81"/>
      <c r="AF54" s="81"/>
    </row>
    <row r="55" spans="1:32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1"/>
      <c r="AB55" s="81"/>
      <c r="AC55" s="81"/>
      <c r="AD55" s="81"/>
      <c r="AE55" s="81"/>
      <c r="AF55" s="81"/>
    </row>
    <row r="56" spans="1:32" ht="12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1"/>
      <c r="AB56" s="81"/>
      <c r="AC56" s="81"/>
      <c r="AD56" s="81"/>
      <c r="AE56" s="81"/>
      <c r="AF56" s="81"/>
    </row>
    <row r="57" spans="1:3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4"/>
      <c r="AB57" s="14"/>
      <c r="AC57" s="14"/>
      <c r="AD57" s="14"/>
      <c r="AE57" s="14"/>
      <c r="AF57" s="14"/>
    </row>
    <row r="58" spans="1:3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4"/>
      <c r="AB58" s="14"/>
      <c r="AC58" s="14"/>
      <c r="AD58" s="14"/>
      <c r="AE58" s="14"/>
      <c r="AF58" s="14"/>
    </row>
    <row r="59" spans="1:3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4"/>
      <c r="AB59" s="14"/>
      <c r="AC59" s="14"/>
      <c r="AD59" s="14"/>
      <c r="AE59" s="14"/>
      <c r="AF59" s="14"/>
    </row>
    <row r="60" spans="1:3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4"/>
      <c r="AB60" s="14"/>
      <c r="AC60" s="14"/>
      <c r="AD60" s="14"/>
      <c r="AE60" s="14"/>
      <c r="AF60" s="14"/>
    </row>
    <row r="61" spans="1:26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</sheetData>
  <sheetProtection sheet="1" objects="1" scenarios="1"/>
  <mergeCells count="176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15:E15"/>
    <mergeCell ref="A16:E16"/>
    <mergeCell ref="A17:E17"/>
    <mergeCell ref="J15:K15"/>
    <mergeCell ref="J16:K16"/>
    <mergeCell ref="J17:K17"/>
    <mergeCell ref="L15:O15"/>
    <mergeCell ref="L16:O16"/>
    <mergeCell ref="L17:O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5:I35"/>
    <mergeCell ref="H36:I36"/>
    <mergeCell ref="H29:I29"/>
    <mergeCell ref="H30:I30"/>
    <mergeCell ref="H31:I31"/>
    <mergeCell ref="H32:I32"/>
    <mergeCell ref="H37:I37"/>
    <mergeCell ref="H38:I38"/>
    <mergeCell ref="H39:I39"/>
    <mergeCell ref="H15:I15"/>
    <mergeCell ref="H16:I16"/>
    <mergeCell ref="H17:I17"/>
    <mergeCell ref="H18:I18"/>
    <mergeCell ref="H19:I19"/>
    <mergeCell ref="H33:I33"/>
    <mergeCell ref="H34:I34"/>
    <mergeCell ref="J28:K28"/>
    <mergeCell ref="J29:K29"/>
    <mergeCell ref="J18:K18"/>
    <mergeCell ref="J20:K20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21:K21"/>
    <mergeCell ref="J22:K22"/>
    <mergeCell ref="J23:K23"/>
    <mergeCell ref="J24:K24"/>
    <mergeCell ref="J25:K25"/>
    <mergeCell ref="J26:K26"/>
    <mergeCell ref="J27:K27"/>
    <mergeCell ref="L18:O18"/>
    <mergeCell ref="J19:K19"/>
    <mergeCell ref="L19:O19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30:O30"/>
    <mergeCell ref="L31:O31"/>
    <mergeCell ref="L32:O32"/>
    <mergeCell ref="L33:O33"/>
    <mergeCell ref="L34:O34"/>
    <mergeCell ref="L35:O35"/>
    <mergeCell ref="L36:O36"/>
    <mergeCell ref="L37:O37"/>
    <mergeCell ref="L38:O38"/>
    <mergeCell ref="L39:O39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8:Q38"/>
    <mergeCell ref="P39:Q39"/>
    <mergeCell ref="P40:Q40"/>
    <mergeCell ref="P34:Q34"/>
    <mergeCell ref="P35:Q35"/>
    <mergeCell ref="P36:Q36"/>
    <mergeCell ref="P37:Q37"/>
  </mergeCells>
  <printOptions/>
  <pageMargins left="0.44" right="0.25" top="0.25" bottom="0.25" header="0" footer="0"/>
  <pageSetup fitToWidth="4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A32" sqref="A1:IV16384"/>
    </sheetView>
  </sheetViews>
  <sheetFormatPr defaultColWidth="9.00390625" defaultRowHeight="12.75"/>
  <cols>
    <col min="1" max="1" width="100.875" style="0" customWidth="1"/>
  </cols>
  <sheetData>
    <row r="1" ht="12">
      <c r="A1" t="s">
        <v>301</v>
      </c>
    </row>
    <row r="2" ht="12">
      <c r="A2" t="s">
        <v>415</v>
      </c>
    </row>
    <row r="3" ht="12">
      <c r="A3" t="s">
        <v>303</v>
      </c>
    </row>
    <row r="4" ht="12">
      <c r="A4" t="s">
        <v>304</v>
      </c>
    </row>
    <row r="5" ht="12">
      <c r="A5" t="s">
        <v>305</v>
      </c>
    </row>
    <row r="6" ht="12">
      <c r="A6" t="s">
        <v>306</v>
      </c>
    </row>
    <row r="7" ht="12">
      <c r="A7" t="s">
        <v>307</v>
      </c>
    </row>
    <row r="8" ht="12">
      <c r="A8" t="s">
        <v>308</v>
      </c>
    </row>
    <row r="9" ht="12">
      <c r="A9" t="s">
        <v>309</v>
      </c>
    </row>
    <row r="10" ht="12">
      <c r="A10" t="s">
        <v>310</v>
      </c>
    </row>
    <row r="11" ht="12">
      <c r="A11" t="s">
        <v>311</v>
      </c>
    </row>
    <row r="12" ht="12">
      <c r="A12" t="s">
        <v>312</v>
      </c>
    </row>
    <row r="13" ht="12">
      <c r="A13" t="s">
        <v>313</v>
      </c>
    </row>
    <row r="14" ht="12">
      <c r="A14" t="s">
        <v>416</v>
      </c>
    </row>
    <row r="15" ht="12">
      <c r="A15" t="s">
        <v>417</v>
      </c>
    </row>
    <row r="16" ht="12">
      <c r="A16" t="s">
        <v>418</v>
      </c>
    </row>
    <row r="17" ht="12">
      <c r="A17" t="s">
        <v>419</v>
      </c>
    </row>
    <row r="18" ht="12">
      <c r="A18" t="s">
        <v>420</v>
      </c>
    </row>
    <row r="19" ht="12">
      <c r="A19" t="s">
        <v>421</v>
      </c>
    </row>
    <row r="20" ht="12">
      <c r="A20" t="s">
        <v>422</v>
      </c>
    </row>
    <row r="21" ht="12">
      <c r="A21" t="s">
        <v>423</v>
      </c>
    </row>
    <row r="22" ht="12">
      <c r="A22" t="s">
        <v>424</v>
      </c>
    </row>
    <row r="23" ht="12">
      <c r="A23" t="s">
        <v>425</v>
      </c>
    </row>
    <row r="24" ht="12">
      <c r="A24" t="s">
        <v>426</v>
      </c>
    </row>
    <row r="25" ht="12">
      <c r="A25" t="s">
        <v>427</v>
      </c>
    </row>
    <row r="26" ht="12">
      <c r="A26" t="s">
        <v>428</v>
      </c>
    </row>
    <row r="27" ht="12">
      <c r="A27" t="s">
        <v>429</v>
      </c>
    </row>
    <row r="28" ht="12">
      <c r="A28" t="s">
        <v>430</v>
      </c>
    </row>
    <row r="29" ht="12">
      <c r="A29" t="s">
        <v>431</v>
      </c>
    </row>
    <row r="30" ht="12">
      <c r="A30" t="s">
        <v>432</v>
      </c>
    </row>
    <row r="31" ht="12">
      <c r="A31" t="s">
        <v>433</v>
      </c>
    </row>
    <row r="32" ht="12">
      <c r="A32" t="s">
        <v>434</v>
      </c>
    </row>
    <row r="33" ht="12">
      <c r="A33" t="s">
        <v>435</v>
      </c>
    </row>
    <row r="34" ht="12">
      <c r="A34" t="s">
        <v>436</v>
      </c>
    </row>
    <row r="35" ht="12">
      <c r="A35" t="s">
        <v>337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K137"/>
  <sheetViews>
    <sheetView showGridLines="0" workbookViewId="0" topLeftCell="A1">
      <selection activeCell="M20" sqref="M20:Q20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4" width="14.625" style="0" customWidth="1"/>
  </cols>
  <sheetData>
    <row r="1" spans="1:34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216"/>
      <c r="U1" s="216"/>
      <c r="V1" s="216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62"/>
      <c r="AH1" s="198"/>
    </row>
    <row r="2" spans="1:34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158</v>
      </c>
      <c r="Q2" s="598" t="s">
        <v>159</v>
      </c>
      <c r="R2" s="599"/>
      <c r="T2" s="213" t="s">
        <v>5</v>
      </c>
      <c r="U2" s="214"/>
      <c r="V2" s="215"/>
      <c r="Z2" s="205"/>
      <c r="AF2" s="1"/>
      <c r="AH2" s="161"/>
    </row>
    <row r="3" spans="1:34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329"/>
      <c r="V3" s="140"/>
      <c r="Z3" s="205"/>
      <c r="AF3" s="1"/>
      <c r="AH3" s="161"/>
    </row>
    <row r="4" spans="1:34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329"/>
      <c r="V4" s="140"/>
      <c r="Z4" s="205"/>
      <c r="AF4" s="1"/>
      <c r="AH4" s="161"/>
    </row>
    <row r="5" spans="1:34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160</v>
      </c>
      <c r="U5" s="330"/>
      <c r="V5" s="202">
        <f>M40</f>
        <v>0</v>
      </c>
      <c r="AF5" s="1"/>
      <c r="AH5" s="161"/>
    </row>
    <row r="6" spans="1:34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330"/>
      <c r="V6" s="202"/>
      <c r="AF6" s="1"/>
      <c r="AH6" s="161"/>
    </row>
    <row r="7" spans="1:34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329"/>
      <c r="V7" s="202"/>
      <c r="AF7" s="1"/>
      <c r="AH7" s="161"/>
    </row>
    <row r="8" spans="1:34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160</v>
      </c>
      <c r="U8" s="330"/>
      <c r="V8" s="202" t="e">
        <f>'FF 20-20'!R19+#REF!+#REF!+#REF!</f>
        <v>#REF!</v>
      </c>
      <c r="AF8" s="1"/>
      <c r="AH8" s="161"/>
    </row>
    <row r="9" spans="1:34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330"/>
      <c r="V9" s="202"/>
      <c r="AF9" s="1"/>
      <c r="AH9" s="161"/>
    </row>
    <row r="10" spans="1:34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7"/>
      <c r="V10" s="394"/>
      <c r="AF10" s="1"/>
      <c r="AH10" s="161"/>
    </row>
    <row r="11" spans="1:34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330"/>
      <c r="V11" s="202" t="e">
        <f>V5-V8</f>
        <v>#REF!</v>
      </c>
      <c r="AF11" s="1"/>
      <c r="AH11" s="161"/>
    </row>
    <row r="12" spans="1:34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206"/>
      <c r="U12" s="5"/>
      <c r="V12" s="212"/>
      <c r="AF12" s="1"/>
      <c r="AH12" s="161"/>
    </row>
    <row r="13" spans="1:34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"/>
      <c r="AG13" s="191"/>
      <c r="AH13" s="204"/>
    </row>
    <row r="14" spans="1:34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5"/>
      <c r="AG14" s="192"/>
      <c r="AH14" s="200"/>
    </row>
    <row r="15" spans="1:34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763"/>
      <c r="K15" s="773"/>
      <c r="L15" s="764"/>
      <c r="M15" s="763"/>
      <c r="N15" s="773"/>
      <c r="O15" s="773"/>
      <c r="P15" s="773"/>
      <c r="Q15" s="764"/>
      <c r="R15" s="203"/>
      <c r="S15" s="50" t="s">
        <v>53</v>
      </c>
      <c r="T15" s="50" t="s">
        <v>54</v>
      </c>
      <c r="U15" s="50" t="s">
        <v>30</v>
      </c>
      <c r="V15" s="50" t="s">
        <v>31</v>
      </c>
      <c r="W15" s="50" t="s">
        <v>32</v>
      </c>
      <c r="X15" s="50" t="s">
        <v>33</v>
      </c>
      <c r="Y15" s="50" t="s">
        <v>34</v>
      </c>
      <c r="Z15" s="50" t="s">
        <v>35</v>
      </c>
      <c r="AA15" s="50" t="s">
        <v>36</v>
      </c>
      <c r="AB15" s="50" t="s">
        <v>37</v>
      </c>
      <c r="AC15" s="50" t="s">
        <v>38</v>
      </c>
      <c r="AD15" s="50" t="s">
        <v>39</v>
      </c>
      <c r="AE15" s="50" t="s">
        <v>40</v>
      </c>
      <c r="AF15" s="50" t="s">
        <v>41</v>
      </c>
      <c r="AG15" s="203"/>
      <c r="AH15" s="217"/>
    </row>
    <row r="16" spans="1:34" ht="12.75">
      <c r="A16" s="767"/>
      <c r="B16" s="768"/>
      <c r="C16" s="768"/>
      <c r="D16" s="768"/>
      <c r="E16" s="759"/>
      <c r="F16" s="757"/>
      <c r="G16" s="759"/>
      <c r="H16" s="757"/>
      <c r="I16" s="759"/>
      <c r="J16" s="757"/>
      <c r="K16" s="758"/>
      <c r="L16" s="759"/>
      <c r="M16" s="765" t="s">
        <v>151</v>
      </c>
      <c r="N16" s="781"/>
      <c r="O16" s="781"/>
      <c r="P16" s="781"/>
      <c r="Q16" s="766"/>
      <c r="R16" s="203"/>
      <c r="S16" s="44" t="s">
        <v>161</v>
      </c>
      <c r="T16" s="44" t="s">
        <v>161</v>
      </c>
      <c r="U16" s="44" t="s">
        <v>161</v>
      </c>
      <c r="V16" s="44" t="s">
        <v>161</v>
      </c>
      <c r="W16" s="44" t="s">
        <v>161</v>
      </c>
      <c r="X16" s="44" t="s">
        <v>161</v>
      </c>
      <c r="Y16" s="44" t="s">
        <v>161</v>
      </c>
      <c r="Z16" s="44" t="s">
        <v>161</v>
      </c>
      <c r="AA16" s="44" t="s">
        <v>161</v>
      </c>
      <c r="AB16" s="44" t="s">
        <v>161</v>
      </c>
      <c r="AC16" s="44" t="s">
        <v>161</v>
      </c>
      <c r="AD16" s="44" t="s">
        <v>161</v>
      </c>
      <c r="AE16" s="44" t="s">
        <v>161</v>
      </c>
      <c r="AF16" s="44" t="s">
        <v>161</v>
      </c>
      <c r="AG16" s="208" t="s">
        <v>162</v>
      </c>
      <c r="AH16" s="218" t="s">
        <v>163</v>
      </c>
    </row>
    <row r="17" spans="1:34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765" t="s">
        <v>49</v>
      </c>
      <c r="I17" s="766"/>
      <c r="J17" s="729" t="s">
        <v>50</v>
      </c>
      <c r="K17" s="715"/>
      <c r="L17" s="716"/>
      <c r="M17" s="765" t="s">
        <v>51</v>
      </c>
      <c r="N17" s="781"/>
      <c r="O17" s="781"/>
      <c r="P17" s="781"/>
      <c r="Q17" s="766"/>
      <c r="R17" s="50" t="s">
        <v>52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2" t="s">
        <v>123</v>
      </c>
      <c r="AE17" s="52" t="s">
        <v>123</v>
      </c>
      <c r="AF17" s="52" t="s">
        <v>123</v>
      </c>
      <c r="AG17" s="208" t="s">
        <v>42</v>
      </c>
      <c r="AH17" s="218" t="s">
        <v>43</v>
      </c>
    </row>
    <row r="18" spans="1:34" ht="12.75">
      <c r="A18" s="734"/>
      <c r="B18" s="735"/>
      <c r="C18" s="735"/>
      <c r="D18" s="735"/>
      <c r="E18" s="697"/>
      <c r="F18" s="757"/>
      <c r="G18" s="759"/>
      <c r="H18" s="757"/>
      <c r="I18" s="759"/>
      <c r="J18" s="757"/>
      <c r="K18" s="758"/>
      <c r="L18" s="759"/>
      <c r="M18" s="757"/>
      <c r="N18" s="758"/>
      <c r="O18" s="758"/>
      <c r="P18" s="758"/>
      <c r="Q18" s="759"/>
      <c r="R18" s="203"/>
      <c r="S18" s="44" t="s">
        <v>60</v>
      </c>
      <c r="T18" s="44" t="s">
        <v>60</v>
      </c>
      <c r="U18" s="44"/>
      <c r="V18" s="44"/>
      <c r="W18" s="44">
        <v>83.011</v>
      </c>
      <c r="X18" s="44"/>
      <c r="Y18" s="44">
        <v>83.505</v>
      </c>
      <c r="Z18" s="423" t="s">
        <v>294</v>
      </c>
      <c r="AA18" s="44" t="s">
        <v>61</v>
      </c>
      <c r="AB18" s="44">
        <v>83.535</v>
      </c>
      <c r="AC18" s="44">
        <v>83.536</v>
      </c>
      <c r="AD18" s="44">
        <v>83.536</v>
      </c>
      <c r="AE18" s="44">
        <v>83.549</v>
      </c>
      <c r="AF18" s="44">
        <v>83.549</v>
      </c>
      <c r="AG18" s="61"/>
      <c r="AH18" s="151"/>
    </row>
    <row r="19" spans="1:34" ht="12.75">
      <c r="A19" s="732" t="s">
        <v>164</v>
      </c>
      <c r="B19" s="733"/>
      <c r="C19" s="733"/>
      <c r="D19" s="733"/>
      <c r="E19" s="720"/>
      <c r="F19" s="730" t="s">
        <v>156</v>
      </c>
      <c r="G19" s="720"/>
      <c r="H19" s="730" t="s">
        <v>157</v>
      </c>
      <c r="I19" s="720"/>
      <c r="J19" s="730" t="s">
        <v>165</v>
      </c>
      <c r="K19" s="719"/>
      <c r="L19" s="720"/>
      <c r="M19" s="730" t="s">
        <v>144</v>
      </c>
      <c r="N19" s="719"/>
      <c r="O19" s="719"/>
      <c r="P19" s="719"/>
      <c r="Q19" s="720"/>
      <c r="R19" s="60" t="s">
        <v>145</v>
      </c>
      <c r="S19" s="44" t="s">
        <v>70</v>
      </c>
      <c r="T19" s="44" t="s">
        <v>71</v>
      </c>
      <c r="U19" s="44"/>
      <c r="V19" s="44"/>
      <c r="W19" s="44" t="s">
        <v>72</v>
      </c>
      <c r="X19" s="44"/>
      <c r="Y19" s="44" t="s">
        <v>73</v>
      </c>
      <c r="Z19" s="44" t="s">
        <v>295</v>
      </c>
      <c r="AA19" s="44" t="s">
        <v>74</v>
      </c>
      <c r="AB19" s="44" t="s">
        <v>75</v>
      </c>
      <c r="AC19" s="44" t="s">
        <v>76</v>
      </c>
      <c r="AD19" s="44" t="s">
        <v>77</v>
      </c>
      <c r="AE19" s="44" t="s">
        <v>78</v>
      </c>
      <c r="AF19" s="44" t="s">
        <v>79</v>
      </c>
      <c r="AG19" s="44" t="s">
        <v>93</v>
      </c>
      <c r="AH19" s="47" t="s">
        <v>24</v>
      </c>
    </row>
    <row r="20" spans="1:34" ht="12.75">
      <c r="A20" s="596"/>
      <c r="B20" s="597"/>
      <c r="C20" s="597"/>
      <c r="D20" s="597"/>
      <c r="E20" s="592"/>
      <c r="F20" s="616"/>
      <c r="G20" s="618"/>
      <c r="H20" s="761"/>
      <c r="I20" s="762"/>
      <c r="J20" s="778"/>
      <c r="K20" s="779"/>
      <c r="L20" s="780"/>
      <c r="M20" s="760">
        <f>IF(F20*H20=0,F20,F20*H20)</f>
        <v>0</v>
      </c>
      <c r="N20" s="712"/>
      <c r="O20" s="712"/>
      <c r="P20" s="712"/>
      <c r="Q20" s="713"/>
      <c r="R20" s="348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292">
        <f aca="true" t="shared" si="0" ref="AG20:AG32">SUM(S20:AF20)</f>
        <v>0</v>
      </c>
      <c r="AH20" s="125">
        <f>M20-AG20</f>
        <v>0</v>
      </c>
    </row>
    <row r="21" spans="1:34" ht="12.75">
      <c r="A21" s="596"/>
      <c r="B21" s="597"/>
      <c r="C21" s="597"/>
      <c r="D21" s="597"/>
      <c r="E21" s="592"/>
      <c r="F21" s="616"/>
      <c r="G21" s="618"/>
      <c r="H21" s="761"/>
      <c r="I21" s="762"/>
      <c r="J21" s="778"/>
      <c r="K21" s="779"/>
      <c r="L21" s="780"/>
      <c r="M21" s="760">
        <f aca="true" t="shared" si="1" ref="M21:M39">IF(F21*H21=0,F21,F21*H21)</f>
        <v>0</v>
      </c>
      <c r="N21" s="712"/>
      <c r="O21" s="712"/>
      <c r="P21" s="712"/>
      <c r="Q21" s="713"/>
      <c r="R21" s="348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292">
        <f t="shared" si="0"/>
        <v>0</v>
      </c>
      <c r="AH21" s="125">
        <f aca="true" t="shared" si="2" ref="AH21:AH39">M21-AG21</f>
        <v>0</v>
      </c>
    </row>
    <row r="22" spans="1:34" ht="12.75">
      <c r="A22" s="596"/>
      <c r="B22" s="597"/>
      <c r="C22" s="597"/>
      <c r="D22" s="597"/>
      <c r="E22" s="592"/>
      <c r="F22" s="616"/>
      <c r="G22" s="618"/>
      <c r="H22" s="761"/>
      <c r="I22" s="762"/>
      <c r="J22" s="778"/>
      <c r="K22" s="779"/>
      <c r="L22" s="780"/>
      <c r="M22" s="760">
        <f t="shared" si="1"/>
        <v>0</v>
      </c>
      <c r="N22" s="712"/>
      <c r="O22" s="712"/>
      <c r="P22" s="712"/>
      <c r="Q22" s="713"/>
      <c r="R22" s="348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292">
        <f t="shared" si="0"/>
        <v>0</v>
      </c>
      <c r="AH22" s="125">
        <f t="shared" si="2"/>
        <v>0</v>
      </c>
    </row>
    <row r="23" spans="1:34" ht="12.75">
      <c r="A23" s="596"/>
      <c r="B23" s="597"/>
      <c r="C23" s="597"/>
      <c r="D23" s="597"/>
      <c r="E23" s="592"/>
      <c r="F23" s="616"/>
      <c r="G23" s="618"/>
      <c r="H23" s="761"/>
      <c r="I23" s="762"/>
      <c r="J23" s="778"/>
      <c r="K23" s="779"/>
      <c r="L23" s="780"/>
      <c r="M23" s="760">
        <f t="shared" si="1"/>
        <v>0</v>
      </c>
      <c r="N23" s="712"/>
      <c r="O23" s="712"/>
      <c r="P23" s="712"/>
      <c r="Q23" s="713"/>
      <c r="R23" s="34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292">
        <f t="shared" si="0"/>
        <v>0</v>
      </c>
      <c r="AH23" s="125">
        <f t="shared" si="2"/>
        <v>0</v>
      </c>
    </row>
    <row r="24" spans="1:34" ht="12.75">
      <c r="A24" s="596"/>
      <c r="B24" s="597"/>
      <c r="C24" s="597"/>
      <c r="D24" s="597"/>
      <c r="E24" s="592"/>
      <c r="F24" s="616"/>
      <c r="G24" s="618"/>
      <c r="H24" s="761"/>
      <c r="I24" s="762"/>
      <c r="J24" s="778"/>
      <c r="K24" s="779"/>
      <c r="L24" s="780"/>
      <c r="M24" s="760">
        <f t="shared" si="1"/>
        <v>0</v>
      </c>
      <c r="N24" s="712"/>
      <c r="O24" s="712"/>
      <c r="P24" s="712"/>
      <c r="Q24" s="713"/>
      <c r="R24" s="348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292">
        <f t="shared" si="0"/>
        <v>0</v>
      </c>
      <c r="AH24" s="125">
        <f t="shared" si="2"/>
        <v>0</v>
      </c>
    </row>
    <row r="25" spans="1:34" ht="12.75">
      <c r="A25" s="596"/>
      <c r="B25" s="597"/>
      <c r="C25" s="597"/>
      <c r="D25" s="597"/>
      <c r="E25" s="592"/>
      <c r="F25" s="616"/>
      <c r="G25" s="618"/>
      <c r="H25" s="761"/>
      <c r="I25" s="762"/>
      <c r="J25" s="778"/>
      <c r="K25" s="779"/>
      <c r="L25" s="780"/>
      <c r="M25" s="760">
        <f t="shared" si="1"/>
        <v>0</v>
      </c>
      <c r="N25" s="712"/>
      <c r="O25" s="712"/>
      <c r="P25" s="712"/>
      <c r="Q25" s="713"/>
      <c r="R25" s="348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292">
        <f t="shared" si="0"/>
        <v>0</v>
      </c>
      <c r="AH25" s="125">
        <f t="shared" si="2"/>
        <v>0</v>
      </c>
    </row>
    <row r="26" spans="1:34" ht="12.75">
      <c r="A26" s="596"/>
      <c r="B26" s="597"/>
      <c r="C26" s="597"/>
      <c r="D26" s="597"/>
      <c r="E26" s="592"/>
      <c r="F26" s="616"/>
      <c r="G26" s="618"/>
      <c r="H26" s="761"/>
      <c r="I26" s="762"/>
      <c r="J26" s="778"/>
      <c r="K26" s="779"/>
      <c r="L26" s="780"/>
      <c r="M26" s="760">
        <f t="shared" si="1"/>
        <v>0</v>
      </c>
      <c r="N26" s="712"/>
      <c r="O26" s="712"/>
      <c r="P26" s="712"/>
      <c r="Q26" s="713"/>
      <c r="R26" s="348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292">
        <f t="shared" si="0"/>
        <v>0</v>
      </c>
      <c r="AH26" s="125">
        <f t="shared" si="2"/>
        <v>0</v>
      </c>
    </row>
    <row r="27" spans="1:34" ht="12.75">
      <c r="A27" s="596"/>
      <c r="B27" s="597"/>
      <c r="C27" s="597"/>
      <c r="D27" s="597"/>
      <c r="E27" s="592"/>
      <c r="F27" s="616"/>
      <c r="G27" s="618"/>
      <c r="H27" s="761"/>
      <c r="I27" s="762"/>
      <c r="J27" s="778"/>
      <c r="K27" s="779"/>
      <c r="L27" s="780"/>
      <c r="M27" s="760">
        <f t="shared" si="1"/>
        <v>0</v>
      </c>
      <c r="N27" s="712"/>
      <c r="O27" s="712"/>
      <c r="P27" s="712"/>
      <c r="Q27" s="713"/>
      <c r="R27" s="348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292">
        <f t="shared" si="0"/>
        <v>0</v>
      </c>
      <c r="AH27" s="125">
        <f t="shared" si="2"/>
        <v>0</v>
      </c>
    </row>
    <row r="28" spans="1:34" ht="12.75">
      <c r="A28" s="596"/>
      <c r="B28" s="597"/>
      <c r="C28" s="597"/>
      <c r="D28" s="597"/>
      <c r="E28" s="592"/>
      <c r="F28" s="616"/>
      <c r="G28" s="618"/>
      <c r="H28" s="761"/>
      <c r="I28" s="762"/>
      <c r="J28" s="778"/>
      <c r="K28" s="779"/>
      <c r="L28" s="780"/>
      <c r="M28" s="760">
        <f t="shared" si="1"/>
        <v>0</v>
      </c>
      <c r="N28" s="712"/>
      <c r="O28" s="712"/>
      <c r="P28" s="712"/>
      <c r="Q28" s="713"/>
      <c r="R28" s="348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292">
        <f t="shared" si="0"/>
        <v>0</v>
      </c>
      <c r="AH28" s="125">
        <f t="shared" si="2"/>
        <v>0</v>
      </c>
    </row>
    <row r="29" spans="1:34" ht="12.75">
      <c r="A29" s="596"/>
      <c r="B29" s="597"/>
      <c r="C29" s="597"/>
      <c r="D29" s="597"/>
      <c r="E29" s="592"/>
      <c r="F29" s="616"/>
      <c r="G29" s="618"/>
      <c r="H29" s="761"/>
      <c r="I29" s="762"/>
      <c r="J29" s="778"/>
      <c r="K29" s="779"/>
      <c r="L29" s="780"/>
      <c r="M29" s="760">
        <f t="shared" si="1"/>
        <v>0</v>
      </c>
      <c r="N29" s="712"/>
      <c r="O29" s="712"/>
      <c r="P29" s="712"/>
      <c r="Q29" s="713"/>
      <c r="R29" s="34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292">
        <f t="shared" si="0"/>
        <v>0</v>
      </c>
      <c r="AH29" s="125">
        <f t="shared" si="2"/>
        <v>0</v>
      </c>
    </row>
    <row r="30" spans="1:34" ht="12.75">
      <c r="A30" s="596"/>
      <c r="B30" s="597"/>
      <c r="C30" s="597"/>
      <c r="D30" s="597"/>
      <c r="E30" s="592"/>
      <c r="F30" s="616"/>
      <c r="G30" s="618"/>
      <c r="H30" s="761"/>
      <c r="I30" s="762"/>
      <c r="J30" s="778"/>
      <c r="K30" s="779"/>
      <c r="L30" s="780"/>
      <c r="M30" s="760">
        <f t="shared" si="1"/>
        <v>0</v>
      </c>
      <c r="N30" s="712"/>
      <c r="O30" s="712"/>
      <c r="P30" s="712"/>
      <c r="Q30" s="713"/>
      <c r="R30" s="348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292">
        <f t="shared" si="0"/>
        <v>0</v>
      </c>
      <c r="AH30" s="125">
        <f t="shared" si="2"/>
        <v>0</v>
      </c>
    </row>
    <row r="31" spans="1:34" ht="12.75">
      <c r="A31" s="596"/>
      <c r="B31" s="597"/>
      <c r="C31" s="597"/>
      <c r="D31" s="597"/>
      <c r="E31" s="592"/>
      <c r="F31" s="616"/>
      <c r="G31" s="618"/>
      <c r="H31" s="761"/>
      <c r="I31" s="762"/>
      <c r="J31" s="778"/>
      <c r="K31" s="779"/>
      <c r="L31" s="780"/>
      <c r="M31" s="760">
        <f t="shared" si="1"/>
        <v>0</v>
      </c>
      <c r="N31" s="712"/>
      <c r="O31" s="712"/>
      <c r="P31" s="712"/>
      <c r="Q31" s="713"/>
      <c r="R31" s="348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292">
        <f t="shared" si="0"/>
        <v>0</v>
      </c>
      <c r="AH31" s="125">
        <f t="shared" si="2"/>
        <v>0</v>
      </c>
    </row>
    <row r="32" spans="1:34" ht="12.75">
      <c r="A32" s="596"/>
      <c r="B32" s="597"/>
      <c r="C32" s="597"/>
      <c r="D32" s="597"/>
      <c r="E32" s="592"/>
      <c r="F32" s="616"/>
      <c r="G32" s="618"/>
      <c r="H32" s="761"/>
      <c r="I32" s="762"/>
      <c r="J32" s="778"/>
      <c r="K32" s="779"/>
      <c r="L32" s="780"/>
      <c r="M32" s="760">
        <f t="shared" si="1"/>
        <v>0</v>
      </c>
      <c r="N32" s="712"/>
      <c r="O32" s="712"/>
      <c r="P32" s="712"/>
      <c r="Q32" s="713"/>
      <c r="R32" s="348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292">
        <f t="shared" si="0"/>
        <v>0</v>
      </c>
      <c r="AH32" s="125">
        <f t="shared" si="2"/>
        <v>0</v>
      </c>
    </row>
    <row r="33" spans="1:34" ht="12.75">
      <c r="A33" s="596"/>
      <c r="B33" s="597"/>
      <c r="C33" s="597"/>
      <c r="D33" s="597"/>
      <c r="E33" s="592"/>
      <c r="F33" s="616"/>
      <c r="G33" s="618"/>
      <c r="H33" s="761"/>
      <c r="I33" s="762"/>
      <c r="J33" s="778"/>
      <c r="K33" s="779"/>
      <c r="L33" s="780"/>
      <c r="M33" s="760">
        <f t="shared" si="1"/>
        <v>0</v>
      </c>
      <c r="N33" s="712"/>
      <c r="O33" s="712"/>
      <c r="P33" s="712"/>
      <c r="Q33" s="713"/>
      <c r="R33" s="348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292">
        <f aca="true" t="shared" si="3" ref="AG33:AG39">SUM(S33:AF33)</f>
        <v>0</v>
      </c>
      <c r="AH33" s="125">
        <f t="shared" si="2"/>
        <v>0</v>
      </c>
    </row>
    <row r="34" spans="1:34" ht="12.75">
      <c r="A34" s="596"/>
      <c r="B34" s="597"/>
      <c r="C34" s="597"/>
      <c r="D34" s="597"/>
      <c r="E34" s="592"/>
      <c r="F34" s="616"/>
      <c r="G34" s="618"/>
      <c r="H34" s="761"/>
      <c r="I34" s="762"/>
      <c r="J34" s="778"/>
      <c r="K34" s="779"/>
      <c r="L34" s="780"/>
      <c r="M34" s="760">
        <f t="shared" si="1"/>
        <v>0</v>
      </c>
      <c r="N34" s="712"/>
      <c r="O34" s="712"/>
      <c r="P34" s="712"/>
      <c r="Q34" s="713"/>
      <c r="R34" s="348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292">
        <f t="shared" si="3"/>
        <v>0</v>
      </c>
      <c r="AH34" s="125">
        <f t="shared" si="2"/>
        <v>0</v>
      </c>
    </row>
    <row r="35" spans="1:34" ht="12.75">
      <c r="A35" s="596"/>
      <c r="B35" s="597"/>
      <c r="C35" s="597"/>
      <c r="D35" s="597"/>
      <c r="E35" s="592"/>
      <c r="F35" s="616"/>
      <c r="G35" s="618"/>
      <c r="H35" s="761"/>
      <c r="I35" s="762"/>
      <c r="J35" s="778"/>
      <c r="K35" s="779"/>
      <c r="L35" s="780"/>
      <c r="M35" s="760">
        <f t="shared" si="1"/>
        <v>0</v>
      </c>
      <c r="N35" s="712"/>
      <c r="O35" s="712"/>
      <c r="P35" s="712"/>
      <c r="Q35" s="713"/>
      <c r="R35" s="348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292">
        <f t="shared" si="3"/>
        <v>0</v>
      </c>
      <c r="AH35" s="125">
        <f t="shared" si="2"/>
        <v>0</v>
      </c>
    </row>
    <row r="36" spans="1:34" ht="12.75">
      <c r="A36" s="596"/>
      <c r="B36" s="597"/>
      <c r="C36" s="597"/>
      <c r="D36" s="597"/>
      <c r="E36" s="592"/>
      <c r="F36" s="616"/>
      <c r="G36" s="618"/>
      <c r="H36" s="761"/>
      <c r="I36" s="762"/>
      <c r="J36" s="778"/>
      <c r="K36" s="779"/>
      <c r="L36" s="780"/>
      <c r="M36" s="760">
        <f t="shared" si="1"/>
        <v>0</v>
      </c>
      <c r="N36" s="712"/>
      <c r="O36" s="712"/>
      <c r="P36" s="712"/>
      <c r="Q36" s="713"/>
      <c r="R36" s="348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292">
        <f t="shared" si="3"/>
        <v>0</v>
      </c>
      <c r="AH36" s="125">
        <f t="shared" si="2"/>
        <v>0</v>
      </c>
    </row>
    <row r="37" spans="1:34" ht="12.75">
      <c r="A37" s="596"/>
      <c r="B37" s="597"/>
      <c r="C37" s="597"/>
      <c r="D37" s="597"/>
      <c r="E37" s="592"/>
      <c r="F37" s="616"/>
      <c r="G37" s="618"/>
      <c r="H37" s="761"/>
      <c r="I37" s="762"/>
      <c r="J37" s="778"/>
      <c r="K37" s="779"/>
      <c r="L37" s="780"/>
      <c r="M37" s="760">
        <f t="shared" si="1"/>
        <v>0</v>
      </c>
      <c r="N37" s="712"/>
      <c r="O37" s="712"/>
      <c r="P37" s="712"/>
      <c r="Q37" s="713"/>
      <c r="R37" s="348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292">
        <f t="shared" si="3"/>
        <v>0</v>
      </c>
      <c r="AH37" s="125">
        <f t="shared" si="2"/>
        <v>0</v>
      </c>
    </row>
    <row r="38" spans="1:34" ht="12.75">
      <c r="A38" s="596"/>
      <c r="B38" s="597"/>
      <c r="C38" s="597"/>
      <c r="D38" s="597"/>
      <c r="E38" s="592"/>
      <c r="F38" s="616"/>
      <c r="G38" s="618"/>
      <c r="H38" s="761"/>
      <c r="I38" s="762"/>
      <c r="J38" s="778"/>
      <c r="K38" s="779"/>
      <c r="L38" s="780"/>
      <c r="M38" s="760">
        <f t="shared" si="1"/>
        <v>0</v>
      </c>
      <c r="N38" s="712"/>
      <c r="O38" s="712"/>
      <c r="P38" s="712"/>
      <c r="Q38" s="713"/>
      <c r="R38" s="348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292">
        <f t="shared" si="3"/>
        <v>0</v>
      </c>
      <c r="AH38" s="125">
        <f t="shared" si="2"/>
        <v>0</v>
      </c>
    </row>
    <row r="39" spans="1:34" ht="12.75">
      <c r="A39" s="596"/>
      <c r="B39" s="597"/>
      <c r="C39" s="597"/>
      <c r="D39" s="597"/>
      <c r="E39" s="592"/>
      <c r="F39" s="616"/>
      <c r="G39" s="618"/>
      <c r="H39" s="761"/>
      <c r="I39" s="762"/>
      <c r="J39" s="778"/>
      <c r="K39" s="779"/>
      <c r="L39" s="780"/>
      <c r="M39" s="775">
        <f t="shared" si="1"/>
        <v>0</v>
      </c>
      <c r="N39" s="776"/>
      <c r="O39" s="776"/>
      <c r="P39" s="776"/>
      <c r="Q39" s="777"/>
      <c r="R39" s="348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99">
        <f t="shared" si="3"/>
        <v>0</v>
      </c>
      <c r="AH39" s="439">
        <f t="shared" si="2"/>
        <v>0</v>
      </c>
    </row>
    <row r="40" spans="1:34" ht="12.75">
      <c r="A40" s="197"/>
      <c r="B40" s="81"/>
      <c r="C40" s="81"/>
      <c r="D40" s="81"/>
      <c r="E40" s="104"/>
      <c r="F40" s="81"/>
      <c r="G40" s="104"/>
      <c r="H40" s="81"/>
      <c r="I40" s="104"/>
      <c r="J40" s="81"/>
      <c r="K40" s="77"/>
      <c r="L40" s="104"/>
      <c r="M40" s="748">
        <f>SUM(M20:Q39)</f>
        <v>0</v>
      </c>
      <c r="N40" s="774"/>
      <c r="O40" s="774"/>
      <c r="P40" s="774"/>
      <c r="Q40" s="749"/>
      <c r="R40" s="144"/>
      <c r="S40" s="292">
        <f aca="true" t="shared" si="4" ref="S40:AH40">SUM(S20:S39)</f>
        <v>0</v>
      </c>
      <c r="T40" s="292">
        <f t="shared" si="4"/>
        <v>0</v>
      </c>
      <c r="U40" s="292">
        <f t="shared" si="4"/>
        <v>0</v>
      </c>
      <c r="V40" s="292">
        <f t="shared" si="4"/>
        <v>0</v>
      </c>
      <c r="W40" s="292">
        <f t="shared" si="4"/>
        <v>0</v>
      </c>
      <c r="X40" s="292">
        <f t="shared" si="4"/>
        <v>0</v>
      </c>
      <c r="Y40" s="292">
        <f t="shared" si="4"/>
        <v>0</v>
      </c>
      <c r="Z40" s="292">
        <f t="shared" si="4"/>
        <v>0</v>
      </c>
      <c r="AA40" s="292">
        <f t="shared" si="4"/>
        <v>0</v>
      </c>
      <c r="AB40" s="292">
        <f t="shared" si="4"/>
        <v>0</v>
      </c>
      <c r="AC40" s="292">
        <f t="shared" si="4"/>
        <v>0</v>
      </c>
      <c r="AD40" s="292">
        <f t="shared" si="4"/>
        <v>0</v>
      </c>
      <c r="AE40" s="292">
        <f t="shared" si="4"/>
        <v>0</v>
      </c>
      <c r="AF40" s="292">
        <f t="shared" si="4"/>
        <v>0</v>
      </c>
      <c r="AG40" s="292">
        <f t="shared" si="4"/>
        <v>0</v>
      </c>
      <c r="AH40" s="125">
        <f t="shared" si="4"/>
        <v>0</v>
      </c>
    </row>
    <row r="41" spans="1:34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81"/>
      <c r="AB41" s="81"/>
      <c r="AC41" s="81"/>
      <c r="AD41" s="81"/>
      <c r="AE41" s="81"/>
      <c r="AF41" s="81"/>
      <c r="AG41" s="81"/>
      <c r="AH41" s="81"/>
    </row>
    <row r="42" spans="1:37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187"/>
      <c r="AB42" s="187"/>
      <c r="AC42" s="187"/>
      <c r="AD42" s="187"/>
      <c r="AE42" s="187"/>
      <c r="AF42" s="187"/>
      <c r="AG42" s="187"/>
      <c r="AH42" s="187"/>
      <c r="AI42" s="167"/>
      <c r="AJ42" s="167"/>
      <c r="AK42" s="167"/>
    </row>
    <row r="43" spans="1:36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6"/>
      <c r="AB43" s="296"/>
      <c r="AC43" s="296"/>
      <c r="AD43" s="296"/>
      <c r="AE43" s="296"/>
      <c r="AF43" s="296"/>
      <c r="AG43" s="296"/>
      <c r="AH43" s="296"/>
      <c r="AI43" s="302"/>
      <c r="AJ43" s="302"/>
    </row>
    <row r="44" spans="1:34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81"/>
      <c r="AB44" s="81"/>
      <c r="AC44" s="81"/>
      <c r="AD44" s="81"/>
      <c r="AE44" s="81"/>
      <c r="AF44" s="81"/>
      <c r="AG44" s="81"/>
      <c r="AH44" s="81"/>
    </row>
    <row r="45" spans="1:34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1"/>
      <c r="AB45" s="81"/>
      <c r="AC45" s="81"/>
      <c r="AD45" s="81"/>
      <c r="AE45" s="81"/>
      <c r="AF45" s="81"/>
      <c r="AG45" s="81"/>
      <c r="AH45" s="81"/>
    </row>
    <row r="46" spans="1:34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1"/>
      <c r="AB46" s="81"/>
      <c r="AC46" s="81"/>
      <c r="AD46" s="81"/>
      <c r="AE46" s="81"/>
      <c r="AF46" s="81"/>
      <c r="AG46" s="81"/>
      <c r="AH46" s="81"/>
    </row>
    <row r="47" spans="1:34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81"/>
      <c r="AB47" s="81"/>
      <c r="AC47" s="81"/>
      <c r="AD47" s="81"/>
      <c r="AE47" s="81"/>
      <c r="AF47" s="81"/>
      <c r="AG47" s="81"/>
      <c r="AH47" s="81"/>
    </row>
    <row r="48" spans="1:34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1"/>
      <c r="AB48" s="81"/>
      <c r="AC48" s="81"/>
      <c r="AD48" s="81"/>
      <c r="AE48" s="81"/>
      <c r="AF48" s="81"/>
      <c r="AG48" s="81"/>
      <c r="AH48" s="81"/>
    </row>
    <row r="49" spans="1:34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1"/>
      <c r="AB49" s="81"/>
      <c r="AC49" s="81"/>
      <c r="AD49" s="81"/>
      <c r="AE49" s="81"/>
      <c r="AF49" s="81"/>
      <c r="AG49" s="81"/>
      <c r="AH49" s="81"/>
    </row>
    <row r="50" spans="1:34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1"/>
      <c r="AB50" s="81"/>
      <c r="AC50" s="81"/>
      <c r="AD50" s="81"/>
      <c r="AE50" s="81"/>
      <c r="AF50" s="81"/>
      <c r="AG50" s="81"/>
      <c r="AH50" s="81"/>
    </row>
    <row r="51" spans="1:34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1"/>
      <c r="AB51" s="81"/>
      <c r="AC51" s="81"/>
      <c r="AD51" s="81"/>
      <c r="AE51" s="81"/>
      <c r="AF51" s="81"/>
      <c r="AG51" s="81"/>
      <c r="AH51" s="81"/>
    </row>
    <row r="52" spans="1:34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1"/>
      <c r="AB52" s="81"/>
      <c r="AC52" s="81"/>
      <c r="AD52" s="81"/>
      <c r="AE52" s="81"/>
      <c r="AF52" s="81"/>
      <c r="AG52" s="81"/>
      <c r="AH52" s="81"/>
    </row>
    <row r="53" spans="1:34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1"/>
      <c r="AB53" s="81"/>
      <c r="AC53" s="81"/>
      <c r="AD53" s="81"/>
      <c r="AE53" s="81"/>
      <c r="AF53" s="81"/>
      <c r="AG53" s="81"/>
      <c r="AH53" s="81"/>
    </row>
    <row r="54" spans="1:34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1"/>
      <c r="AB54" s="81"/>
      <c r="AC54" s="81"/>
      <c r="AD54" s="81"/>
      <c r="AE54" s="81"/>
      <c r="AF54" s="81"/>
      <c r="AG54" s="81"/>
      <c r="AH54" s="81"/>
    </row>
    <row r="55" spans="1:3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4"/>
      <c r="AB55" s="14"/>
      <c r="AC55" s="14"/>
      <c r="AD55" s="14"/>
      <c r="AE55" s="14"/>
      <c r="AF55" s="14"/>
      <c r="AG55" s="14"/>
      <c r="AH55" s="14"/>
    </row>
    <row r="56" spans="1:3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4"/>
      <c r="AB56" s="14"/>
      <c r="AC56" s="14"/>
      <c r="AD56" s="14"/>
      <c r="AE56" s="14"/>
      <c r="AF56" s="14"/>
      <c r="AG56" s="14"/>
      <c r="AH56" s="14"/>
    </row>
    <row r="57" spans="1:3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4"/>
      <c r="AB57" s="14"/>
      <c r="AC57" s="14"/>
      <c r="AD57" s="14"/>
      <c r="AE57" s="14"/>
      <c r="AF57" s="14"/>
      <c r="AG57" s="14"/>
      <c r="AH57" s="14"/>
    </row>
    <row r="58" spans="1:3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4"/>
      <c r="AB58" s="14"/>
      <c r="AC58" s="14"/>
      <c r="AD58" s="14"/>
      <c r="AE58" s="14"/>
      <c r="AF58" s="14"/>
      <c r="AG58" s="14"/>
      <c r="AH58" s="14"/>
    </row>
    <row r="59" spans="1:3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4"/>
      <c r="AB59" s="14"/>
      <c r="AC59" s="14"/>
      <c r="AD59" s="14"/>
      <c r="AE59" s="14"/>
      <c r="AF59" s="14"/>
      <c r="AG59" s="14"/>
      <c r="AH59" s="14"/>
    </row>
    <row r="60" spans="1:3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4"/>
      <c r="AB60" s="14"/>
      <c r="AC60" s="14"/>
      <c r="AD60" s="14"/>
      <c r="AE60" s="14"/>
      <c r="AF60" s="14"/>
      <c r="AG60" s="14"/>
      <c r="AH60" s="14"/>
    </row>
    <row r="61" spans="1:3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4"/>
      <c r="AB61" s="14"/>
      <c r="AC61" s="14"/>
      <c r="AD61" s="14"/>
      <c r="AE61" s="14"/>
      <c r="AF61" s="14"/>
      <c r="AG61" s="14"/>
      <c r="AH61" s="14"/>
    </row>
    <row r="62" spans="1:3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4"/>
      <c r="AB62" s="14"/>
      <c r="AC62" s="14"/>
      <c r="AD62" s="14"/>
      <c r="AE62" s="14"/>
      <c r="AF62" s="14"/>
      <c r="AG62" s="14"/>
      <c r="AH62" s="14"/>
    </row>
    <row r="63" spans="1:3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4"/>
      <c r="AB63" s="14"/>
      <c r="AC63" s="14"/>
      <c r="AD63" s="14"/>
      <c r="AE63" s="14"/>
      <c r="AF63" s="14"/>
      <c r="AG63" s="14"/>
      <c r="AH63" s="14"/>
    </row>
    <row r="64" spans="1:3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4"/>
      <c r="AB64" s="14"/>
      <c r="AC64" s="14"/>
      <c r="AD64" s="14"/>
      <c r="AE64" s="14"/>
      <c r="AF64" s="14"/>
      <c r="AG64" s="14"/>
      <c r="AH64" s="14"/>
    </row>
    <row r="65" spans="1:3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4"/>
      <c r="AB65" s="14"/>
      <c r="AC65" s="14"/>
      <c r="AD65" s="14"/>
      <c r="AE65" s="14"/>
      <c r="AF65" s="14"/>
      <c r="AG65" s="14"/>
      <c r="AH65" s="14"/>
    </row>
    <row r="66" spans="1:3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4"/>
      <c r="AB66" s="14"/>
      <c r="AC66" s="14"/>
      <c r="AD66" s="14"/>
      <c r="AE66" s="14"/>
      <c r="AF66" s="14"/>
      <c r="AG66" s="14"/>
      <c r="AH66" s="14"/>
    </row>
    <row r="67" spans="1:3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4"/>
      <c r="AB67" s="14"/>
      <c r="AC67" s="14"/>
      <c r="AD67" s="14"/>
      <c r="AE67" s="14"/>
      <c r="AF67" s="14"/>
      <c r="AG67" s="14"/>
      <c r="AH67" s="14"/>
    </row>
    <row r="68" spans="1:3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4"/>
      <c r="AC68" s="14"/>
      <c r="AD68" s="14"/>
      <c r="AE68" s="14"/>
      <c r="AF68" s="14"/>
      <c r="AG68" s="14"/>
      <c r="AH68" s="14"/>
    </row>
    <row r="69" spans="1:26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</sheetData>
  <sheetProtection sheet="1" objects="1" scenarios="1"/>
  <mergeCells count="150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20:E20"/>
    <mergeCell ref="A21:E21"/>
    <mergeCell ref="A22:E22"/>
    <mergeCell ref="F15:G15"/>
    <mergeCell ref="F16:G16"/>
    <mergeCell ref="F17:G17"/>
    <mergeCell ref="F18:G18"/>
    <mergeCell ref="F19:G19"/>
    <mergeCell ref="F20:G20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9:E39"/>
    <mergeCell ref="A15:E15"/>
    <mergeCell ref="A16:E16"/>
    <mergeCell ref="A17:E17"/>
    <mergeCell ref="A18:E18"/>
    <mergeCell ref="A19:E19"/>
    <mergeCell ref="A35:E35"/>
    <mergeCell ref="A36:E36"/>
    <mergeCell ref="A37:E37"/>
    <mergeCell ref="A38:E38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M31:Q31"/>
    <mergeCell ref="M32:Q32"/>
    <mergeCell ref="M33:Q33"/>
    <mergeCell ref="M34:Q34"/>
    <mergeCell ref="M35:Q35"/>
    <mergeCell ref="M40:Q40"/>
    <mergeCell ref="M36:Q36"/>
    <mergeCell ref="M37:Q37"/>
    <mergeCell ref="M38:Q38"/>
    <mergeCell ref="M39:Q39"/>
  </mergeCells>
  <printOptions/>
  <pageMargins left="0.44" right="0.25" top="0.25" bottom="0.25" header="0" footer="0"/>
  <pageSetup fitToWidth="4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 20-20</dc:title>
  <dc:subject>CA Application</dc:subject>
  <dc:creator>FEMA User</dc:creator>
  <cp:keywords/>
  <dc:description/>
  <cp:lastModifiedBy>Ron Vukonich</cp:lastModifiedBy>
  <cp:lastPrinted>2006-03-15T20:57:39Z</cp:lastPrinted>
  <dcterms:created xsi:type="dcterms:W3CDTF">1996-08-29T11:03:40Z</dcterms:created>
  <dcterms:modified xsi:type="dcterms:W3CDTF">2006-04-27T17:16:23Z</dcterms:modified>
  <cp:category/>
  <cp:version/>
  <cp:contentType/>
  <cp:contentStatus/>
</cp:coreProperties>
</file>