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345" tabRatio="601" firstSheet="6" activeTab="9"/>
  </bookViews>
  <sheets>
    <sheet name="IMPORTANT READ THIS" sheetId="1" r:id="rId1"/>
    <sheet name="Tables3 and Pb Ave. " sheetId="2" r:id="rId2"/>
    <sheet name="Cd Ave NOT!!" sheetId="3" r:id="rId3"/>
    <sheet name="As AveNOT!!" sheetId="4" r:id="rId4"/>
    <sheet name="Zn Ave NOT!!." sheetId="5" r:id="rId5"/>
    <sheet name="tables4(0-0.5 ave)" sheetId="6" r:id="rId6"/>
    <sheet name="Sheet4" sheetId="7" r:id="rId7"/>
    <sheet name="tables4, Revised" sheetId="8" r:id="rId8"/>
    <sheet name="Sheet1" sheetId="9" r:id="rId9"/>
    <sheet name="Table2" sheetId="10" r:id="rId10"/>
    <sheet name="Cd Exposure" sheetId="11" r:id="rId11"/>
    <sheet name="Sheet3" sheetId="12" r:id="rId12"/>
    <sheet name="Sheet2" sheetId="13" r:id="rId13"/>
    <sheet name="Zn Exposure" sheetId="14" r:id="rId14"/>
    <sheet name="Pb Exposure" sheetId="15" r:id="rId15"/>
    <sheet name="As Exposure" sheetId="16" r:id="rId16"/>
  </sheets>
  <definedNames>
    <definedName name="_xlnm.Print_Area" localSheetId="3">'As AveNOT!!'!$A$3:$E$21</definedName>
    <definedName name="_xlnm.Print_Area" localSheetId="2">'Cd Ave NOT!!'!$A$3:$E$21</definedName>
    <definedName name="_xlnm.Print_Area" localSheetId="1">'Tables3 and Pb Ave. '!$G$2:$Y$24</definedName>
    <definedName name="_xlnm.Print_Area" localSheetId="5">'tables4(0-0.5 ave)'!$A$1:$N$45</definedName>
    <definedName name="_xlnm.Print_Area" localSheetId="7">'tables4, Revised'!$A$1:$N$44</definedName>
    <definedName name="_xlnm.Print_Area" localSheetId="4">'Zn Ave NOT!!.'!$A$3:$E$21</definedName>
  </definedNames>
  <calcPr fullCalcOnLoad="1"/>
</workbook>
</file>

<file path=xl/sharedStrings.xml><?xml version="1.0" encoding="utf-8"?>
<sst xmlns="http://schemas.openxmlformats.org/spreadsheetml/2006/main" count="1336" uniqueCount="212">
  <si>
    <t xml:space="preserve">Min </t>
  </si>
  <si>
    <t>Max</t>
  </si>
  <si>
    <t>Ave.</t>
  </si>
  <si>
    <t>Residential Soil Pb Conc. (mg/kg)</t>
  </si>
  <si>
    <t>Mat Housedust Pb Conc. (mg/kg)</t>
  </si>
  <si>
    <t>Vacuum Housedust Pb Conc. (mg/kg)</t>
  </si>
  <si>
    <t>Mullan</t>
  </si>
  <si>
    <t>Morning Mine to Woodland</t>
  </si>
  <si>
    <t>Wallace to Silverton</t>
  </si>
  <si>
    <t>Osburn</t>
  </si>
  <si>
    <t>Big Creek to Elizabeth Park</t>
  </si>
  <si>
    <t>BHSF</t>
  </si>
  <si>
    <t>BHSF to Cataldo</t>
  </si>
  <si>
    <t>Cataldo</t>
  </si>
  <si>
    <t>Cataldo to Rose Lake</t>
  </si>
  <si>
    <t>Lower Basin</t>
  </si>
  <si>
    <t>Rose Lake to Harrison</t>
  </si>
  <si>
    <t>Harrison</t>
  </si>
  <si>
    <t>Harrison to Heyburn</t>
  </si>
  <si>
    <t>Heyburn to Plummer</t>
  </si>
  <si>
    <t>I-90 to Osburn</t>
  </si>
  <si>
    <t>Land Use</t>
  </si>
  <si>
    <t>Exposure Potential</t>
  </si>
  <si>
    <t>6.26, 7</t>
  </si>
  <si>
    <t>Com/Res</t>
  </si>
  <si>
    <t>1, 2</t>
  </si>
  <si>
    <t>&lt; 100 ppm</t>
  </si>
  <si>
    <t>Residential</t>
  </si>
  <si>
    <t>2.5, 3.4, 5</t>
  </si>
  <si>
    <t>Nat. Res.</t>
  </si>
  <si>
    <t>1,3</t>
  </si>
  <si>
    <t>Tourist/Rec.</t>
  </si>
  <si>
    <t>Mixed Indust.</t>
  </si>
  <si>
    <t>N/A</t>
  </si>
  <si>
    <t>78, 78.65, 80</t>
  </si>
  <si>
    <t>74.66, 75.78</t>
  </si>
  <si>
    <t>58.5, 62, 62.5</t>
  </si>
  <si>
    <t>27, 29</t>
  </si>
  <si>
    <t xml:space="preserve">16.9, 17, 21, 22.5 </t>
  </si>
  <si>
    <t>Section</t>
  </si>
  <si>
    <t>EFD (days/yr*yr)</t>
  </si>
  <si>
    <t>Risk</t>
  </si>
  <si>
    <t xml:space="preserve">Acceptable Risk </t>
  </si>
  <si>
    <t>RfD (mg/kgDay)</t>
  </si>
  <si>
    <t>Body Weight (kg)</t>
  </si>
  <si>
    <t>Slope Factor [1/(mg/kgday)]</t>
  </si>
  <si>
    <t>Hazard Index</t>
  </si>
  <si>
    <t>Averaging Time (day/yr*yr)</t>
  </si>
  <si>
    <t>soil</t>
  </si>
  <si>
    <t>"=Intake" (mg/kgday)</t>
  </si>
  <si>
    <t>Media</t>
  </si>
  <si>
    <t>ingestion Rate (mg/day)</t>
  </si>
  <si>
    <t>Average Cd Concentration (mg/kg)</t>
  </si>
  <si>
    <t>Average As Concentration (mg/kg)</t>
  </si>
  <si>
    <t>Average Zn Concentration (mg/kg)</t>
  </si>
  <si>
    <t>71.5, 72.78</t>
  </si>
  <si>
    <t>`</t>
  </si>
  <si>
    <t>wk/yr Exposed</t>
  </si>
  <si>
    <t>Cataldo to Harrison</t>
  </si>
  <si>
    <t>Lower Basin - Res</t>
  </si>
  <si>
    <t>32, 33.5, 34.1, 34.7, 35, 45.25, 46, 51, 52, 55, 57</t>
  </si>
  <si>
    <t>Lower Basin - Res.</t>
  </si>
  <si>
    <t>Mile Post</t>
  </si>
  <si>
    <t>Location</t>
  </si>
  <si>
    <t>6 - 7</t>
  </si>
  <si>
    <t>1 - 6</t>
  </si>
  <si>
    <t>70 - 74</t>
  </si>
  <si>
    <t>63 - 74</t>
  </si>
  <si>
    <t>58 - 63</t>
  </si>
  <si>
    <t>57 - 58</t>
  </si>
  <si>
    <t>32 - 57</t>
  </si>
  <si>
    <t>41 - 42, 49</t>
  </si>
  <si>
    <t>30 - 32</t>
  </si>
  <si>
    <t>16 - 24</t>
  </si>
  <si>
    <t>Center Average Soil</t>
  </si>
  <si>
    <t>Pb Conc. (mg/kg)</t>
  </si>
  <si>
    <t>North-South Average</t>
  </si>
  <si>
    <t>Soil Pb Conc. (mg/kg)</t>
  </si>
  <si>
    <t>Overall Average Soil</t>
  </si>
  <si>
    <t xml:space="preserve">Table 3a.  Characteristic Soil Lead Concentrations for the </t>
  </si>
  <si>
    <t>Railroad Right-of-Way (ROW)</t>
  </si>
  <si>
    <t>Cd Conc. (mg/kg)</t>
  </si>
  <si>
    <t>Soil Cd Conc. (mg/kg)</t>
  </si>
  <si>
    <t>Trail Segment</t>
  </si>
  <si>
    <t xml:space="preserve">Table 3b.  Characteristic Soil Cadmium Concentrations for the </t>
  </si>
  <si>
    <t>As Conc. (mg/kg)</t>
  </si>
  <si>
    <t>Soil As Conc. (mg/kg)</t>
  </si>
  <si>
    <t xml:space="preserve">Table 3c.  Characteristic Soil Arsenic Concentrations for the </t>
  </si>
  <si>
    <t>Zn Conc. (mg/kg)</t>
  </si>
  <si>
    <t>Soil Zn Conc. (mg/kg)</t>
  </si>
  <si>
    <t xml:space="preserve">Table 3d.  Characteristic Soil Zinc Concentrations for the </t>
  </si>
  <si>
    <t>Bunker Hill Superfund Site</t>
  </si>
  <si>
    <t xml:space="preserve">Lower Basin </t>
  </si>
  <si>
    <t>Coeur d'Alene Reservation</t>
  </si>
  <si>
    <t>Silver Valley</t>
  </si>
  <si>
    <t>Segment Mile Posts</t>
  </si>
  <si>
    <t>&gt;5000</t>
  </si>
  <si>
    <t xml:space="preserve"> </t>
  </si>
  <si>
    <t>The only tab revised is the one called "Tables 3"</t>
  </si>
  <si>
    <t>The ones that say NOT are not revised!!</t>
  </si>
  <si>
    <t>Table 1 is also revised.</t>
  </si>
  <si>
    <t>ND</t>
  </si>
  <si>
    <t>ND: No Data</t>
  </si>
  <si>
    <t>Blanks indicate that no samples were taken.</t>
  </si>
  <si>
    <t>Sample Location</t>
  </si>
  <si>
    <t>ND:  No Data</t>
  </si>
  <si>
    <t>N/A: Not Applicable</t>
  </si>
  <si>
    <t>N/A:  Not applicable</t>
  </si>
  <si>
    <t>Blood lead and environmental data grouped by nearest residential community.  No data are available for Harrison or Coeur d'Alene Indian Reservation</t>
  </si>
  <si>
    <t>Com/Res=Commercial/Residential</t>
  </si>
  <si>
    <t>Nat. Res.= Natural Resource</t>
  </si>
  <si>
    <t>Tourist/Rec=Recreational</t>
  </si>
  <si>
    <t>Mixed Indust.=Mixed Industrial</t>
  </si>
  <si>
    <t>No. of Samples</t>
  </si>
  <si>
    <r>
      <t>3.3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0"/>
      </rPr>
      <t xml:space="preserve"> 1.4)</t>
    </r>
  </si>
  <si>
    <r>
      <t>4.2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0"/>
      </rPr>
      <t xml:space="preserve"> 1.9)</t>
    </r>
  </si>
  <si>
    <r>
      <t>3.9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0"/>
      </rPr>
      <t>3.1)</t>
    </r>
  </si>
  <si>
    <r>
      <t>5.7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0"/>
      </rPr>
      <t xml:space="preserve"> 3.6)</t>
    </r>
  </si>
  <si>
    <r>
      <t>6.8 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0"/>
      </rPr>
      <t>5.1)</t>
    </r>
  </si>
  <si>
    <r>
      <t>3.5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0"/>
      </rPr>
      <t>1.5)</t>
    </r>
  </si>
  <si>
    <r>
      <t>3.9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0"/>
      </rPr>
      <t>3.9)</t>
    </r>
  </si>
  <si>
    <r>
      <t>6.2 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0"/>
      </rPr>
      <t>5.4)</t>
    </r>
  </si>
  <si>
    <r>
      <t>3.0 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0"/>
      </rPr>
      <t>3.2)</t>
    </r>
  </si>
  <si>
    <r>
      <t>4.2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0"/>
      </rPr>
      <t>4.9)</t>
    </r>
  </si>
  <si>
    <r>
      <t>3.6 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0"/>
      </rPr>
      <t>3.3)</t>
    </r>
  </si>
  <si>
    <r>
      <t>3.5 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0"/>
      </rPr>
      <t>2.6)</t>
    </r>
  </si>
  <si>
    <t>Center 0-0.5 Average Soil</t>
  </si>
  <si>
    <t>North-South 0-0.5 Average</t>
  </si>
  <si>
    <t>Overall 0-0.5 Average Soil</t>
  </si>
  <si>
    <t xml:space="preserve">Overall 0-0.5 Average </t>
  </si>
  <si>
    <t xml:space="preserve"> Soil Zn Conc. (mg/kg)</t>
  </si>
  <si>
    <t xml:space="preserve">Center 0-0.5 Average </t>
  </si>
  <si>
    <t>Center 0-0.5 Average</t>
  </si>
  <si>
    <t>for Center Ave.</t>
  </si>
  <si>
    <t>for N-S Ave.</t>
  </si>
  <si>
    <t>for Overall Ave.</t>
  </si>
  <si>
    <t>No. of  Samples</t>
  </si>
  <si>
    <t>No. of Blood Lead Samples for 0-6 yr. old children</t>
  </si>
  <si>
    <t>No. of Blood Lead Samples for 7-9 yr. old children</t>
  </si>
  <si>
    <r>
      <t>No. of Blood Lead Samples for  Adults (</t>
    </r>
    <r>
      <rPr>
        <u val="single"/>
        <sz val="10"/>
        <rFont val="Times New Roman"/>
        <family val="1"/>
      </rPr>
      <t>&gt;</t>
    </r>
    <r>
      <rPr>
        <sz val="10"/>
        <rFont val="Times New Roman"/>
        <family val="0"/>
      </rPr>
      <t xml:space="preserve"> 10 yrs. old) </t>
    </r>
  </si>
  <si>
    <r>
      <t>Ave. Blood Lead Conc. (</t>
    </r>
    <r>
      <rPr>
        <sz val="10"/>
        <rFont val="Symbol"/>
        <family val="1"/>
      </rPr>
      <t>m</t>
    </r>
    <r>
      <rPr>
        <sz val="10"/>
        <rFont val="Times New Roman"/>
        <family val="0"/>
      </rPr>
      <t>g/dl) for Adults (</t>
    </r>
    <r>
      <rPr>
        <u val="single"/>
        <sz val="10"/>
        <rFont val="Times New Roman"/>
        <family val="1"/>
      </rPr>
      <t>&gt;</t>
    </r>
    <r>
      <rPr>
        <sz val="10"/>
        <rFont val="Times New Roman"/>
        <family val="0"/>
      </rPr>
      <t xml:space="preserve"> 10 yrs. old)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Std. Dev.)</t>
    </r>
  </si>
  <si>
    <r>
      <t xml:space="preserve">0 - 9 yr. Old Children with Blood Lead  </t>
    </r>
    <r>
      <rPr>
        <u val="single"/>
        <sz val="10"/>
        <rFont val="Times New Roman"/>
        <family val="1"/>
      </rPr>
      <t>&gt;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0"/>
      </rPr>
      <t xml:space="preserve">10 </t>
    </r>
    <r>
      <rPr>
        <sz val="10"/>
        <rFont val="Symbol"/>
        <family val="1"/>
      </rPr>
      <t>m</t>
    </r>
    <r>
      <rPr>
        <sz val="10"/>
        <rFont val="Times New Roman"/>
        <family val="0"/>
      </rPr>
      <t>g/dl</t>
    </r>
  </si>
  <si>
    <r>
      <t>Ave. Blood Lead Conc. (</t>
    </r>
    <r>
      <rPr>
        <sz val="10"/>
        <rFont val="Symbol"/>
        <family val="1"/>
      </rPr>
      <t>m</t>
    </r>
    <r>
      <rPr>
        <sz val="10"/>
        <rFont val="Times New Roman"/>
        <family val="0"/>
      </rPr>
      <t>g/dl) for 0-6 yr. old children            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Std. Dev.)</t>
    </r>
  </si>
  <si>
    <r>
      <t>Ave. Blood Lead Conc. (</t>
    </r>
    <r>
      <rPr>
        <sz val="10"/>
        <rFont val="Symbol"/>
        <family val="1"/>
      </rPr>
      <t>m</t>
    </r>
    <r>
      <rPr>
        <sz val="10"/>
        <rFont val="Times New Roman"/>
        <family val="0"/>
      </rPr>
      <t>g/dl) for 7-9 yr. old children             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Std. Dev.)</t>
    </r>
  </si>
  <si>
    <t>Table 2  Trail Segment Characteristics</t>
  </si>
  <si>
    <t>Bunker Hill Superfund Site*</t>
  </si>
  <si>
    <t>*Excluded from EECA analysis</t>
  </si>
  <si>
    <t>N/A:  not applicable</t>
  </si>
  <si>
    <t>&lt;100 ppm</t>
  </si>
  <si>
    <t>4023 ppm</t>
  </si>
  <si>
    <t>541 ppm</t>
  </si>
  <si>
    <t>84 ppm</t>
  </si>
  <si>
    <t>2406 ppm</t>
  </si>
  <si>
    <t>3954 ppm</t>
  </si>
  <si>
    <t>Residential/        Tourist/Rec.</t>
  </si>
  <si>
    <t>Table 3a  Community Soil and Dust Lead Concentrations from the Coeur d'Alene Basin Study, 1996</t>
  </si>
  <si>
    <t>Table 3b  Community Blood Lead Concentrations from the Coeur d'Alene Basin Study, 1996</t>
  </si>
  <si>
    <t xml:space="preserve">N/A </t>
  </si>
  <si>
    <t>Mile Post Sample Location</t>
  </si>
  <si>
    <t>No. of Samples for Center Ave.</t>
  </si>
  <si>
    <t>No. of Samples for N-S Ave.</t>
  </si>
  <si>
    <t>Center Average Soil As Conc. (mg/kg)</t>
  </si>
  <si>
    <t>North-South Average Soil As Conc. (mg/kg)</t>
  </si>
  <si>
    <t>No. of Samples for Overall Ave.</t>
  </si>
  <si>
    <t>Overall Average Soil As Conc. (mg/kg)</t>
  </si>
  <si>
    <t>1, 2,4</t>
  </si>
  <si>
    <t>1,2,4</t>
  </si>
  <si>
    <t>1, 3, 5</t>
  </si>
  <si>
    <t>Proposed Remediation: 1=asphalt cap, 2=residential ROW-wide barrier, 3=signage, 4=fencing, 5=oasis, 6=total removal</t>
  </si>
  <si>
    <t>Table 4 revised oct 12</t>
  </si>
  <si>
    <t>Overall Average Soil Pb Conc. (mg/kg)</t>
  </si>
  <si>
    <t>North-South Average Soil Pb Conc. (mg/kg)</t>
  </si>
  <si>
    <t>Center Average Soil Pb Conc. (mg/kg)</t>
  </si>
  <si>
    <t>No. of  Samples for Center Ave.</t>
  </si>
  <si>
    <t>Center Average Soil Cd Conc. (mg/kg)</t>
  </si>
  <si>
    <t>North-South Average Soil Cd Conc. (mg/kg)</t>
  </si>
  <si>
    <t>Overall Average Soil Cd Conc. (mg/kg)</t>
  </si>
  <si>
    <t>Overall Max Cd Conc. (mg/kg)</t>
  </si>
  <si>
    <t>N-S Max Cd Conc. (mg/kg)</t>
  </si>
  <si>
    <t>Center Average Soil Zn Conc. (mg/kg)</t>
  </si>
  <si>
    <t>North-South Average Soil Zn Conc. (mg/kg)</t>
  </si>
  <si>
    <t>Overall Average Soil Zn Conc. (mg/kg)</t>
  </si>
  <si>
    <t>Overall Max Zn Conc. (mg/kg)</t>
  </si>
  <si>
    <t>N-S Max Zn Conc. (mg/kg)</t>
  </si>
  <si>
    <t>Overall Max As Conc. (mg/kg)</t>
  </si>
  <si>
    <t>N-S Max As Conc. (mg/kg)</t>
  </si>
  <si>
    <t>&gt;1500</t>
  </si>
  <si>
    <t>Population (approximate)</t>
  </si>
  <si>
    <t>Overall Concentrations</t>
  </si>
  <si>
    <t>As as % of Pb</t>
  </si>
  <si>
    <t>Cd as % of Pb</t>
  </si>
  <si>
    <t>Zn as % of Pb</t>
  </si>
  <si>
    <t>Center Concentrations</t>
  </si>
  <si>
    <t>North South Concentrations</t>
  </si>
  <si>
    <t>1, 2, 4</t>
  </si>
  <si>
    <t>79 - 1</t>
  </si>
  <si>
    <t>77-79</t>
  </si>
  <si>
    <t>73-77</t>
  </si>
  <si>
    <t>BHSS to Cataldo</t>
  </si>
  <si>
    <t>Com/Res.</t>
  </si>
  <si>
    <t>24 - 31</t>
  </si>
  <si>
    <t>OLD, BECAME 4</t>
  </si>
  <si>
    <t>Proposed Response Action</t>
  </si>
  <si>
    <t>Post Response Action Lead Conc.</t>
  </si>
  <si>
    <t xml:space="preserve">Table 4a  Pre-Response Action Soil Lead Concentrations for theRailroad Right-of-Way (ROW) </t>
  </si>
  <si>
    <t xml:space="preserve">Table 4b  Pre-Response Action Soil Cadmium Concentrations for the Railroad Right-of-Way (ROW) </t>
  </si>
  <si>
    <t>Table 4c  Pre-Response Action Soil Arsenic Concentrations for the Railroad Right-of-Way (ROW)</t>
  </si>
  <si>
    <t>Table 4d  Pre-Response Action Soil Zinc Concentrations for the Railroad Right-of-Way (ROW)</t>
  </si>
  <si>
    <t xml:space="preserve">Table 4e  Top 0-0.5 Foot Soil Pre-Response Action Lead Concentrations for the Railroad Right-of-Way (ROW) </t>
  </si>
  <si>
    <t xml:space="preserve">Table 4f  Top 0-0.5 Foot Soil Pre-Response Action Cadmium Concentrations for the Railroad Right-of-Way (ROW) </t>
  </si>
  <si>
    <t>Table 4h  Top 0-0.5 Foot Pre-Response Action Soil Zinc Concentrations for the Railroad Right-of-Way (ROW)</t>
  </si>
  <si>
    <t>Table 4g  Top 0-0.5 Foot Pre-Response Action Soil Arsenic Concentrations for the Railroad Right-of-Way (ROW)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</si>
</sst>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#,##0.0"/>
    <numFmt numFmtId="169" formatCode="0.0%"/>
    <numFmt numFmtId="170" formatCode="0.0_)"/>
    <numFmt numFmtId="171" formatCode="0.0E+00_)"/>
    <numFmt numFmtId="172" formatCode="0.0E+00"/>
    <numFmt numFmtId="173" formatCode="0.00000000"/>
    <numFmt numFmtId="174" formatCode="0.0000000"/>
    <numFmt numFmtId="175" formatCode="0.000000"/>
    <numFmt numFmtId="176" formatCode="0.0000E+00;\�"/>
    <numFmt numFmtId="177" formatCode="0.0000E+00;\堄"/>
    <numFmt numFmtId="178" formatCode="0.000E+00;\堄"/>
    <numFmt numFmtId="179" formatCode="0.00E+00;\堄"/>
    <numFmt numFmtId="180" formatCode="0.0000E+00;\쩨"/>
    <numFmt numFmtId="181" formatCode="0.000E+00;\쩨"/>
    <numFmt numFmtId="182" formatCode="0.00E+00;\쩨"/>
    <numFmt numFmtId="183" formatCode="0.000E+00;\�"/>
    <numFmt numFmtId="184" formatCode="0.000E+00;\�"/>
    <numFmt numFmtId="185" formatCode="0.00E+00;\�"/>
    <numFmt numFmtId="186" formatCode="0.0000E+00;\緘"/>
    <numFmt numFmtId="187" formatCode="0.000E+00;\緘"/>
    <numFmt numFmtId="188" formatCode="0.00E+00;\緘"/>
    <numFmt numFmtId="189" formatCode="0.0000E+00;\"/>
    <numFmt numFmtId="190" formatCode="0.000E+00;\"/>
    <numFmt numFmtId="191" formatCode="0.00E+00;\"/>
    <numFmt numFmtId="192" formatCode="00000"/>
  </numFmts>
  <fonts count="8">
    <font>
      <sz val="10"/>
      <name val="Times New Roman"/>
      <family val="0"/>
    </font>
    <font>
      <b/>
      <sz val="10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Symbol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3" borderId="5" xfId="0" applyFill="1" applyBorder="1" applyAlignment="1">
      <alignment/>
    </xf>
    <xf numFmtId="0" fontId="0" fillId="3" borderId="17" xfId="0" applyFill="1" applyBorder="1" applyAlignment="1">
      <alignment/>
    </xf>
    <xf numFmtId="3" fontId="0" fillId="3" borderId="17" xfId="0" applyNumberFormat="1" applyFill="1" applyBorder="1" applyAlignment="1">
      <alignment/>
    </xf>
    <xf numFmtId="1" fontId="3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3" borderId="20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3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24" xfId="0" applyFont="1" applyBorder="1" applyAlignment="1">
      <alignment horizontal="center" wrapText="1"/>
    </xf>
    <xf numFmtId="3" fontId="0" fillId="3" borderId="22" xfId="0" applyNumberFormat="1" applyFont="1" applyFill="1" applyBorder="1" applyAlignment="1">
      <alignment horizontal="center"/>
    </xf>
    <xf numFmtId="3" fontId="0" fillId="3" borderId="25" xfId="0" applyNumberFormat="1" applyFon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20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5" xfId="0" applyBorder="1" applyAlignment="1">
      <alignment/>
    </xf>
    <xf numFmtId="0" fontId="0" fillId="0" borderId="23" xfId="0" applyBorder="1" applyAlignment="1">
      <alignment wrapText="1"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26" xfId="0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1" fillId="0" borderId="31" xfId="0" applyFont="1" applyFill="1" applyBorder="1" applyAlignment="1">
      <alignment wrapText="1"/>
    </xf>
    <xf numFmtId="3" fontId="0" fillId="0" borderId="13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0" fontId="1" fillId="0" borderId="41" xfId="0" applyFont="1" applyBorder="1" applyAlignment="1">
      <alignment wrapText="1"/>
    </xf>
    <xf numFmtId="0" fontId="0" fillId="0" borderId="42" xfId="0" applyFont="1" applyBorder="1" applyAlignment="1">
      <alignment horizontal="center"/>
    </xf>
    <xf numFmtId="3" fontId="0" fillId="0" borderId="27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0" fillId="0" borderId="44" xfId="0" applyNumberFormat="1" applyFill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0" fillId="0" borderId="33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1" fillId="0" borderId="50" xfId="0" applyFont="1" applyFill="1" applyBorder="1" applyAlignment="1">
      <alignment wrapText="1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1" fillId="0" borderId="50" xfId="0" applyFont="1" applyFill="1" applyBorder="1" applyAlignment="1">
      <alignment/>
    </xf>
    <xf numFmtId="3" fontId="0" fillId="0" borderId="52" xfId="0" applyNumberFormat="1" applyFill="1" applyBorder="1" applyAlignment="1">
      <alignment horizontal="right"/>
    </xf>
    <xf numFmtId="3" fontId="0" fillId="0" borderId="54" xfId="0" applyNumberFormat="1" applyFill="1" applyBorder="1" applyAlignment="1">
      <alignment horizontal="right"/>
    </xf>
    <xf numFmtId="0" fontId="1" fillId="0" borderId="50" xfId="0" applyFont="1" applyFill="1" applyBorder="1" applyAlignment="1">
      <alignment/>
    </xf>
    <xf numFmtId="3" fontId="0" fillId="0" borderId="52" xfId="0" applyNumberFormat="1" applyFill="1" applyBorder="1" applyAlignment="1">
      <alignment horizontal="center"/>
    </xf>
    <xf numFmtId="3" fontId="0" fillId="0" borderId="54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51" xfId="0" applyFill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49" fontId="0" fillId="0" borderId="55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4" borderId="0" xfId="0" applyFill="1" applyAlignment="1">
      <alignment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56" xfId="0" applyBorder="1" applyAlignment="1">
      <alignment horizontal="right"/>
    </xf>
    <xf numFmtId="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7" xfId="0" applyBorder="1" applyAlignment="1">
      <alignment/>
    </xf>
    <xf numFmtId="0" fontId="1" fillId="0" borderId="51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166" fontId="0" fillId="0" borderId="55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" fontId="0" fillId="0" borderId="5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" fontId="0" fillId="0" borderId="13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 horizontal="left"/>
    </xf>
    <xf numFmtId="0" fontId="0" fillId="0" borderId="18" xfId="0" applyFont="1" applyBorder="1" applyAlignment="1">
      <alignment horizontal="right" wrapText="1"/>
    </xf>
    <xf numFmtId="3" fontId="0" fillId="0" borderId="13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14" xfId="0" applyBorder="1" applyAlignment="1">
      <alignment horizontal="center" wrapText="1"/>
    </xf>
    <xf numFmtId="0" fontId="0" fillId="5" borderId="5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21" xfId="0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3" fontId="0" fillId="5" borderId="17" xfId="0" applyNumberFormat="1" applyFill="1" applyBorder="1" applyAlignment="1">
      <alignment/>
    </xf>
    <xf numFmtId="3" fontId="0" fillId="5" borderId="22" xfId="0" applyNumberFormat="1" applyFont="1" applyFill="1" applyBorder="1" applyAlignment="1">
      <alignment horizontal="center"/>
    </xf>
    <xf numFmtId="3" fontId="0" fillId="5" borderId="20" xfId="0" applyNumberFormat="1" applyFon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5" borderId="25" xfId="0" applyNumberFormat="1" applyFont="1" applyFill="1" applyBorder="1" applyAlignment="1">
      <alignment horizontal="center"/>
    </xf>
    <xf numFmtId="3" fontId="0" fillId="5" borderId="7" xfId="0" applyNumberForma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58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59" xfId="0" applyNumberFormat="1" applyFont="1" applyBorder="1" applyAlignment="1">
      <alignment horizontal="right"/>
    </xf>
    <xf numFmtId="3" fontId="2" fillId="0" borderId="60" xfId="0" applyNumberFormat="1" applyFont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3" fontId="2" fillId="0" borderId="59" xfId="0" applyNumberFormat="1" applyFont="1" applyBorder="1" applyAlignment="1">
      <alignment horizontal="right"/>
    </xf>
    <xf numFmtId="3" fontId="2" fillId="0" borderId="60" xfId="0" applyNumberFormat="1" applyFont="1" applyBorder="1" applyAlignment="1">
      <alignment horizontal="left"/>
    </xf>
    <xf numFmtId="3" fontId="2" fillId="0" borderId="61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0" xfId="0" applyFill="1" applyBorder="1" applyAlignment="1">
      <alignment horizontal="center"/>
    </xf>
    <xf numFmtId="3" fontId="0" fillId="5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5" borderId="5" xfId="0" applyFill="1" applyBorder="1" applyAlignment="1">
      <alignment wrapText="1"/>
    </xf>
    <xf numFmtId="0" fontId="0" fillId="5" borderId="63" xfId="0" applyFill="1" applyBorder="1" applyAlignment="1">
      <alignment wrapText="1"/>
    </xf>
    <xf numFmtId="0" fontId="0" fillId="0" borderId="27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5" borderId="9" xfId="0" applyNumberFormat="1" applyFont="1" applyFill="1" applyBorder="1" applyAlignment="1">
      <alignment horizontal="center" vertical="center" wrapText="1"/>
    </xf>
    <xf numFmtId="3" fontId="0" fillId="5" borderId="6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5" borderId="10" xfId="0" applyFill="1" applyBorder="1" applyAlignment="1">
      <alignment horizontal="center" vertical="center" wrapText="1"/>
    </xf>
    <xf numFmtId="3" fontId="0" fillId="0" borderId="51" xfId="0" applyNumberFormat="1" applyFont="1" applyBorder="1" applyAlignment="1">
      <alignment horizontal="right"/>
    </xf>
    <xf numFmtId="169" fontId="0" fillId="0" borderId="52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169" fontId="0" fillId="0" borderId="13" xfId="0" applyNumberFormat="1" applyFont="1" applyBorder="1" applyAlignment="1">
      <alignment horizontal="right"/>
    </xf>
    <xf numFmtId="169" fontId="2" fillId="0" borderId="1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169" fontId="0" fillId="0" borderId="48" xfId="0" applyNumberFormat="1" applyFont="1" applyBorder="1" applyAlignment="1">
      <alignment horizontal="right"/>
    </xf>
    <xf numFmtId="169" fontId="2" fillId="0" borderId="48" xfId="0" applyNumberFormat="1" applyFont="1" applyBorder="1" applyAlignment="1">
      <alignment horizontal="right"/>
    </xf>
    <xf numFmtId="169" fontId="0" fillId="0" borderId="5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49" xfId="0" applyNumberFormat="1" applyBorder="1" applyAlignment="1">
      <alignment/>
    </xf>
    <xf numFmtId="0" fontId="0" fillId="6" borderId="17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65" xfId="0" applyFill="1" applyBorder="1" applyAlignment="1">
      <alignment horizontal="center" wrapText="1"/>
    </xf>
    <xf numFmtId="0" fontId="0" fillId="6" borderId="22" xfId="0" applyFill="1" applyBorder="1" applyAlignment="1">
      <alignment horizontal="center" wrapText="1"/>
    </xf>
    <xf numFmtId="0" fontId="0" fillId="6" borderId="20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19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6" borderId="66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19" xfId="0" applyFill="1" applyBorder="1" applyAlignment="1">
      <alignment horizontal="right" wrapText="1"/>
    </xf>
    <xf numFmtId="0" fontId="0" fillId="6" borderId="66" xfId="0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6" fillId="4" borderId="0" xfId="0" applyFont="1" applyFill="1" applyAlignment="1">
      <alignment horizontal="center"/>
    </xf>
    <xf numFmtId="0" fontId="0" fillId="6" borderId="67" xfId="0" applyFill="1" applyBorder="1" applyAlignment="1">
      <alignment horizontal="center"/>
    </xf>
    <xf numFmtId="0" fontId="0" fillId="6" borderId="68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69" xfId="0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pexpRM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8" sqref="A8"/>
    </sheetView>
  </sheetViews>
  <sheetFormatPr defaultColWidth="9.33203125" defaultRowHeight="12.75"/>
  <sheetData>
    <row r="2" spans="1:5" ht="12.75">
      <c r="A2" s="158" t="s">
        <v>98</v>
      </c>
      <c r="B2" s="158"/>
      <c r="C2" s="158"/>
      <c r="D2" s="158"/>
      <c r="E2" s="158"/>
    </row>
    <row r="3" spans="1:5" ht="12.75">
      <c r="A3" s="158" t="s">
        <v>99</v>
      </c>
      <c r="B3" s="158"/>
      <c r="C3" s="158"/>
      <c r="D3" s="158"/>
      <c r="E3" s="158"/>
    </row>
    <row r="5" ht="12.75">
      <c r="A5" t="s">
        <v>100</v>
      </c>
    </row>
    <row r="7" ht="12.75">
      <c r="A7" t="s">
        <v>169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F3" sqref="F3"/>
    </sheetView>
  </sheetViews>
  <sheetFormatPr defaultColWidth="9.33203125" defaultRowHeight="12.75"/>
  <cols>
    <col min="1" max="1" width="16.5" style="0" customWidth="1"/>
    <col min="2" max="2" width="16.66015625" style="0" customWidth="1"/>
    <col min="3" max="3" width="14.33203125" style="0" customWidth="1"/>
    <col min="4" max="4" width="13.5" style="0" customWidth="1"/>
    <col min="5" max="5" width="12.83203125" style="0" customWidth="1"/>
    <col min="6" max="6" width="15.5" style="0" customWidth="1"/>
    <col min="7" max="7" width="15" style="0" customWidth="1"/>
    <col min="8" max="9" width="11.83203125" style="0" customWidth="1"/>
  </cols>
  <sheetData>
    <row r="1" spans="1:7" ht="15.75">
      <c r="A1" s="278" t="s">
        <v>144</v>
      </c>
      <c r="B1" s="278"/>
      <c r="C1" s="278"/>
      <c r="D1" s="278"/>
      <c r="E1" s="278"/>
      <c r="F1" s="278"/>
      <c r="G1" s="278"/>
    </row>
    <row r="2" spans="1:7" ht="16.5" thickBot="1">
      <c r="A2" s="155"/>
      <c r="B2" s="155"/>
      <c r="C2" s="155"/>
      <c r="D2" s="155"/>
      <c r="E2" s="155"/>
      <c r="F2" s="155"/>
      <c r="G2" s="155"/>
    </row>
    <row r="3" spans="1:7" ht="39.75" thickBot="1" thickTop="1">
      <c r="A3" s="263" t="s">
        <v>83</v>
      </c>
      <c r="B3" s="279" t="s">
        <v>95</v>
      </c>
      <c r="C3" s="280" t="s">
        <v>187</v>
      </c>
      <c r="D3" s="280" t="s">
        <v>21</v>
      </c>
      <c r="E3" s="280" t="s">
        <v>202</v>
      </c>
      <c r="F3" s="280" t="s">
        <v>203</v>
      </c>
      <c r="G3" s="281" t="s">
        <v>22</v>
      </c>
    </row>
    <row r="4" spans="1:7" ht="13.5" thickTop="1">
      <c r="A4" s="130" t="s">
        <v>94</v>
      </c>
      <c r="B4" s="138"/>
      <c r="C4" s="139"/>
      <c r="D4" s="139"/>
      <c r="E4" s="139"/>
      <c r="F4" s="139"/>
      <c r="G4" s="140"/>
    </row>
    <row r="5" spans="1:7" ht="12.75">
      <c r="A5" s="52" t="s">
        <v>6</v>
      </c>
      <c r="B5" s="74" t="s">
        <v>64</v>
      </c>
      <c r="C5" s="75">
        <v>800</v>
      </c>
      <c r="D5" s="75" t="s">
        <v>24</v>
      </c>
      <c r="E5" s="75" t="s">
        <v>194</v>
      </c>
      <c r="F5" s="75" t="s">
        <v>26</v>
      </c>
      <c r="G5" s="77" t="s">
        <v>27</v>
      </c>
    </row>
    <row r="6" spans="1:7" ht="24.75" customHeight="1">
      <c r="A6" s="21" t="s">
        <v>7</v>
      </c>
      <c r="B6" s="40" t="s">
        <v>65</v>
      </c>
      <c r="C6" s="22" t="s">
        <v>101</v>
      </c>
      <c r="D6" s="22" t="s">
        <v>29</v>
      </c>
      <c r="E6" s="22" t="s">
        <v>30</v>
      </c>
      <c r="F6" s="38" t="s">
        <v>149</v>
      </c>
      <c r="G6" s="23" t="s">
        <v>31</v>
      </c>
    </row>
    <row r="7" spans="1:7" ht="26.25" customHeight="1">
      <c r="A7" s="43" t="s">
        <v>8</v>
      </c>
      <c r="B7" s="40" t="s">
        <v>195</v>
      </c>
      <c r="C7" s="22">
        <v>1150</v>
      </c>
      <c r="D7" s="22" t="s">
        <v>24</v>
      </c>
      <c r="E7" s="22" t="s">
        <v>165</v>
      </c>
      <c r="F7" s="22" t="s">
        <v>26</v>
      </c>
      <c r="G7" s="23" t="s">
        <v>27</v>
      </c>
    </row>
    <row r="8" spans="1:7" ht="16.5" customHeight="1">
      <c r="A8" s="21" t="s">
        <v>20</v>
      </c>
      <c r="B8" s="40" t="s">
        <v>196</v>
      </c>
      <c r="C8" s="22" t="s">
        <v>101</v>
      </c>
      <c r="D8" s="22" t="s">
        <v>32</v>
      </c>
      <c r="E8" s="22" t="s">
        <v>30</v>
      </c>
      <c r="F8" s="156" t="s">
        <v>101</v>
      </c>
      <c r="G8" s="23" t="s">
        <v>31</v>
      </c>
    </row>
    <row r="9" spans="1:7" ht="12.75">
      <c r="A9" s="43" t="s">
        <v>9</v>
      </c>
      <c r="B9" s="40" t="s">
        <v>197</v>
      </c>
      <c r="C9" s="22" t="s">
        <v>186</v>
      </c>
      <c r="D9" s="22" t="s">
        <v>24</v>
      </c>
      <c r="E9" s="22" t="s">
        <v>25</v>
      </c>
      <c r="F9" s="22" t="s">
        <v>26</v>
      </c>
      <c r="G9" s="23" t="s">
        <v>27</v>
      </c>
    </row>
    <row r="10" spans="1:7" ht="25.5">
      <c r="A10" s="21" t="s">
        <v>10</v>
      </c>
      <c r="B10" s="40" t="s">
        <v>66</v>
      </c>
      <c r="C10" s="22" t="s">
        <v>101</v>
      </c>
      <c r="D10" s="22" t="s">
        <v>29</v>
      </c>
      <c r="E10" s="22" t="s">
        <v>166</v>
      </c>
      <c r="F10" s="38" t="s">
        <v>148</v>
      </c>
      <c r="G10" s="197" t="s">
        <v>154</v>
      </c>
    </row>
    <row r="11" spans="1:7" ht="25.5">
      <c r="A11" s="24" t="s">
        <v>145</v>
      </c>
      <c r="B11" s="40" t="s">
        <v>67</v>
      </c>
      <c r="C11" s="22" t="s">
        <v>96</v>
      </c>
      <c r="D11" s="22" t="s">
        <v>33</v>
      </c>
      <c r="E11" s="22" t="s">
        <v>33</v>
      </c>
      <c r="F11" s="22" t="s">
        <v>33</v>
      </c>
      <c r="G11" s="25" t="s">
        <v>33</v>
      </c>
    </row>
    <row r="12" spans="1:7" ht="12.75">
      <c r="A12" s="24" t="s">
        <v>92</v>
      </c>
      <c r="B12" s="40"/>
      <c r="C12" s="22"/>
      <c r="D12" s="22"/>
      <c r="E12" s="22"/>
      <c r="F12" s="22"/>
      <c r="G12" s="23"/>
    </row>
    <row r="13" spans="1:7" ht="12.75">
      <c r="A13" s="73" t="s">
        <v>198</v>
      </c>
      <c r="B13" s="74" t="s">
        <v>68</v>
      </c>
      <c r="C13" s="75" t="s">
        <v>101</v>
      </c>
      <c r="D13" s="75" t="s">
        <v>29</v>
      </c>
      <c r="E13" s="75" t="s">
        <v>30</v>
      </c>
      <c r="F13" s="76" t="s">
        <v>153</v>
      </c>
      <c r="G13" s="77" t="s">
        <v>31</v>
      </c>
    </row>
    <row r="14" spans="1:7" ht="12.75">
      <c r="A14" s="43" t="s">
        <v>13</v>
      </c>
      <c r="B14" s="40" t="s">
        <v>69</v>
      </c>
      <c r="C14" s="22">
        <v>100</v>
      </c>
      <c r="D14" s="22" t="s">
        <v>24</v>
      </c>
      <c r="E14" s="22" t="s">
        <v>25</v>
      </c>
      <c r="F14" s="22" t="s">
        <v>26</v>
      </c>
      <c r="G14" s="23" t="s">
        <v>27</v>
      </c>
    </row>
    <row r="15" spans="1:7" ht="25.5" customHeight="1">
      <c r="A15" s="21" t="s">
        <v>58</v>
      </c>
      <c r="B15" s="41" t="s">
        <v>70</v>
      </c>
      <c r="C15" s="22">
        <v>350</v>
      </c>
      <c r="D15" s="22" t="s">
        <v>29</v>
      </c>
      <c r="E15" s="22" t="s">
        <v>167</v>
      </c>
      <c r="F15" s="38" t="s">
        <v>152</v>
      </c>
      <c r="G15" s="23" t="s">
        <v>31</v>
      </c>
    </row>
    <row r="16" spans="1:7" ht="25.5">
      <c r="A16" s="43" t="s">
        <v>61</v>
      </c>
      <c r="B16" s="40" t="s">
        <v>71</v>
      </c>
      <c r="C16" s="22" t="s">
        <v>101</v>
      </c>
      <c r="D16" s="22" t="s">
        <v>199</v>
      </c>
      <c r="E16" s="22" t="s">
        <v>25</v>
      </c>
      <c r="F16" s="22" t="s">
        <v>26</v>
      </c>
      <c r="G16" s="23" t="s">
        <v>27</v>
      </c>
    </row>
    <row r="17" spans="1:7" ht="12.75">
      <c r="A17" s="43" t="s">
        <v>17</v>
      </c>
      <c r="B17" s="40" t="s">
        <v>72</v>
      </c>
      <c r="C17" s="22">
        <v>225</v>
      </c>
      <c r="D17" s="22" t="s">
        <v>24</v>
      </c>
      <c r="E17" s="22" t="s">
        <v>25</v>
      </c>
      <c r="F17" s="22" t="s">
        <v>26</v>
      </c>
      <c r="G17" s="23" t="s">
        <v>27</v>
      </c>
    </row>
    <row r="18" spans="1:7" ht="25.5">
      <c r="A18" s="24" t="s">
        <v>93</v>
      </c>
      <c r="B18" s="40"/>
      <c r="C18" s="22"/>
      <c r="D18" s="22"/>
      <c r="E18" s="22"/>
      <c r="F18" s="22"/>
      <c r="G18" s="23"/>
    </row>
    <row r="19" spans="1:7" ht="25.5">
      <c r="A19" s="73" t="s">
        <v>18</v>
      </c>
      <c r="B19" s="74" t="s">
        <v>200</v>
      </c>
      <c r="C19" s="75" t="s">
        <v>101</v>
      </c>
      <c r="D19" s="75" t="s">
        <v>29</v>
      </c>
      <c r="E19" s="75">
        <v>6</v>
      </c>
      <c r="F19" s="75" t="s">
        <v>151</v>
      </c>
      <c r="G19" s="77" t="s">
        <v>31</v>
      </c>
    </row>
    <row r="20" spans="1:7" ht="26.25" thickBot="1">
      <c r="A20" s="10" t="s">
        <v>19</v>
      </c>
      <c r="B20" s="42" t="s">
        <v>73</v>
      </c>
      <c r="C20" s="11">
        <v>800</v>
      </c>
      <c r="D20" s="11" t="s">
        <v>29</v>
      </c>
      <c r="E20" s="11">
        <v>6</v>
      </c>
      <c r="F20" s="39" t="s">
        <v>150</v>
      </c>
      <c r="G20" s="12" t="s">
        <v>31</v>
      </c>
    </row>
    <row r="21" ht="13.5" thickTop="1">
      <c r="A21" t="s">
        <v>146</v>
      </c>
    </row>
    <row r="22" ht="12.75">
      <c r="A22" s="45" t="s">
        <v>168</v>
      </c>
    </row>
    <row r="23" ht="12.75">
      <c r="A23" s="45" t="s">
        <v>109</v>
      </c>
    </row>
    <row r="24" ht="12.75">
      <c r="A24" s="45" t="s">
        <v>110</v>
      </c>
    </row>
    <row r="25" ht="12.75">
      <c r="A25" s="45" t="s">
        <v>112</v>
      </c>
    </row>
    <row r="26" ht="12.75">
      <c r="A26" s="45" t="s">
        <v>111</v>
      </c>
    </row>
    <row r="27" ht="12.75">
      <c r="A27" t="s">
        <v>102</v>
      </c>
    </row>
    <row r="28" ht="12.75">
      <c r="A28" t="s">
        <v>107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L2" sqref="L2"/>
    </sheetView>
  </sheetViews>
  <sheetFormatPr defaultColWidth="9.33203125" defaultRowHeight="12.75"/>
  <cols>
    <col min="1" max="2" width="11.66015625" style="0" customWidth="1"/>
    <col min="3" max="3" width="15" style="0" customWidth="1"/>
    <col min="4" max="4" width="12.33203125" style="0" customWidth="1"/>
    <col min="7" max="7" width="13" style="0" customWidth="1"/>
    <col min="8" max="8" width="13.83203125" style="0" customWidth="1"/>
    <col min="9" max="9" width="14.5" style="0" customWidth="1"/>
    <col min="11" max="11" width="11" style="0" customWidth="1"/>
    <col min="12" max="12" width="11.83203125" style="0" customWidth="1"/>
  </cols>
  <sheetData>
    <row r="1" spans="1:13" s="14" customFormat="1" ht="39.75" thickBot="1" thickTop="1">
      <c r="A1" s="15" t="s">
        <v>39</v>
      </c>
      <c r="B1" s="18" t="s">
        <v>50</v>
      </c>
      <c r="C1" s="16" t="s">
        <v>52</v>
      </c>
      <c r="D1" s="16" t="s">
        <v>40</v>
      </c>
      <c r="E1" s="16" t="s">
        <v>51</v>
      </c>
      <c r="F1" s="16" t="s">
        <v>44</v>
      </c>
      <c r="G1" s="16" t="s">
        <v>47</v>
      </c>
      <c r="H1" s="16" t="s">
        <v>49</v>
      </c>
      <c r="I1" s="16" t="s">
        <v>45</v>
      </c>
      <c r="J1" s="16" t="s">
        <v>41</v>
      </c>
      <c r="K1" s="16" t="s">
        <v>42</v>
      </c>
      <c r="L1" s="16" t="s">
        <v>43</v>
      </c>
      <c r="M1" s="17" t="s">
        <v>46</v>
      </c>
    </row>
    <row r="2" spans="1:13" ht="13.5" thickTop="1">
      <c r="A2" s="8" t="s">
        <v>6</v>
      </c>
      <c r="B2" s="19" t="s">
        <v>48</v>
      </c>
      <c r="C2">
        <v>19875</v>
      </c>
      <c r="D2">
        <v>768</v>
      </c>
      <c r="E2">
        <v>200</v>
      </c>
      <c r="F2">
        <v>28.2</v>
      </c>
      <c r="G2">
        <v>768</v>
      </c>
      <c r="H2">
        <f>10^-6*(C2*D2*E2)/(F2*G2)</f>
        <v>0.14095744680851063</v>
      </c>
      <c r="J2">
        <f>H2*I2</f>
        <v>0</v>
      </c>
      <c r="K2">
        <f>10^-6</f>
        <v>1E-06</v>
      </c>
      <c r="L2">
        <v>0.001</v>
      </c>
      <c r="M2">
        <f>H2/L2</f>
        <v>140.95744680851064</v>
      </c>
    </row>
    <row r="3" spans="1:2" ht="38.25">
      <c r="A3" s="9" t="s">
        <v>7</v>
      </c>
      <c r="B3" s="20"/>
    </row>
    <row r="4" spans="1:2" ht="25.5">
      <c r="A4" s="8" t="s">
        <v>8</v>
      </c>
      <c r="B4" s="19"/>
    </row>
    <row r="5" spans="1:2" ht="25.5">
      <c r="A5" s="9" t="s">
        <v>20</v>
      </c>
      <c r="B5" s="20"/>
    </row>
    <row r="6" spans="1:2" ht="12.75">
      <c r="A6" s="8" t="s">
        <v>9</v>
      </c>
      <c r="B6" s="19"/>
    </row>
    <row r="7" spans="1:2" ht="38.25">
      <c r="A7" s="9" t="s">
        <v>10</v>
      </c>
      <c r="B7" s="20"/>
    </row>
    <row r="8" spans="1:2" ht="12.75">
      <c r="A8" s="9" t="s">
        <v>11</v>
      </c>
      <c r="B8" s="20"/>
    </row>
    <row r="9" spans="1:2" ht="25.5">
      <c r="A9" s="9" t="s">
        <v>12</v>
      </c>
      <c r="B9" s="20"/>
    </row>
    <row r="10" spans="1:2" ht="12.75">
      <c r="A10" s="8" t="s">
        <v>13</v>
      </c>
      <c r="B10" s="19"/>
    </row>
    <row r="11" spans="1:2" ht="25.5">
      <c r="A11" s="9" t="s">
        <v>14</v>
      </c>
      <c r="B11" s="20"/>
    </row>
    <row r="12" spans="1:2" ht="25.5">
      <c r="A12" s="8" t="s">
        <v>15</v>
      </c>
      <c r="B12" s="19"/>
    </row>
    <row r="13" spans="1:2" ht="25.5">
      <c r="A13" s="9" t="s">
        <v>16</v>
      </c>
      <c r="B13" s="20"/>
    </row>
    <row r="14" spans="1:2" ht="12.75">
      <c r="A14" s="8" t="s">
        <v>17</v>
      </c>
      <c r="B14" s="19"/>
    </row>
    <row r="15" spans="1:2" ht="25.5">
      <c r="A15" s="9" t="s">
        <v>18</v>
      </c>
      <c r="B15" s="20"/>
    </row>
    <row r="16" spans="1:2" ht="26.25" thickBot="1">
      <c r="A16" s="10" t="s">
        <v>19</v>
      </c>
      <c r="B16" s="20"/>
    </row>
    <row r="17" ht="13.5" thickTop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9" sqref="G9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C1:E3"/>
  <sheetViews>
    <sheetView workbookViewId="0" topLeftCell="A1">
      <selection activeCell="A5" sqref="A5"/>
    </sheetView>
  </sheetViews>
  <sheetFormatPr defaultColWidth="9.33203125" defaultRowHeight="12.75"/>
  <sheetData>
    <row r="1" s="27" customFormat="1" ht="25.5">
      <c r="C1" s="27" t="s">
        <v>57</v>
      </c>
    </row>
    <row r="3" ht="12.75">
      <c r="E3" s="28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C1">
      <selection activeCell="D2" sqref="D2"/>
    </sheetView>
  </sheetViews>
  <sheetFormatPr defaultColWidth="9.33203125" defaultRowHeight="12.75"/>
  <cols>
    <col min="1" max="2" width="11.66015625" style="0" customWidth="1"/>
    <col min="3" max="3" width="15" style="0" customWidth="1"/>
    <col min="4" max="4" width="12.33203125" style="0" customWidth="1"/>
    <col min="7" max="7" width="13" style="0" customWidth="1"/>
    <col min="8" max="8" width="13.83203125" style="0" customWidth="1"/>
    <col min="9" max="9" width="14.5" style="0" customWidth="1"/>
    <col min="11" max="11" width="11" style="0" customWidth="1"/>
    <col min="12" max="12" width="11.83203125" style="0" customWidth="1"/>
  </cols>
  <sheetData>
    <row r="1" spans="1:13" s="14" customFormat="1" ht="39.75" thickBot="1" thickTop="1">
      <c r="A1" s="15" t="s">
        <v>39</v>
      </c>
      <c r="B1" s="18" t="s">
        <v>50</v>
      </c>
      <c r="C1" s="16" t="s">
        <v>54</v>
      </c>
      <c r="D1" s="16" t="s">
        <v>40</v>
      </c>
      <c r="E1" s="16" t="s">
        <v>51</v>
      </c>
      <c r="F1" s="16" t="s">
        <v>44</v>
      </c>
      <c r="G1" s="16" t="s">
        <v>47</v>
      </c>
      <c r="H1" s="16" t="s">
        <v>49</v>
      </c>
      <c r="I1" s="16" t="s">
        <v>45</v>
      </c>
      <c r="J1" s="16" t="s">
        <v>41</v>
      </c>
      <c r="K1" s="16" t="s">
        <v>42</v>
      </c>
      <c r="L1" s="16" t="s">
        <v>43</v>
      </c>
      <c r="M1" s="17" t="s">
        <v>46</v>
      </c>
    </row>
    <row r="2" spans="1:13" ht="13.5" thickTop="1">
      <c r="A2" s="8" t="s">
        <v>6</v>
      </c>
      <c r="B2" s="19" t="s">
        <v>48</v>
      </c>
      <c r="C2">
        <v>200</v>
      </c>
      <c r="D2" s="26" t="s">
        <v>56</v>
      </c>
      <c r="E2">
        <v>200</v>
      </c>
      <c r="F2">
        <v>28.2</v>
      </c>
      <c r="G2">
        <v>768</v>
      </c>
      <c r="H2" t="e">
        <f>10^-6*(C2*D2*E2)/(F2*G2)</f>
        <v>#VALUE!</v>
      </c>
      <c r="J2" t="e">
        <f>H2*I2</f>
        <v>#VALUE!</v>
      </c>
      <c r="L2">
        <v>0.3</v>
      </c>
      <c r="M2" t="e">
        <f>H2/L2</f>
        <v>#VALUE!</v>
      </c>
    </row>
    <row r="3" spans="1:2" ht="38.25">
      <c r="A3" s="9" t="s">
        <v>7</v>
      </c>
      <c r="B3" s="20"/>
    </row>
    <row r="4" spans="1:2" ht="25.5">
      <c r="A4" s="8" t="s">
        <v>8</v>
      </c>
      <c r="B4" s="19"/>
    </row>
    <row r="5" spans="1:2" ht="25.5">
      <c r="A5" s="9" t="s">
        <v>20</v>
      </c>
      <c r="B5" s="20"/>
    </row>
    <row r="6" spans="1:2" ht="12.75">
      <c r="A6" s="8" t="s">
        <v>9</v>
      </c>
      <c r="B6" s="19"/>
    </row>
    <row r="7" spans="1:2" ht="38.25">
      <c r="A7" s="9" t="s">
        <v>10</v>
      </c>
      <c r="B7" s="20"/>
    </row>
    <row r="8" spans="1:2" ht="12.75">
      <c r="A8" s="9" t="s">
        <v>11</v>
      </c>
      <c r="B8" s="20"/>
    </row>
    <row r="9" spans="1:2" ht="25.5">
      <c r="A9" s="9" t="s">
        <v>12</v>
      </c>
      <c r="B9" s="20"/>
    </row>
    <row r="10" spans="1:2" ht="12.75">
      <c r="A10" s="8" t="s">
        <v>13</v>
      </c>
      <c r="B10" s="19"/>
    </row>
    <row r="11" spans="1:2" ht="25.5">
      <c r="A11" s="9" t="s">
        <v>14</v>
      </c>
      <c r="B11" s="20"/>
    </row>
    <row r="12" spans="1:2" ht="25.5">
      <c r="A12" s="8" t="s">
        <v>15</v>
      </c>
      <c r="B12" s="19"/>
    </row>
    <row r="13" spans="1:2" ht="25.5">
      <c r="A13" s="9" t="s">
        <v>16</v>
      </c>
      <c r="B13" s="20"/>
    </row>
    <row r="14" spans="1:2" ht="12.75">
      <c r="A14" s="8" t="s">
        <v>17</v>
      </c>
      <c r="B14" s="19"/>
    </row>
    <row r="15" spans="1:2" ht="25.5">
      <c r="A15" s="9" t="s">
        <v>18</v>
      </c>
      <c r="B15" s="20"/>
    </row>
    <row r="16" spans="1:2" ht="26.25" thickBot="1">
      <c r="A16" s="10" t="s">
        <v>19</v>
      </c>
      <c r="B16" s="20"/>
    </row>
    <row r="17" ht="13.5" thickTop="1"/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F1">
      <selection activeCell="M2" sqref="M2"/>
    </sheetView>
  </sheetViews>
  <sheetFormatPr defaultColWidth="9.33203125" defaultRowHeight="12.75"/>
  <cols>
    <col min="1" max="2" width="11.66015625" style="0" customWidth="1"/>
    <col min="3" max="3" width="15" style="0" customWidth="1"/>
    <col min="4" max="4" width="12.33203125" style="0" customWidth="1"/>
    <col min="7" max="7" width="13" style="0" customWidth="1"/>
    <col min="8" max="8" width="13.83203125" style="0" customWidth="1"/>
    <col min="9" max="9" width="14.5" style="0" customWidth="1"/>
    <col min="11" max="11" width="11" style="0" customWidth="1"/>
    <col min="12" max="12" width="11.83203125" style="0" customWidth="1"/>
  </cols>
  <sheetData>
    <row r="1" spans="1:13" s="14" customFormat="1" ht="39.75" thickBot="1" thickTop="1">
      <c r="A1" s="15" t="s">
        <v>39</v>
      </c>
      <c r="B1" s="18" t="s">
        <v>50</v>
      </c>
      <c r="C1" s="16" t="s">
        <v>53</v>
      </c>
      <c r="D1" s="16" t="s">
        <v>40</v>
      </c>
      <c r="E1" s="16" t="s">
        <v>51</v>
      </c>
      <c r="F1" s="16" t="s">
        <v>44</v>
      </c>
      <c r="G1" s="16" t="s">
        <v>47</v>
      </c>
      <c r="H1" s="16" t="s">
        <v>49</v>
      </c>
      <c r="I1" s="16" t="s">
        <v>45</v>
      </c>
      <c r="J1" s="16" t="s">
        <v>41</v>
      </c>
      <c r="K1" s="16" t="s">
        <v>42</v>
      </c>
      <c r="L1" s="16" t="s">
        <v>43</v>
      </c>
      <c r="M1" s="17" t="s">
        <v>46</v>
      </c>
    </row>
    <row r="2" spans="1:13" ht="13.5" thickTop="1">
      <c r="A2" s="8" t="s">
        <v>6</v>
      </c>
      <c r="B2" s="19" t="s">
        <v>48</v>
      </c>
      <c r="C2">
        <v>19875</v>
      </c>
      <c r="D2">
        <v>768</v>
      </c>
      <c r="E2">
        <v>200</v>
      </c>
      <c r="F2">
        <v>28.2</v>
      </c>
      <c r="G2">
        <v>768</v>
      </c>
      <c r="H2">
        <f>10^-6*(C2*D2*E2)/(F2*G2)</f>
        <v>0.14095744680851063</v>
      </c>
      <c r="J2">
        <f>H2*I2</f>
        <v>0</v>
      </c>
      <c r="M2" t="e">
        <f>H2/L2</f>
        <v>#DIV/0!</v>
      </c>
    </row>
    <row r="3" spans="1:2" ht="38.25">
      <c r="A3" s="9" t="s">
        <v>7</v>
      </c>
      <c r="B3" s="20"/>
    </row>
    <row r="4" spans="1:2" ht="25.5">
      <c r="A4" s="8" t="s">
        <v>8</v>
      </c>
      <c r="B4" s="19"/>
    </row>
    <row r="5" spans="1:2" ht="25.5">
      <c r="A5" s="9" t="s">
        <v>20</v>
      </c>
      <c r="B5" s="20"/>
    </row>
    <row r="6" spans="1:2" ht="12.75">
      <c r="A6" s="8" t="s">
        <v>9</v>
      </c>
      <c r="B6" s="19"/>
    </row>
    <row r="7" spans="1:2" ht="38.25">
      <c r="A7" s="9" t="s">
        <v>10</v>
      </c>
      <c r="B7" s="20"/>
    </row>
    <row r="8" spans="1:2" ht="12.75">
      <c r="A8" s="9" t="s">
        <v>11</v>
      </c>
      <c r="B8" s="20"/>
    </row>
    <row r="9" spans="1:2" ht="25.5">
      <c r="A9" s="9" t="s">
        <v>12</v>
      </c>
      <c r="B9" s="20"/>
    </row>
    <row r="10" spans="1:2" ht="12.75">
      <c r="A10" s="8" t="s">
        <v>13</v>
      </c>
      <c r="B10" s="19"/>
    </row>
    <row r="11" spans="1:2" ht="25.5">
      <c r="A11" s="9" t="s">
        <v>14</v>
      </c>
      <c r="B11" s="20"/>
    </row>
    <row r="12" spans="1:2" ht="25.5">
      <c r="A12" s="8" t="s">
        <v>15</v>
      </c>
      <c r="B12" s="19"/>
    </row>
    <row r="13" spans="1:2" ht="25.5">
      <c r="A13" s="9" t="s">
        <v>16</v>
      </c>
      <c r="B13" s="20"/>
    </row>
    <row r="14" spans="1:2" ht="12.75">
      <c r="A14" s="8" t="s">
        <v>17</v>
      </c>
      <c r="B14" s="19"/>
    </row>
    <row r="15" spans="1:2" ht="25.5">
      <c r="A15" s="9" t="s">
        <v>18</v>
      </c>
      <c r="B15" s="20"/>
    </row>
    <row r="16" spans="1:2" ht="26.25" thickBot="1">
      <c r="A16" s="10" t="s">
        <v>19</v>
      </c>
      <c r="B16" s="20"/>
    </row>
    <row r="17" ht="13.5" thickTop="1"/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G1">
      <selection activeCell="D2" sqref="D2"/>
    </sheetView>
  </sheetViews>
  <sheetFormatPr defaultColWidth="9.33203125" defaultRowHeight="12.75"/>
  <cols>
    <col min="1" max="2" width="11.66015625" style="0" customWidth="1"/>
    <col min="3" max="3" width="15" style="0" customWidth="1"/>
    <col min="4" max="4" width="12.33203125" style="0" customWidth="1"/>
    <col min="7" max="7" width="13" style="0" customWidth="1"/>
    <col min="8" max="8" width="13.83203125" style="0" customWidth="1"/>
    <col min="9" max="9" width="14.5" style="0" customWidth="1"/>
    <col min="11" max="11" width="11" style="0" customWidth="1"/>
    <col min="12" max="12" width="11.83203125" style="0" customWidth="1"/>
  </cols>
  <sheetData>
    <row r="1" spans="1:13" s="14" customFormat="1" ht="39.75" thickBot="1" thickTop="1">
      <c r="A1" s="15" t="s">
        <v>39</v>
      </c>
      <c r="B1" s="18" t="s">
        <v>50</v>
      </c>
      <c r="C1" s="16" t="s">
        <v>53</v>
      </c>
      <c r="D1" s="16" t="s">
        <v>40</v>
      </c>
      <c r="E1" s="16" t="s">
        <v>51</v>
      </c>
      <c r="F1" s="16" t="s">
        <v>44</v>
      </c>
      <c r="G1" s="16" t="s">
        <v>47</v>
      </c>
      <c r="H1" s="16" t="s">
        <v>49</v>
      </c>
      <c r="I1" s="16" t="s">
        <v>45</v>
      </c>
      <c r="J1" s="16" t="s">
        <v>41</v>
      </c>
      <c r="K1" s="16" t="s">
        <v>42</v>
      </c>
      <c r="L1" s="16" t="s">
        <v>43</v>
      </c>
      <c r="M1" s="17" t="s">
        <v>46</v>
      </c>
    </row>
    <row r="2" spans="1:13" ht="13.5" thickTop="1">
      <c r="A2" s="8" t="s">
        <v>6</v>
      </c>
      <c r="B2" s="19" t="s">
        <v>48</v>
      </c>
      <c r="C2">
        <v>250</v>
      </c>
      <c r="D2">
        <v>768</v>
      </c>
      <c r="E2">
        <v>200</v>
      </c>
      <c r="F2">
        <v>28.2</v>
      </c>
      <c r="G2">
        <v>768</v>
      </c>
      <c r="H2">
        <f>10^-6*(C2*D2*E2)/(F2*G2)</f>
        <v>0.0017730496453900709</v>
      </c>
      <c r="I2">
        <v>1.5</v>
      </c>
      <c r="J2">
        <f>H2*I2</f>
        <v>0.0026595744680851063</v>
      </c>
      <c r="L2">
        <v>0.0003</v>
      </c>
      <c r="M2">
        <f>H2/L2</f>
        <v>5.91016548463357</v>
      </c>
    </row>
    <row r="3" spans="1:2" ht="38.25">
      <c r="A3" s="9" t="s">
        <v>7</v>
      </c>
      <c r="B3" s="20"/>
    </row>
    <row r="4" spans="1:2" ht="25.5">
      <c r="A4" s="8" t="s">
        <v>8</v>
      </c>
      <c r="B4" s="19"/>
    </row>
    <row r="5" spans="1:2" ht="25.5">
      <c r="A5" s="9" t="s">
        <v>20</v>
      </c>
      <c r="B5" s="20"/>
    </row>
    <row r="6" spans="1:2" ht="12.75">
      <c r="A6" s="8" t="s">
        <v>9</v>
      </c>
      <c r="B6" s="19"/>
    </row>
    <row r="7" spans="1:2" ht="38.25">
      <c r="A7" s="9" t="s">
        <v>10</v>
      </c>
      <c r="B7" s="20"/>
    </row>
    <row r="8" spans="1:2" ht="12.75">
      <c r="A8" s="9" t="s">
        <v>11</v>
      </c>
      <c r="B8" s="20"/>
    </row>
    <row r="9" spans="1:2" ht="25.5">
      <c r="A9" s="9" t="s">
        <v>12</v>
      </c>
      <c r="B9" s="20"/>
    </row>
    <row r="10" spans="1:2" ht="12.75">
      <c r="A10" s="8" t="s">
        <v>13</v>
      </c>
      <c r="B10" s="19"/>
    </row>
    <row r="11" spans="1:2" ht="25.5">
      <c r="A11" s="9" t="s">
        <v>14</v>
      </c>
      <c r="B11" s="20"/>
    </row>
    <row r="12" spans="1:2" ht="25.5">
      <c r="A12" s="8" t="s">
        <v>15</v>
      </c>
      <c r="B12" s="19"/>
    </row>
    <row r="13" spans="1:2" ht="25.5">
      <c r="A13" s="9" t="s">
        <v>16</v>
      </c>
      <c r="B13" s="20"/>
    </row>
    <row r="14" spans="1:2" ht="12.75">
      <c r="A14" s="8" t="s">
        <v>17</v>
      </c>
      <c r="B14" s="19"/>
    </row>
    <row r="15" spans="1:2" ht="25.5">
      <c r="A15" s="9" t="s">
        <v>18</v>
      </c>
      <c r="B15" s="20"/>
    </row>
    <row r="16" spans="1:2" ht="26.25" thickBot="1">
      <c r="A16" s="10" t="s">
        <v>19</v>
      </c>
      <c r="B16" s="20"/>
    </row>
    <row r="17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workbookViewId="0" topLeftCell="A1">
      <selection activeCell="A3" sqref="A3:E3"/>
    </sheetView>
  </sheetViews>
  <sheetFormatPr defaultColWidth="9.33203125" defaultRowHeight="12.75"/>
  <cols>
    <col min="1" max="1" width="20" style="0" customWidth="1"/>
    <col min="2" max="2" width="15.83203125" style="0" customWidth="1"/>
    <col min="3" max="3" width="19" style="0" customWidth="1"/>
    <col min="4" max="4" width="20.33203125" style="0" customWidth="1"/>
    <col min="5" max="5" width="19" style="0" customWidth="1"/>
    <col min="6" max="6" width="17.83203125" style="0" customWidth="1"/>
    <col min="7" max="7" width="20.83203125" style="0" customWidth="1"/>
    <col min="8" max="13" width="10.83203125" style="0" customWidth="1"/>
    <col min="14" max="15" width="12" style="0" customWidth="1"/>
    <col min="16" max="19" width="10.83203125" style="0" customWidth="1"/>
    <col min="20" max="20" width="16.5" style="0" customWidth="1"/>
    <col min="21" max="21" width="21.33203125" style="0" customWidth="1"/>
    <col min="22" max="22" width="15" style="0" customWidth="1"/>
    <col min="23" max="23" width="18.5" style="0" customWidth="1"/>
    <col min="24" max="24" width="17.66015625" style="0" customWidth="1"/>
    <col min="25" max="25" width="18.16015625" style="0" customWidth="1"/>
    <col min="26" max="26" width="16" style="0" customWidth="1"/>
    <col min="27" max="27" width="19.83203125" style="0" customWidth="1"/>
    <col min="28" max="28" width="15.83203125" style="0" customWidth="1"/>
  </cols>
  <sheetData>
    <row r="1" spans="1:5" ht="15.75">
      <c r="A1" s="276" t="s">
        <v>79</v>
      </c>
      <c r="B1" s="276"/>
      <c r="C1" s="276"/>
      <c r="D1" s="276"/>
      <c r="E1" s="276"/>
    </row>
    <row r="2" spans="1:28" ht="15.75">
      <c r="A2" s="60"/>
      <c r="B2" s="272" t="s">
        <v>201</v>
      </c>
      <c r="C2" s="60"/>
      <c r="D2" s="60"/>
      <c r="E2" s="60"/>
      <c r="G2" s="165" t="s">
        <v>155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 t="s">
        <v>156</v>
      </c>
      <c r="V2" s="154"/>
      <c r="W2" s="154"/>
      <c r="X2" s="154"/>
      <c r="Y2" s="154"/>
      <c r="Z2" s="154"/>
      <c r="AA2" s="154"/>
      <c r="AB2" s="154"/>
    </row>
    <row r="3" spans="1:5" ht="16.5" thickBot="1">
      <c r="A3" s="277" t="s">
        <v>80</v>
      </c>
      <c r="B3" s="277"/>
      <c r="C3" s="277"/>
      <c r="D3" s="277"/>
      <c r="E3" s="277"/>
    </row>
    <row r="4" spans="1:28" ht="17.25" customHeight="1" thickTop="1">
      <c r="A4" s="34"/>
      <c r="B4" s="48" t="s">
        <v>62</v>
      </c>
      <c r="C4" s="49" t="s">
        <v>74</v>
      </c>
      <c r="D4" s="49" t="s">
        <v>76</v>
      </c>
      <c r="E4" s="46" t="s">
        <v>78</v>
      </c>
      <c r="F4" s="13"/>
      <c r="G4" s="258"/>
      <c r="H4" s="273" t="s">
        <v>3</v>
      </c>
      <c r="I4" s="274"/>
      <c r="J4" s="274"/>
      <c r="K4" s="275"/>
      <c r="L4" s="273" t="s">
        <v>5</v>
      </c>
      <c r="M4" s="274"/>
      <c r="N4" s="274"/>
      <c r="O4" s="275"/>
      <c r="P4" s="273" t="s">
        <v>4</v>
      </c>
      <c r="Q4" s="274"/>
      <c r="R4" s="274"/>
      <c r="S4" s="275"/>
      <c r="U4" s="258"/>
      <c r="V4" s="259"/>
      <c r="W4" s="260"/>
      <c r="X4" s="260"/>
      <c r="Y4" s="261"/>
      <c r="Z4" s="261"/>
      <c r="AA4" s="261" t="s">
        <v>97</v>
      </c>
      <c r="AB4" s="262"/>
    </row>
    <row r="5" spans="1:28" ht="52.5" customHeight="1" thickBot="1">
      <c r="A5" s="33" t="s">
        <v>83</v>
      </c>
      <c r="B5" s="50" t="s">
        <v>63</v>
      </c>
      <c r="C5" s="51" t="s">
        <v>75</v>
      </c>
      <c r="D5" s="51" t="s">
        <v>77</v>
      </c>
      <c r="E5" s="47" t="s">
        <v>75</v>
      </c>
      <c r="F5" s="81"/>
      <c r="G5" s="263" t="s">
        <v>83</v>
      </c>
      <c r="H5" s="268" t="s">
        <v>113</v>
      </c>
      <c r="I5" s="269" t="s">
        <v>0</v>
      </c>
      <c r="J5" s="270" t="s">
        <v>1</v>
      </c>
      <c r="K5" s="271" t="s">
        <v>2</v>
      </c>
      <c r="L5" s="268" t="s">
        <v>113</v>
      </c>
      <c r="M5" s="269" t="s">
        <v>0</v>
      </c>
      <c r="N5" s="270" t="s">
        <v>1</v>
      </c>
      <c r="O5" s="271" t="s">
        <v>2</v>
      </c>
      <c r="P5" s="268" t="s">
        <v>113</v>
      </c>
      <c r="Q5" s="269" t="s">
        <v>0</v>
      </c>
      <c r="R5" s="270" t="s">
        <v>1</v>
      </c>
      <c r="S5" s="271" t="s">
        <v>2</v>
      </c>
      <c r="U5" s="263" t="s">
        <v>83</v>
      </c>
      <c r="V5" s="264" t="s">
        <v>137</v>
      </c>
      <c r="W5" s="265" t="s">
        <v>142</v>
      </c>
      <c r="X5" s="266" t="s">
        <v>138</v>
      </c>
      <c r="Y5" s="265" t="s">
        <v>143</v>
      </c>
      <c r="Z5" s="266" t="s">
        <v>139</v>
      </c>
      <c r="AA5" s="265" t="s">
        <v>140</v>
      </c>
      <c r="AB5" s="267" t="s">
        <v>141</v>
      </c>
    </row>
    <row r="6" spans="1:28" ht="14.25" thickBot="1" thickTop="1">
      <c r="A6" s="96" t="s">
        <v>94</v>
      </c>
      <c r="B6" s="85"/>
      <c r="C6" s="86"/>
      <c r="D6" s="86"/>
      <c r="E6" s="87"/>
      <c r="F6" s="61"/>
      <c r="G6" s="125" t="s">
        <v>94</v>
      </c>
      <c r="H6" s="171"/>
      <c r="I6" s="167"/>
      <c r="J6" s="143"/>
      <c r="K6" s="144"/>
      <c r="L6" s="142"/>
      <c r="M6" s="167"/>
      <c r="N6" s="143"/>
      <c r="O6" s="144"/>
      <c r="P6" s="142"/>
      <c r="Q6" s="167"/>
      <c r="R6" s="143"/>
      <c r="S6" s="144"/>
      <c r="U6" s="125" t="s">
        <v>94</v>
      </c>
      <c r="V6" s="171"/>
      <c r="W6" s="176"/>
      <c r="X6" s="176"/>
      <c r="Y6" s="159"/>
      <c r="Z6" s="159"/>
      <c r="AA6" s="159"/>
      <c r="AB6" s="160"/>
    </row>
    <row r="7" spans="1:28" ht="12.75">
      <c r="A7" s="52" t="s">
        <v>6</v>
      </c>
      <c r="B7" s="82" t="s">
        <v>23</v>
      </c>
      <c r="C7" s="83">
        <v>16736.666666666668</v>
      </c>
      <c r="D7" s="83">
        <v>13363.333333333334</v>
      </c>
      <c r="E7" s="84">
        <v>14487.77777777778</v>
      </c>
      <c r="F7" s="29"/>
      <c r="G7" s="43" t="s">
        <v>6</v>
      </c>
      <c r="H7" s="172">
        <v>88</v>
      </c>
      <c r="I7" s="168">
        <v>41</v>
      </c>
      <c r="J7" s="148">
        <v>20218</v>
      </c>
      <c r="K7" s="153">
        <v>1212</v>
      </c>
      <c r="L7" s="152">
        <v>17</v>
      </c>
      <c r="M7" s="168">
        <v>429</v>
      </c>
      <c r="N7" s="148">
        <v>1754</v>
      </c>
      <c r="O7" s="153">
        <v>867</v>
      </c>
      <c r="P7" s="152">
        <v>40</v>
      </c>
      <c r="Q7" s="168">
        <v>278.2</v>
      </c>
      <c r="R7" s="148">
        <v>3430</v>
      </c>
      <c r="S7" s="153">
        <v>1252.4</v>
      </c>
      <c r="U7" s="43" t="s">
        <v>6</v>
      </c>
      <c r="V7" s="56">
        <v>6</v>
      </c>
      <c r="W7" s="177" t="s">
        <v>114</v>
      </c>
      <c r="X7" s="177">
        <v>5</v>
      </c>
      <c r="Y7" s="161" t="s">
        <v>115</v>
      </c>
      <c r="Z7" s="183">
        <v>68</v>
      </c>
      <c r="AA7" s="22" t="s">
        <v>116</v>
      </c>
      <c r="AB7" s="162">
        <v>0</v>
      </c>
    </row>
    <row r="8" spans="1:28" ht="24.75" customHeight="1">
      <c r="A8" s="21" t="s">
        <v>7</v>
      </c>
      <c r="B8" s="53" t="s">
        <v>28</v>
      </c>
      <c r="C8" s="54">
        <v>12333.333333333334</v>
      </c>
      <c r="D8" s="54">
        <v>4022.777777777778</v>
      </c>
      <c r="E8" s="55">
        <v>6792.9629629629635</v>
      </c>
      <c r="F8" s="29"/>
      <c r="G8" s="21" t="s">
        <v>7</v>
      </c>
      <c r="H8" s="173"/>
      <c r="I8" s="168"/>
      <c r="J8" s="148"/>
      <c r="K8" s="153"/>
      <c r="L8" s="152"/>
      <c r="M8" s="168"/>
      <c r="N8" s="148"/>
      <c r="O8" s="153"/>
      <c r="P8" s="152"/>
      <c r="Q8" s="168"/>
      <c r="R8" s="148"/>
      <c r="S8" s="153"/>
      <c r="U8" s="21" t="s">
        <v>7</v>
      </c>
      <c r="V8" s="180"/>
      <c r="W8" s="177"/>
      <c r="X8" s="177"/>
      <c r="Y8" s="22"/>
      <c r="Z8" s="22"/>
      <c r="AA8" s="22"/>
      <c r="AB8" s="25"/>
    </row>
    <row r="9" spans="1:28" ht="14.25" customHeight="1">
      <c r="A9" s="43" t="s">
        <v>8</v>
      </c>
      <c r="B9" s="53" t="s">
        <v>34</v>
      </c>
      <c r="C9" s="54">
        <v>7907.777777777777</v>
      </c>
      <c r="D9" s="54">
        <v>5858.833333333333</v>
      </c>
      <c r="E9" s="55">
        <v>6541.814814814815</v>
      </c>
      <c r="F9" s="30"/>
      <c r="G9" s="43" t="s">
        <v>8</v>
      </c>
      <c r="H9" s="172">
        <v>131</v>
      </c>
      <c r="I9" s="168">
        <v>53.7</v>
      </c>
      <c r="J9" s="148">
        <v>4285</v>
      </c>
      <c r="K9" s="153">
        <f>((53*412.4)+(78*1024.1))/(53+78)</f>
        <v>776.618320610687</v>
      </c>
      <c r="L9" s="152">
        <v>27</v>
      </c>
      <c r="M9" s="168">
        <v>120</v>
      </c>
      <c r="N9" s="148">
        <v>29725</v>
      </c>
      <c r="O9" s="153">
        <f>((10*933)+(17*2648))/(10+17)</f>
        <v>2012.8148148148148</v>
      </c>
      <c r="P9" s="152">
        <v>49</v>
      </c>
      <c r="Q9" s="168">
        <v>326</v>
      </c>
      <c r="R9" s="148">
        <v>47626</v>
      </c>
      <c r="S9" s="153">
        <f>((19*1017.9)+(30*3226.9))/(19+30)</f>
        <v>2370.3489795918367</v>
      </c>
      <c r="U9" s="43" t="s">
        <v>8</v>
      </c>
      <c r="V9" s="56">
        <v>25</v>
      </c>
      <c r="W9" s="178" t="s">
        <v>117</v>
      </c>
      <c r="X9" s="182">
        <v>20</v>
      </c>
      <c r="Y9" s="22" t="s">
        <v>118</v>
      </c>
      <c r="Z9" s="22">
        <v>172</v>
      </c>
      <c r="AA9" s="22" t="s">
        <v>123</v>
      </c>
      <c r="AB9" s="162">
        <v>0.2</v>
      </c>
    </row>
    <row r="10" spans="1:28" ht="12.75" customHeight="1">
      <c r="A10" s="21" t="s">
        <v>20</v>
      </c>
      <c r="B10" s="53"/>
      <c r="C10" s="97" t="s">
        <v>33</v>
      </c>
      <c r="D10" s="97" t="s">
        <v>33</v>
      </c>
      <c r="E10" s="117" t="s">
        <v>33</v>
      </c>
      <c r="F10" s="30"/>
      <c r="G10" s="21" t="s">
        <v>20</v>
      </c>
      <c r="H10" s="173"/>
      <c r="I10" s="168"/>
      <c r="J10" s="148"/>
      <c r="K10" s="153"/>
      <c r="L10" s="152"/>
      <c r="M10" s="168"/>
      <c r="N10" s="148"/>
      <c r="O10" s="153"/>
      <c r="P10" s="152"/>
      <c r="Q10" s="168"/>
      <c r="R10" s="148"/>
      <c r="S10" s="153"/>
      <c r="U10" s="21" t="s">
        <v>20</v>
      </c>
      <c r="V10" s="180"/>
      <c r="W10" s="177"/>
      <c r="X10" s="177"/>
      <c r="Y10" s="22"/>
      <c r="Z10" s="22"/>
      <c r="AA10" s="22"/>
      <c r="AB10" s="25"/>
    </row>
    <row r="11" spans="1:28" ht="12.75">
      <c r="A11" s="43" t="s">
        <v>9</v>
      </c>
      <c r="B11" s="53" t="s">
        <v>35</v>
      </c>
      <c r="C11" s="54">
        <v>17977.777777777777</v>
      </c>
      <c r="D11" s="54">
        <v>967.6666666666667</v>
      </c>
      <c r="E11" s="55">
        <v>6637.7037037037035</v>
      </c>
      <c r="G11" s="43" t="s">
        <v>9</v>
      </c>
      <c r="H11" s="172">
        <v>189</v>
      </c>
      <c r="I11" s="168">
        <v>43.1</v>
      </c>
      <c r="J11" s="148">
        <v>12884</v>
      </c>
      <c r="K11" s="153">
        <v>727.4</v>
      </c>
      <c r="L11" s="152">
        <v>40</v>
      </c>
      <c r="M11" s="168">
        <v>66</v>
      </c>
      <c r="N11" s="148">
        <v>2192</v>
      </c>
      <c r="O11" s="153">
        <v>628</v>
      </c>
      <c r="P11" s="152">
        <v>63</v>
      </c>
      <c r="Q11" s="168">
        <v>391.9</v>
      </c>
      <c r="R11" s="148">
        <v>42044</v>
      </c>
      <c r="S11" s="153">
        <v>1568.2</v>
      </c>
      <c r="U11" s="43" t="s">
        <v>9</v>
      </c>
      <c r="V11" s="56">
        <v>13</v>
      </c>
      <c r="W11" s="177" t="s">
        <v>119</v>
      </c>
      <c r="X11" s="177">
        <v>8</v>
      </c>
      <c r="Y11" s="161" t="s">
        <v>120</v>
      </c>
      <c r="Z11" s="183">
        <v>165</v>
      </c>
      <c r="AA11" s="22" t="s">
        <v>124</v>
      </c>
      <c r="AB11" s="162">
        <v>0.048</v>
      </c>
    </row>
    <row r="12" spans="1:28" ht="24.75" customHeight="1">
      <c r="A12" s="21" t="s">
        <v>10</v>
      </c>
      <c r="B12" s="53" t="s">
        <v>55</v>
      </c>
      <c r="C12" s="54">
        <v>37100</v>
      </c>
      <c r="D12" s="54">
        <v>8525.166666666666</v>
      </c>
      <c r="E12" s="55">
        <v>18050.11111111111</v>
      </c>
      <c r="F12" s="30"/>
      <c r="G12" s="21" t="s">
        <v>10</v>
      </c>
      <c r="H12" s="173"/>
      <c r="I12" s="168"/>
      <c r="J12" s="148"/>
      <c r="K12" s="153"/>
      <c r="L12" s="152"/>
      <c r="M12" s="168"/>
      <c r="N12" s="148"/>
      <c r="O12" s="153"/>
      <c r="P12" s="152"/>
      <c r="Q12" s="168"/>
      <c r="R12" s="148"/>
      <c r="S12" s="153"/>
      <c r="U12" s="21" t="s">
        <v>10</v>
      </c>
      <c r="V12" s="180"/>
      <c r="W12" s="177"/>
      <c r="X12" s="177"/>
      <c r="Y12" s="22"/>
      <c r="Z12" s="22"/>
      <c r="AA12" s="22"/>
      <c r="AB12" s="25"/>
    </row>
    <row r="13" spans="1:28" ht="28.5" customHeight="1" thickBot="1">
      <c r="A13" s="78" t="s">
        <v>91</v>
      </c>
      <c r="B13" s="88" t="s">
        <v>33</v>
      </c>
      <c r="C13" s="98" t="s">
        <v>33</v>
      </c>
      <c r="D13" s="98" t="s">
        <v>33</v>
      </c>
      <c r="E13" s="124" t="s">
        <v>33</v>
      </c>
      <c r="F13" s="30"/>
      <c r="G13" s="24" t="s">
        <v>91</v>
      </c>
      <c r="H13" s="189" t="s">
        <v>33</v>
      </c>
      <c r="I13" s="191" t="s">
        <v>33</v>
      </c>
      <c r="J13" s="190" t="s">
        <v>33</v>
      </c>
      <c r="K13" s="194" t="s">
        <v>33</v>
      </c>
      <c r="L13" s="189" t="s">
        <v>33</v>
      </c>
      <c r="M13" s="195" t="s">
        <v>33</v>
      </c>
      <c r="N13" s="195" t="s">
        <v>33</v>
      </c>
      <c r="O13" s="194" t="s">
        <v>33</v>
      </c>
      <c r="P13" s="189" t="s">
        <v>33</v>
      </c>
      <c r="Q13" s="195" t="s">
        <v>33</v>
      </c>
      <c r="R13" s="195" t="s">
        <v>33</v>
      </c>
      <c r="S13" s="194" t="s">
        <v>33</v>
      </c>
      <c r="U13" s="24" t="s">
        <v>91</v>
      </c>
      <c r="V13" s="56" t="s">
        <v>33</v>
      </c>
      <c r="W13" s="192" t="s">
        <v>33</v>
      </c>
      <c r="X13" s="192" t="s">
        <v>33</v>
      </c>
      <c r="Y13" s="192" t="s">
        <v>33</v>
      </c>
      <c r="Z13" s="192" t="s">
        <v>33</v>
      </c>
      <c r="AA13" s="192" t="s">
        <v>33</v>
      </c>
      <c r="AB13" s="193" t="s">
        <v>33</v>
      </c>
    </row>
    <row r="14" spans="1:28" ht="14.25" customHeight="1" thickBot="1">
      <c r="A14" s="79" t="s">
        <v>92</v>
      </c>
      <c r="B14" s="91"/>
      <c r="C14" s="92"/>
      <c r="D14" s="92"/>
      <c r="E14" s="93"/>
      <c r="F14" s="30"/>
      <c r="G14" s="24" t="s">
        <v>92</v>
      </c>
      <c r="H14" s="172">
        <v>189</v>
      </c>
      <c r="I14" s="168">
        <v>15.4</v>
      </c>
      <c r="J14" s="148">
        <v>8643</v>
      </c>
      <c r="K14" s="153">
        <v>570.6</v>
      </c>
      <c r="L14" s="152">
        <v>32</v>
      </c>
      <c r="M14" s="168">
        <v>49</v>
      </c>
      <c r="N14" s="148">
        <v>2149</v>
      </c>
      <c r="O14" s="153">
        <v>562</v>
      </c>
      <c r="P14" s="152">
        <v>131</v>
      </c>
      <c r="Q14" s="168">
        <v>22.1</v>
      </c>
      <c r="R14" s="148">
        <v>4805</v>
      </c>
      <c r="S14" s="153">
        <v>682.3</v>
      </c>
      <c r="U14" s="24" t="s">
        <v>92</v>
      </c>
      <c r="V14" s="56">
        <v>15</v>
      </c>
      <c r="W14" s="177" t="s">
        <v>121</v>
      </c>
      <c r="X14" s="177">
        <v>7</v>
      </c>
      <c r="Y14" s="161" t="s">
        <v>122</v>
      </c>
      <c r="Z14" s="183">
        <v>263</v>
      </c>
      <c r="AA14" s="22" t="s">
        <v>125</v>
      </c>
      <c r="AB14" s="162">
        <v>0.23</v>
      </c>
    </row>
    <row r="15" spans="1:28" ht="15" customHeight="1">
      <c r="A15" s="73" t="s">
        <v>12</v>
      </c>
      <c r="B15" s="82" t="s">
        <v>36</v>
      </c>
      <c r="C15" s="83">
        <v>7341.666666666667</v>
      </c>
      <c r="D15" s="83">
        <v>5603.75</v>
      </c>
      <c r="E15" s="84">
        <v>6183.055555555556</v>
      </c>
      <c r="G15" s="21" t="s">
        <v>198</v>
      </c>
      <c r="H15" s="173"/>
      <c r="I15" s="169"/>
      <c r="J15" s="146"/>
      <c r="K15" s="147"/>
      <c r="L15" s="145"/>
      <c r="M15" s="169"/>
      <c r="N15" s="146"/>
      <c r="O15" s="147"/>
      <c r="P15" s="145"/>
      <c r="Q15" s="169"/>
      <c r="R15" s="146"/>
      <c r="S15" s="147"/>
      <c r="U15" s="21" t="s">
        <v>198</v>
      </c>
      <c r="V15" s="180"/>
      <c r="W15" s="177"/>
      <c r="X15" s="177"/>
      <c r="Y15" s="22"/>
      <c r="Z15" s="22"/>
      <c r="AA15" s="22"/>
      <c r="AB15" s="25"/>
    </row>
    <row r="16" spans="1:28" ht="12.75">
      <c r="A16" s="43" t="s">
        <v>13</v>
      </c>
      <c r="B16" s="53">
        <v>57.5</v>
      </c>
      <c r="C16" s="54">
        <v>4376.333333333333</v>
      </c>
      <c r="D16" s="54">
        <v>1438.6666666666667</v>
      </c>
      <c r="E16" s="55">
        <v>2417.8888888888887</v>
      </c>
      <c r="F16" s="30"/>
      <c r="G16" s="43" t="s">
        <v>13</v>
      </c>
      <c r="H16" s="172"/>
      <c r="I16" s="169"/>
      <c r="J16" s="146"/>
      <c r="K16" s="147"/>
      <c r="L16" s="145"/>
      <c r="M16" s="169"/>
      <c r="N16" s="146"/>
      <c r="O16" s="147"/>
      <c r="P16" s="145"/>
      <c r="Q16" s="169"/>
      <c r="R16" s="146"/>
      <c r="S16" s="147"/>
      <c r="U16" s="43" t="s">
        <v>13</v>
      </c>
      <c r="V16" s="56"/>
      <c r="W16" s="177"/>
      <c r="X16" s="177"/>
      <c r="Y16" s="161"/>
      <c r="Z16" s="161"/>
      <c r="AA16" s="22"/>
      <c r="AB16" s="162"/>
    </row>
    <row r="17" spans="1:28" ht="27" customHeight="1">
      <c r="A17" s="21" t="s">
        <v>58</v>
      </c>
      <c r="B17" s="56" t="s">
        <v>60</v>
      </c>
      <c r="C17" s="54">
        <v>7542.111111111111</v>
      </c>
      <c r="D17" s="54">
        <v>2116.759259259259</v>
      </c>
      <c r="E17" s="55">
        <v>3925.2098765432097</v>
      </c>
      <c r="F17" s="30"/>
      <c r="G17" s="21" t="s">
        <v>58</v>
      </c>
      <c r="H17" s="173"/>
      <c r="I17" s="169"/>
      <c r="J17" s="146"/>
      <c r="K17" s="147"/>
      <c r="L17" s="145"/>
      <c r="M17" s="169"/>
      <c r="N17" s="146"/>
      <c r="O17" s="147"/>
      <c r="P17" s="145"/>
      <c r="Q17" s="169"/>
      <c r="R17" s="146"/>
      <c r="S17" s="147"/>
      <c r="U17" s="21" t="s">
        <v>58</v>
      </c>
      <c r="V17" s="180"/>
      <c r="W17" s="177"/>
      <c r="X17" s="177"/>
      <c r="Y17" s="22"/>
      <c r="Z17" s="22"/>
      <c r="AA17" s="22"/>
      <c r="AB17" s="25"/>
    </row>
    <row r="18" spans="1:28" ht="14.25" customHeight="1">
      <c r="A18" s="43" t="s">
        <v>59</v>
      </c>
      <c r="B18" s="53">
        <v>43</v>
      </c>
      <c r="C18" s="54">
        <v>4856.666666666667</v>
      </c>
      <c r="D18" s="54">
        <v>4351.666666666667</v>
      </c>
      <c r="E18" s="55">
        <v>4520</v>
      </c>
      <c r="F18" s="30"/>
      <c r="G18" s="43" t="s">
        <v>61</v>
      </c>
      <c r="H18" s="172"/>
      <c r="I18" s="169"/>
      <c r="J18" s="146"/>
      <c r="K18" s="147"/>
      <c r="L18" s="145"/>
      <c r="M18" s="169"/>
      <c r="N18" s="146"/>
      <c r="O18" s="147"/>
      <c r="P18" s="145"/>
      <c r="Q18" s="169"/>
      <c r="R18" s="146"/>
      <c r="S18" s="147"/>
      <c r="U18" s="43" t="s">
        <v>61</v>
      </c>
      <c r="V18" s="56"/>
      <c r="W18" s="177"/>
      <c r="X18" s="177"/>
      <c r="Y18" s="161"/>
      <c r="Z18" s="161"/>
      <c r="AA18" s="22"/>
      <c r="AB18" s="162"/>
    </row>
    <row r="19" spans="1:28" ht="12.75">
      <c r="A19" s="43" t="s">
        <v>17</v>
      </c>
      <c r="B19" s="53">
        <v>30.7</v>
      </c>
      <c r="C19" s="54">
        <v>13125</v>
      </c>
      <c r="D19" s="54">
        <v>3333.8333333333335</v>
      </c>
      <c r="E19" s="55">
        <v>6597.555555555556</v>
      </c>
      <c r="F19" s="30"/>
      <c r="G19" s="43" t="s">
        <v>17</v>
      </c>
      <c r="H19" s="172"/>
      <c r="I19" s="169"/>
      <c r="J19" s="146"/>
      <c r="K19" s="147"/>
      <c r="L19" s="145"/>
      <c r="M19" s="169"/>
      <c r="N19" s="146"/>
      <c r="O19" s="147"/>
      <c r="P19" s="145"/>
      <c r="Q19" s="169"/>
      <c r="R19" s="146"/>
      <c r="S19" s="147"/>
      <c r="U19" s="43" t="s">
        <v>17</v>
      </c>
      <c r="V19" s="56"/>
      <c r="W19" s="177"/>
      <c r="X19" s="177"/>
      <c r="Y19" s="22"/>
      <c r="Z19" s="22"/>
      <c r="AA19" s="22"/>
      <c r="AB19" s="25"/>
    </row>
    <row r="20" spans="1:28" ht="27" customHeight="1" thickBot="1">
      <c r="A20" s="78" t="s">
        <v>93</v>
      </c>
      <c r="B20" s="88"/>
      <c r="C20" s="89"/>
      <c r="D20" s="89"/>
      <c r="E20" s="90"/>
      <c r="F20" s="30"/>
      <c r="G20" s="24" t="s">
        <v>93</v>
      </c>
      <c r="H20" s="174"/>
      <c r="I20" s="169"/>
      <c r="J20" s="146"/>
      <c r="K20" s="147"/>
      <c r="L20" s="145"/>
      <c r="M20" s="169"/>
      <c r="N20" s="146"/>
      <c r="O20" s="147"/>
      <c r="P20" s="145"/>
      <c r="Q20" s="169"/>
      <c r="R20" s="146"/>
      <c r="S20" s="147"/>
      <c r="U20" s="24" t="s">
        <v>93</v>
      </c>
      <c r="V20" s="181"/>
      <c r="W20" s="177"/>
      <c r="X20" s="177"/>
      <c r="Y20" s="22"/>
      <c r="Z20" s="22"/>
      <c r="AA20" s="22"/>
      <c r="AB20" s="25"/>
    </row>
    <row r="21" spans="1:28" ht="13.5" customHeight="1">
      <c r="A21" s="73" t="s">
        <v>18</v>
      </c>
      <c r="B21" s="82" t="s">
        <v>37</v>
      </c>
      <c r="C21" s="83">
        <v>15448.333333333334</v>
      </c>
      <c r="D21" s="83">
        <v>84.33333333333333</v>
      </c>
      <c r="E21" s="84">
        <v>5205.666666666667</v>
      </c>
      <c r="G21" s="21" t="s">
        <v>18</v>
      </c>
      <c r="H21" s="173"/>
      <c r="I21" s="169"/>
      <c r="J21" s="146"/>
      <c r="K21" s="147"/>
      <c r="L21" s="145"/>
      <c r="M21" s="169"/>
      <c r="N21" s="146"/>
      <c r="O21" s="147"/>
      <c r="P21" s="145"/>
      <c r="Q21" s="169"/>
      <c r="R21" s="146"/>
      <c r="S21" s="147"/>
      <c r="U21" s="21" t="s">
        <v>18</v>
      </c>
      <c r="V21" s="173"/>
      <c r="W21" s="177"/>
      <c r="X21" s="177"/>
      <c r="Y21" s="22"/>
      <c r="Z21" s="22"/>
      <c r="AA21" s="22"/>
      <c r="AB21" s="25"/>
    </row>
    <row r="22" spans="1:28" ht="13.5" customHeight="1" thickBot="1">
      <c r="A22" s="141" t="s">
        <v>19</v>
      </c>
      <c r="B22" s="57" t="s">
        <v>38</v>
      </c>
      <c r="C22" s="58">
        <v>10015.22222222222</v>
      </c>
      <c r="D22" s="58">
        <v>1305.375</v>
      </c>
      <c r="E22" s="59">
        <v>4208.657407407407</v>
      </c>
      <c r="F22" s="30"/>
      <c r="G22" s="32" t="s">
        <v>19</v>
      </c>
      <c r="H22" s="175"/>
      <c r="I22" s="170"/>
      <c r="J22" s="150"/>
      <c r="K22" s="151"/>
      <c r="L22" s="149"/>
      <c r="M22" s="170"/>
      <c r="N22" s="150"/>
      <c r="O22" s="151"/>
      <c r="P22" s="149"/>
      <c r="Q22" s="170"/>
      <c r="R22" s="150"/>
      <c r="S22" s="151"/>
      <c r="U22" s="32" t="s">
        <v>19</v>
      </c>
      <c r="V22" s="175"/>
      <c r="W22" s="179"/>
      <c r="X22" s="179"/>
      <c r="Y22" s="163"/>
      <c r="Z22" s="163"/>
      <c r="AA22" s="163"/>
      <c r="AB22" s="164"/>
    </row>
    <row r="23" spans="1:22" ht="15.75" thickTop="1">
      <c r="A23" s="30"/>
      <c r="B23" s="30"/>
      <c r="C23" s="31"/>
      <c r="D23" s="31"/>
      <c r="E23" s="31"/>
      <c r="F23" s="30"/>
      <c r="G23" s="30" t="s">
        <v>103</v>
      </c>
      <c r="H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 t="s">
        <v>103</v>
      </c>
      <c r="V23" s="30"/>
    </row>
    <row r="24" spans="1:22" ht="12.75">
      <c r="A24" s="30"/>
      <c r="B24" s="30"/>
      <c r="C24" s="30"/>
      <c r="D24" s="30"/>
      <c r="E24" s="30"/>
      <c r="F24" s="30"/>
      <c r="G24" s="30" t="s">
        <v>108</v>
      </c>
      <c r="H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 t="s">
        <v>108</v>
      </c>
      <c r="V24" s="30"/>
    </row>
    <row r="25" spans="7:28" ht="12.75">
      <c r="G25" t="s">
        <v>147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 t="s">
        <v>147</v>
      </c>
      <c r="V25" s="30"/>
      <c r="W25" s="30"/>
      <c r="X25" s="30"/>
      <c r="Y25" s="30"/>
      <c r="Z25" s="30"/>
      <c r="AA25" s="30"/>
      <c r="AB25" s="30"/>
    </row>
  </sheetData>
  <mergeCells count="5">
    <mergeCell ref="L4:O4"/>
    <mergeCell ref="P4:S4"/>
    <mergeCell ref="A1:E1"/>
    <mergeCell ref="A3:E3"/>
    <mergeCell ref="H4:K4"/>
  </mergeCells>
  <printOptions horizontalCentered="1"/>
  <pageMargins left="0.75" right="0.75" top="1" bottom="1" header="0.5" footer="0.5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workbookViewId="0" topLeftCell="A1">
      <selection activeCell="A1" sqref="A1:E21"/>
    </sheetView>
  </sheetViews>
  <sheetFormatPr defaultColWidth="9.33203125" defaultRowHeight="12.75"/>
  <cols>
    <col min="1" max="2" width="15.16015625" style="0" customWidth="1"/>
    <col min="3" max="3" width="18.83203125" style="0" customWidth="1"/>
    <col min="4" max="4" width="20.83203125" style="0" customWidth="1"/>
    <col min="5" max="5" width="19" style="0" customWidth="1"/>
    <col min="6" max="6" width="17.83203125" style="0" customWidth="1"/>
    <col min="7" max="16" width="11.83203125" style="0" customWidth="1"/>
  </cols>
  <sheetData>
    <row r="1" spans="1:5" ht="15.75">
      <c r="A1" s="276" t="s">
        <v>84</v>
      </c>
      <c r="B1" s="276"/>
      <c r="C1" s="276"/>
      <c r="D1" s="276"/>
      <c r="E1" s="276"/>
    </row>
    <row r="2" spans="1:5" ht="16.5" thickBot="1">
      <c r="A2" s="277" t="s">
        <v>80</v>
      </c>
      <c r="B2" s="277"/>
      <c r="C2" s="277"/>
      <c r="D2" s="277"/>
      <c r="E2" s="277"/>
    </row>
    <row r="3" spans="1:13" ht="13.5" thickTop="1">
      <c r="A3" s="35"/>
      <c r="B3" s="48" t="s">
        <v>62</v>
      </c>
      <c r="C3" s="64" t="s">
        <v>74</v>
      </c>
      <c r="D3" s="64" t="s">
        <v>76</v>
      </c>
      <c r="E3" s="68" t="s">
        <v>78</v>
      </c>
      <c r="F3" s="13"/>
      <c r="G3" s="13"/>
      <c r="J3" s="1"/>
      <c r="M3" s="1"/>
    </row>
    <row r="4" spans="1:17" ht="13.5" thickBot="1">
      <c r="A4" s="33" t="s">
        <v>83</v>
      </c>
      <c r="B4" s="50" t="s">
        <v>63</v>
      </c>
      <c r="C4" s="66" t="s">
        <v>81</v>
      </c>
      <c r="D4" s="66" t="s">
        <v>82</v>
      </c>
      <c r="E4" s="69" t="s">
        <v>81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7"/>
    </row>
    <row r="5" spans="1:17" ht="14.25" thickBot="1" thickTop="1">
      <c r="A5" s="80" t="s">
        <v>94</v>
      </c>
      <c r="B5" s="85"/>
      <c r="C5" s="99"/>
      <c r="D5" s="99"/>
      <c r="E5" s="108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7"/>
    </row>
    <row r="6" spans="1:16" ht="12.75">
      <c r="A6" s="52" t="s">
        <v>6</v>
      </c>
      <c r="B6" s="82" t="s">
        <v>23</v>
      </c>
      <c r="C6" s="102" t="s">
        <v>33</v>
      </c>
      <c r="D6" s="102" t="s">
        <v>33</v>
      </c>
      <c r="E6" s="109" t="s">
        <v>33</v>
      </c>
      <c r="F6" s="29"/>
      <c r="G6" s="29"/>
      <c r="H6" s="30"/>
      <c r="I6" s="62"/>
      <c r="J6" s="30"/>
      <c r="K6" s="30"/>
      <c r="L6" s="30"/>
      <c r="M6" s="30"/>
      <c r="N6" s="30"/>
      <c r="O6" s="30"/>
      <c r="P6" s="30"/>
    </row>
    <row r="7" spans="1:16" ht="24.75" customHeight="1">
      <c r="A7" s="21" t="s">
        <v>7</v>
      </c>
      <c r="B7" s="53" t="s">
        <v>28</v>
      </c>
      <c r="C7" s="103">
        <v>62.7</v>
      </c>
      <c r="D7" s="103">
        <v>12.01</v>
      </c>
      <c r="E7" s="110">
        <v>28.906666666666666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26.25">
      <c r="A8" s="43" t="s">
        <v>8</v>
      </c>
      <c r="B8" s="53" t="s">
        <v>34</v>
      </c>
      <c r="C8" s="103">
        <v>96.96666666666665</v>
      </c>
      <c r="D8" s="103">
        <v>52.70333333333334</v>
      </c>
      <c r="E8" s="110">
        <v>67.45777777777778</v>
      </c>
      <c r="F8" s="30"/>
      <c r="G8" s="30"/>
      <c r="H8" s="30"/>
      <c r="I8" s="30"/>
      <c r="J8" s="37"/>
      <c r="K8" s="30"/>
      <c r="L8" s="62"/>
      <c r="M8" s="37"/>
      <c r="N8" s="30"/>
      <c r="O8" s="62"/>
      <c r="P8" s="37"/>
    </row>
    <row r="9" spans="1:16" ht="12.75">
      <c r="A9" s="21" t="s">
        <v>20</v>
      </c>
      <c r="B9" s="53"/>
      <c r="C9" s="102" t="s">
        <v>33</v>
      </c>
      <c r="D9" s="102" t="s">
        <v>33</v>
      </c>
      <c r="E9" s="109" t="s">
        <v>33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2.75">
      <c r="A10" s="43" t="s">
        <v>9</v>
      </c>
      <c r="B10" s="53" t="s">
        <v>35</v>
      </c>
      <c r="C10" s="102" t="s">
        <v>33</v>
      </c>
      <c r="D10" s="102" t="s">
        <v>33</v>
      </c>
      <c r="E10" s="109" t="s">
        <v>33</v>
      </c>
      <c r="F10" s="30"/>
      <c r="G10" s="30"/>
      <c r="H10" s="30"/>
      <c r="I10" s="62"/>
      <c r="J10" s="30"/>
      <c r="K10" s="30"/>
      <c r="L10" s="30"/>
      <c r="M10" s="30"/>
      <c r="N10" s="30"/>
      <c r="O10" s="62"/>
      <c r="P10" s="30"/>
    </row>
    <row r="11" spans="1:16" ht="26.25">
      <c r="A11" s="21" t="s">
        <v>10</v>
      </c>
      <c r="B11" s="53" t="s">
        <v>55</v>
      </c>
      <c r="C11" s="103">
        <v>119.26666666666665</v>
      </c>
      <c r="D11" s="103">
        <v>16.693333333333335</v>
      </c>
      <c r="E11" s="110">
        <v>50.88444444444443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26.25" thickBot="1">
      <c r="A12" s="78" t="s">
        <v>91</v>
      </c>
      <c r="B12" s="88" t="s">
        <v>33</v>
      </c>
      <c r="C12" s="102" t="s">
        <v>33</v>
      </c>
      <c r="D12" s="102" t="s">
        <v>33</v>
      </c>
      <c r="E12" s="109" t="s">
        <v>33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5.75" thickBot="1">
      <c r="A13" s="100" t="s">
        <v>92</v>
      </c>
      <c r="B13" s="101"/>
      <c r="C13" s="104"/>
      <c r="D13" s="104"/>
      <c r="E13" s="111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26.25">
      <c r="A14" s="73" t="s">
        <v>12</v>
      </c>
      <c r="B14" s="82" t="s">
        <v>36</v>
      </c>
      <c r="C14" s="105">
        <v>21.84777777777778</v>
      </c>
      <c r="D14" s="105">
        <v>9.065</v>
      </c>
      <c r="E14" s="112">
        <v>13.325925925925924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12.75">
      <c r="A15" s="43" t="s">
        <v>13</v>
      </c>
      <c r="B15" s="53">
        <v>57.5</v>
      </c>
      <c r="C15" s="102" t="s">
        <v>33</v>
      </c>
      <c r="D15" s="102" t="s">
        <v>33</v>
      </c>
      <c r="E15" s="109" t="s">
        <v>33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39">
      <c r="A16" s="21" t="s">
        <v>58</v>
      </c>
      <c r="B16" s="56" t="s">
        <v>60</v>
      </c>
      <c r="C16" s="103">
        <v>15</v>
      </c>
      <c r="D16" s="103">
        <v>14.235</v>
      </c>
      <c r="E16" s="110">
        <v>14.49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26.25">
      <c r="A17" s="43" t="s">
        <v>59</v>
      </c>
      <c r="B17" s="53">
        <v>43</v>
      </c>
      <c r="C17" s="103">
        <v>18.03333333333333</v>
      </c>
      <c r="D17" s="103">
        <v>10.451666666666666</v>
      </c>
      <c r="E17" s="110">
        <v>12.97888888888889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2.75">
      <c r="A18" s="43" t="s">
        <v>17</v>
      </c>
      <c r="B18" s="53">
        <v>30.7</v>
      </c>
      <c r="C18" s="102" t="s">
        <v>33</v>
      </c>
      <c r="D18" s="102" t="s">
        <v>33</v>
      </c>
      <c r="E18" s="109" t="s">
        <v>33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7" thickBot="1">
      <c r="A19" s="78" t="s">
        <v>93</v>
      </c>
      <c r="B19" s="88"/>
      <c r="C19" s="106"/>
      <c r="D19" s="106"/>
      <c r="E19" s="113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25.5">
      <c r="A20" s="73" t="s">
        <v>18</v>
      </c>
      <c r="B20" s="82" t="s">
        <v>37</v>
      </c>
      <c r="C20" s="102" t="s">
        <v>33</v>
      </c>
      <c r="D20" s="102" t="s">
        <v>33</v>
      </c>
      <c r="E20" s="109" t="s">
        <v>33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27" thickBot="1">
      <c r="A21" s="10" t="s">
        <v>19</v>
      </c>
      <c r="B21" s="57" t="s">
        <v>38</v>
      </c>
      <c r="C21" s="107">
        <v>37.733333333333334</v>
      </c>
      <c r="D21" s="107">
        <v>5.696666666666666</v>
      </c>
      <c r="E21" s="114">
        <v>16.375555555555554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3.5" thickTop="1">
      <c r="A22" s="20"/>
      <c r="B22" s="20"/>
      <c r="C22" s="61"/>
      <c r="D22" s="61"/>
      <c r="E22" s="6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61"/>
      <c r="D23" s="61"/>
      <c r="E23" s="61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61"/>
      <c r="D24" s="61"/>
      <c r="E24" s="6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3:16" ht="12.75">
      <c r="C25" s="7"/>
      <c r="D25" s="7"/>
      <c r="E25" s="7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3:16" ht="12.75">
      <c r="C26" s="7"/>
      <c r="D26" s="7"/>
      <c r="E26" s="7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3:16" ht="12.75">
      <c r="C27" s="7"/>
      <c r="D27" s="7"/>
      <c r="E27" s="7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3:16" ht="12.75">
      <c r="C28" s="7"/>
      <c r="D28" s="7"/>
      <c r="E28" s="7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3:16" ht="12.75">
      <c r="C29" s="7"/>
      <c r="D29" s="7"/>
      <c r="E29" s="7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3:16" ht="12.75">
      <c r="C30" s="7"/>
      <c r="D30" s="7"/>
      <c r="E30" s="7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3:5" ht="12.75">
      <c r="C31" s="7"/>
      <c r="D31" s="7"/>
      <c r="E31" s="7"/>
    </row>
    <row r="32" spans="3:5" ht="12.75">
      <c r="C32" s="7"/>
      <c r="D32" s="7"/>
      <c r="E32" s="7"/>
    </row>
    <row r="33" spans="3:5" ht="12.75">
      <c r="C33" s="7"/>
      <c r="D33" s="7"/>
      <c r="E33" s="7"/>
    </row>
    <row r="34" spans="3:5" ht="12.75">
      <c r="C34" s="7"/>
      <c r="D34" s="7"/>
      <c r="E34" s="7"/>
    </row>
    <row r="35" spans="3:5" ht="12.75">
      <c r="C35" s="7"/>
      <c r="D35" s="7"/>
      <c r="E35" s="7"/>
    </row>
    <row r="36" spans="3:5" ht="12.75">
      <c r="C36" s="7"/>
      <c r="D36" s="7"/>
      <c r="E36" s="7"/>
    </row>
    <row r="37" spans="3:5" ht="12.75">
      <c r="C37" s="7"/>
      <c r="D37" s="7"/>
      <c r="E37" s="7"/>
    </row>
    <row r="38" spans="3:5" ht="12.75">
      <c r="C38" s="7"/>
      <c r="D38" s="7"/>
      <c r="E38" s="7"/>
    </row>
    <row r="39" spans="3:5" ht="12.75">
      <c r="C39" s="7"/>
      <c r="D39" s="7"/>
      <c r="E39" s="7"/>
    </row>
    <row r="40" spans="3:5" ht="12.75">
      <c r="C40" s="7"/>
      <c r="D40" s="7"/>
      <c r="E40" s="7"/>
    </row>
    <row r="41" spans="3:5" ht="12.75">
      <c r="C41" s="7"/>
      <c r="D41" s="7"/>
      <c r="E41" s="7"/>
    </row>
    <row r="42" spans="3:5" ht="12.75">
      <c r="C42" s="7"/>
      <c r="D42" s="7"/>
      <c r="E42" s="7"/>
    </row>
    <row r="43" spans="3:5" ht="12.75">
      <c r="C43" s="7"/>
      <c r="D43" s="7"/>
      <c r="E43" s="7"/>
    </row>
    <row r="44" spans="3:5" ht="12.75">
      <c r="C44" s="7"/>
      <c r="D44" s="7"/>
      <c r="E44" s="7"/>
    </row>
    <row r="45" spans="3:5" ht="12.75">
      <c r="C45" s="7"/>
      <c r="D45" s="7"/>
      <c r="E45" s="7"/>
    </row>
    <row r="46" spans="3:5" ht="12.75">
      <c r="C46" s="7"/>
      <c r="D46" s="7"/>
      <c r="E46" s="7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1">
      <selection activeCell="E8" sqref="E8"/>
    </sheetView>
  </sheetViews>
  <sheetFormatPr defaultColWidth="9.33203125" defaultRowHeight="12.75"/>
  <cols>
    <col min="1" max="2" width="15.5" style="0" customWidth="1"/>
    <col min="3" max="3" width="19.16015625" style="0" customWidth="1"/>
    <col min="4" max="4" width="20.66015625" style="0" customWidth="1"/>
    <col min="5" max="5" width="19.33203125" style="0" customWidth="1"/>
    <col min="6" max="6" width="17.83203125" style="0" customWidth="1"/>
    <col min="7" max="16" width="11.83203125" style="0" customWidth="1"/>
  </cols>
  <sheetData>
    <row r="1" spans="1:5" ht="15.75">
      <c r="A1" s="276" t="s">
        <v>87</v>
      </c>
      <c r="B1" s="276"/>
      <c r="C1" s="276"/>
      <c r="D1" s="276"/>
      <c r="E1" s="276"/>
    </row>
    <row r="2" spans="1:5" ht="16.5" thickBot="1">
      <c r="A2" s="277" t="s">
        <v>80</v>
      </c>
      <c r="B2" s="277"/>
      <c r="C2" s="277"/>
      <c r="D2" s="277"/>
      <c r="E2" s="277"/>
    </row>
    <row r="3" spans="1:13" ht="13.5" thickTop="1">
      <c r="A3" s="34"/>
      <c r="B3" s="48" t="s">
        <v>62</v>
      </c>
      <c r="C3" s="64" t="s">
        <v>74</v>
      </c>
      <c r="D3" s="64" t="s">
        <v>76</v>
      </c>
      <c r="E3" s="65" t="s">
        <v>78</v>
      </c>
      <c r="F3" s="13"/>
      <c r="G3" s="13"/>
      <c r="J3" s="1"/>
      <c r="M3" s="1"/>
    </row>
    <row r="4" spans="1:17" ht="13.5" thickBot="1">
      <c r="A4" s="33" t="s">
        <v>83</v>
      </c>
      <c r="B4" s="50" t="s">
        <v>63</v>
      </c>
      <c r="C4" s="66" t="s">
        <v>85</v>
      </c>
      <c r="D4" s="66" t="s">
        <v>86</v>
      </c>
      <c r="E4" s="67" t="s">
        <v>85</v>
      </c>
      <c r="F4" s="5"/>
      <c r="G4" s="5"/>
      <c r="H4" s="5"/>
      <c r="I4" s="5"/>
      <c r="J4" s="6"/>
      <c r="K4" s="5"/>
      <c r="L4" s="5"/>
      <c r="M4" s="6"/>
      <c r="N4" s="5"/>
      <c r="O4" s="5"/>
      <c r="P4" s="5"/>
      <c r="Q4" s="7"/>
    </row>
    <row r="5" spans="1:17" ht="14.25" thickBot="1" thickTop="1">
      <c r="A5" s="80" t="s">
        <v>94</v>
      </c>
      <c r="B5" s="85"/>
      <c r="C5" s="115"/>
      <c r="D5" s="115"/>
      <c r="E5" s="116"/>
      <c r="F5" s="61"/>
      <c r="G5" s="61"/>
      <c r="H5" s="61"/>
      <c r="I5" s="61"/>
      <c r="J5" s="81"/>
      <c r="K5" s="61"/>
      <c r="L5" s="61"/>
      <c r="M5" s="81"/>
      <c r="N5" s="61"/>
      <c r="O5" s="61"/>
      <c r="P5" s="61"/>
      <c r="Q5" s="7"/>
    </row>
    <row r="6" spans="1:13" ht="12.75">
      <c r="A6" s="52" t="s">
        <v>6</v>
      </c>
      <c r="B6" s="82" t="s">
        <v>23</v>
      </c>
      <c r="C6" s="102" t="s">
        <v>33</v>
      </c>
      <c r="D6" s="102" t="s">
        <v>33</v>
      </c>
      <c r="E6" s="109" t="s">
        <v>33</v>
      </c>
      <c r="F6" s="29"/>
      <c r="G6" s="29"/>
      <c r="I6" s="2"/>
      <c r="J6" s="1"/>
      <c r="M6" s="1"/>
    </row>
    <row r="7" spans="1:13" ht="24.75" customHeight="1">
      <c r="A7" s="21" t="s">
        <v>7</v>
      </c>
      <c r="B7" s="53" t="s">
        <v>28</v>
      </c>
      <c r="C7" s="97">
        <v>105.86666666666667</v>
      </c>
      <c r="D7" s="97">
        <v>61.45</v>
      </c>
      <c r="E7" s="117">
        <v>76.25555555555556</v>
      </c>
      <c r="J7" s="1"/>
      <c r="M7" s="1"/>
    </row>
    <row r="8" spans="1:16" ht="25.5">
      <c r="A8" s="43" t="s">
        <v>8</v>
      </c>
      <c r="B8" s="53" t="s">
        <v>34</v>
      </c>
      <c r="C8" s="97">
        <v>201.33333333333334</v>
      </c>
      <c r="D8" s="97">
        <v>243.4333333333333</v>
      </c>
      <c r="E8" s="117">
        <v>229.4</v>
      </c>
      <c r="F8" s="30"/>
      <c r="G8" s="30"/>
      <c r="J8" s="3"/>
      <c r="L8" s="2"/>
      <c r="M8" s="3"/>
      <c r="O8" s="2"/>
      <c r="P8" s="4"/>
    </row>
    <row r="9" spans="1:13" ht="12.75">
      <c r="A9" s="21" t="s">
        <v>20</v>
      </c>
      <c r="B9" s="53"/>
      <c r="C9" s="102" t="s">
        <v>33</v>
      </c>
      <c r="D9" s="102" t="s">
        <v>33</v>
      </c>
      <c r="E9" s="109" t="s">
        <v>33</v>
      </c>
      <c r="F9" s="30"/>
      <c r="G9" s="30"/>
      <c r="J9" s="1"/>
      <c r="M9" s="1"/>
    </row>
    <row r="10" spans="1:15" ht="12.75">
      <c r="A10" s="43" t="s">
        <v>9</v>
      </c>
      <c r="B10" s="53" t="s">
        <v>35</v>
      </c>
      <c r="C10" s="102" t="s">
        <v>33</v>
      </c>
      <c r="D10" s="102" t="s">
        <v>33</v>
      </c>
      <c r="E10" s="109" t="s">
        <v>33</v>
      </c>
      <c r="F10" s="30"/>
      <c r="G10" s="30"/>
      <c r="I10" s="2"/>
      <c r="J10" s="1"/>
      <c r="M10" s="1"/>
      <c r="O10" s="2"/>
    </row>
    <row r="11" spans="1:13" ht="25.5">
      <c r="A11" s="21" t="s">
        <v>10</v>
      </c>
      <c r="B11" s="53" t="s">
        <v>55</v>
      </c>
      <c r="C11" s="97">
        <v>2643.166666666667</v>
      </c>
      <c r="D11" s="97">
        <v>553.6666666666666</v>
      </c>
      <c r="E11" s="117">
        <v>1250.1666666666667</v>
      </c>
      <c r="F11" s="36"/>
      <c r="J11" s="1"/>
      <c r="M11" s="1"/>
    </row>
    <row r="12" spans="1:13" ht="26.25" thickBot="1">
      <c r="A12" s="78" t="s">
        <v>91</v>
      </c>
      <c r="B12" s="88" t="s">
        <v>33</v>
      </c>
      <c r="C12" s="102" t="s">
        <v>33</v>
      </c>
      <c r="D12" s="102" t="s">
        <v>33</v>
      </c>
      <c r="E12" s="109" t="s">
        <v>33</v>
      </c>
      <c r="F12" s="30"/>
      <c r="G12" s="30"/>
      <c r="J12" s="1"/>
      <c r="M12" s="1"/>
    </row>
    <row r="13" spans="1:13" ht="13.5" thickBot="1">
      <c r="A13" s="100" t="s">
        <v>92</v>
      </c>
      <c r="B13" s="101"/>
      <c r="C13" s="118"/>
      <c r="D13" s="118"/>
      <c r="E13" s="119"/>
      <c r="F13" s="30"/>
      <c r="G13" s="30"/>
      <c r="J13" s="1"/>
      <c r="M13" s="1"/>
    </row>
    <row r="14" spans="1:13" ht="25.5">
      <c r="A14" s="73" t="s">
        <v>12</v>
      </c>
      <c r="B14" s="82" t="s">
        <v>36</v>
      </c>
      <c r="C14" s="102">
        <v>250.39444444444442</v>
      </c>
      <c r="D14" s="102">
        <v>69.815</v>
      </c>
      <c r="E14" s="109">
        <v>130.00814814814814</v>
      </c>
      <c r="F14" s="30"/>
      <c r="G14" s="30"/>
      <c r="J14" s="1"/>
      <c r="M14" s="1"/>
    </row>
    <row r="15" spans="1:13" ht="12.75">
      <c r="A15" s="43" t="s">
        <v>13</v>
      </c>
      <c r="B15" s="53">
        <v>57.5</v>
      </c>
      <c r="C15" s="102" t="s">
        <v>33</v>
      </c>
      <c r="D15" s="102" t="s">
        <v>33</v>
      </c>
      <c r="E15" s="109" t="s">
        <v>33</v>
      </c>
      <c r="F15" s="30"/>
      <c r="G15" s="30"/>
      <c r="J15" s="1"/>
      <c r="M15" s="1"/>
    </row>
    <row r="16" spans="1:13" ht="38.25">
      <c r="A16" s="21" t="s">
        <v>58</v>
      </c>
      <c r="B16" s="56" t="s">
        <v>60</v>
      </c>
      <c r="C16" s="97">
        <v>73.54166666666667</v>
      </c>
      <c r="D16" s="97">
        <v>82.10833333333333</v>
      </c>
      <c r="E16" s="117">
        <v>79.25277777777778</v>
      </c>
      <c r="J16" s="1"/>
      <c r="M16" s="1"/>
    </row>
    <row r="17" spans="1:13" ht="25.5">
      <c r="A17" s="43" t="s">
        <v>59</v>
      </c>
      <c r="B17" s="53">
        <v>43</v>
      </c>
      <c r="C17" s="97">
        <v>69.43333333333334</v>
      </c>
      <c r="D17" s="97">
        <v>62.3</v>
      </c>
      <c r="E17" s="117">
        <v>64.67777777777778</v>
      </c>
      <c r="F17" s="30"/>
      <c r="G17" s="30"/>
      <c r="J17" s="1"/>
      <c r="M17" s="1"/>
    </row>
    <row r="18" spans="1:13" ht="12.75">
      <c r="A18" s="43" t="s">
        <v>17</v>
      </c>
      <c r="B18" s="53">
        <v>30.7</v>
      </c>
      <c r="C18" s="102" t="s">
        <v>33</v>
      </c>
      <c r="D18" s="102" t="s">
        <v>33</v>
      </c>
      <c r="E18" s="109" t="s">
        <v>33</v>
      </c>
      <c r="F18" s="30"/>
      <c r="G18" s="30"/>
      <c r="J18" s="1"/>
      <c r="M18" s="1"/>
    </row>
    <row r="19" spans="1:13" ht="26.25" thickBot="1">
      <c r="A19" s="78" t="s">
        <v>93</v>
      </c>
      <c r="B19" s="88"/>
      <c r="C19" s="120"/>
      <c r="D19" s="120"/>
      <c r="E19" s="121"/>
      <c r="F19" s="30"/>
      <c r="G19" s="30"/>
      <c r="J19" s="1"/>
      <c r="M19" s="1"/>
    </row>
    <row r="20" spans="1:13" ht="25.5">
      <c r="A20" s="73" t="s">
        <v>18</v>
      </c>
      <c r="B20" s="82" t="s">
        <v>37</v>
      </c>
      <c r="C20" s="102" t="s">
        <v>33</v>
      </c>
      <c r="D20" s="102" t="s">
        <v>33</v>
      </c>
      <c r="E20" s="109" t="s">
        <v>33</v>
      </c>
      <c r="F20" s="30"/>
      <c r="G20" s="30"/>
      <c r="J20" s="1"/>
      <c r="M20" s="1"/>
    </row>
    <row r="21" spans="1:13" ht="26.25" thickBot="1">
      <c r="A21" s="10" t="s">
        <v>19</v>
      </c>
      <c r="B21" s="63" t="s">
        <v>38</v>
      </c>
      <c r="C21" s="122">
        <v>145.2</v>
      </c>
      <c r="D21" s="122">
        <v>22.05</v>
      </c>
      <c r="E21" s="123">
        <v>63.1</v>
      </c>
      <c r="F21" s="30"/>
      <c r="G21" s="30"/>
      <c r="J21" s="1"/>
      <c r="M21" s="1"/>
    </row>
    <row r="22" spans="1:13" ht="13.5" thickTop="1">
      <c r="A22" s="20"/>
      <c r="B22" s="20"/>
      <c r="C22" s="61"/>
      <c r="D22" s="61"/>
      <c r="E22" s="61"/>
      <c r="F22" s="30"/>
      <c r="G22" s="30"/>
      <c r="J22" s="1"/>
      <c r="M22" s="1"/>
    </row>
    <row r="23" spans="1:13" ht="12.75">
      <c r="A23" s="30"/>
      <c r="B23" s="30"/>
      <c r="C23" s="61"/>
      <c r="D23" s="61"/>
      <c r="E23" s="61"/>
      <c r="F23" s="30"/>
      <c r="G23" s="30"/>
      <c r="J23" s="1"/>
      <c r="M23" s="1"/>
    </row>
    <row r="24" spans="1:13" ht="12.75">
      <c r="A24" s="30"/>
      <c r="B24" s="30"/>
      <c r="C24" s="61"/>
      <c r="D24" s="61"/>
      <c r="E24" s="61"/>
      <c r="F24" s="30"/>
      <c r="G24" s="30"/>
      <c r="J24" s="1"/>
      <c r="M24" s="1"/>
    </row>
    <row r="25" spans="3:5" ht="12.75">
      <c r="C25" s="7"/>
      <c r="D25" s="7"/>
      <c r="E25" s="7"/>
    </row>
    <row r="26" spans="3:5" ht="12.75">
      <c r="C26" s="7"/>
      <c r="D26" s="7"/>
      <c r="E26" s="7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A1" sqref="A1:E1"/>
    </sheetView>
  </sheetViews>
  <sheetFormatPr defaultColWidth="9.33203125" defaultRowHeight="12.75"/>
  <cols>
    <col min="1" max="2" width="15.33203125" style="0" customWidth="1"/>
    <col min="3" max="3" width="19.66015625" style="0" customWidth="1"/>
    <col min="4" max="4" width="20.66015625" style="0" customWidth="1"/>
    <col min="5" max="5" width="19.66015625" style="0" customWidth="1"/>
    <col min="6" max="6" width="17.83203125" style="0" customWidth="1"/>
    <col min="7" max="16" width="11.83203125" style="0" customWidth="1"/>
  </cols>
  <sheetData>
    <row r="1" spans="1:5" ht="15.75">
      <c r="A1" s="276" t="s">
        <v>90</v>
      </c>
      <c r="B1" s="276"/>
      <c r="C1" s="276"/>
      <c r="D1" s="276"/>
      <c r="E1" s="276"/>
    </row>
    <row r="2" spans="1:5" ht="16.5" thickBot="1">
      <c r="A2" s="277" t="s">
        <v>80</v>
      </c>
      <c r="B2" s="277"/>
      <c r="C2" s="277"/>
      <c r="D2" s="277"/>
      <c r="E2" s="277"/>
    </row>
    <row r="3" spans="1:13" ht="13.5" thickTop="1">
      <c r="A3" s="34"/>
      <c r="B3" s="48" t="s">
        <v>62</v>
      </c>
      <c r="C3" s="64" t="s">
        <v>74</v>
      </c>
      <c r="D3" s="64" t="s">
        <v>76</v>
      </c>
      <c r="E3" s="65" t="s">
        <v>78</v>
      </c>
      <c r="F3" s="13"/>
      <c r="G3" s="13"/>
      <c r="J3" s="1"/>
      <c r="M3" s="1"/>
    </row>
    <row r="4" spans="1:17" ht="13.5" thickBot="1">
      <c r="A4" s="33" t="s">
        <v>83</v>
      </c>
      <c r="B4" s="50" t="s">
        <v>63</v>
      </c>
      <c r="C4" s="66" t="s">
        <v>88</v>
      </c>
      <c r="D4" s="66" t="s">
        <v>89</v>
      </c>
      <c r="E4" s="67" t="s">
        <v>88</v>
      </c>
      <c r="F4" s="5"/>
      <c r="G4" s="5"/>
      <c r="H4" s="5"/>
      <c r="I4" s="5"/>
      <c r="J4" s="6"/>
      <c r="K4" s="5"/>
      <c r="L4" s="5"/>
      <c r="M4" s="6"/>
      <c r="N4" s="5"/>
      <c r="O4" s="5"/>
      <c r="P4" s="5"/>
      <c r="Q4" s="7"/>
    </row>
    <row r="5" spans="1:17" ht="14.25" thickBot="1" thickTop="1">
      <c r="A5" s="80" t="s">
        <v>94</v>
      </c>
      <c r="B5" s="85"/>
      <c r="C5" s="115"/>
      <c r="D5" s="115"/>
      <c r="E5" s="116"/>
      <c r="F5" s="61"/>
      <c r="G5" s="61"/>
      <c r="H5" s="61"/>
      <c r="I5" s="61"/>
      <c r="J5" s="81"/>
      <c r="K5" s="61"/>
      <c r="L5" s="61"/>
      <c r="M5" s="81"/>
      <c r="N5" s="61"/>
      <c r="O5" s="61"/>
      <c r="P5" s="61"/>
      <c r="Q5" s="7"/>
    </row>
    <row r="6" spans="1:13" ht="12.75">
      <c r="A6" s="52" t="s">
        <v>6</v>
      </c>
      <c r="B6" s="82" t="s">
        <v>23</v>
      </c>
      <c r="C6" s="102" t="s">
        <v>33</v>
      </c>
      <c r="D6" s="102" t="s">
        <v>33</v>
      </c>
      <c r="E6" s="109" t="s">
        <v>33</v>
      </c>
      <c r="F6" s="29"/>
      <c r="G6" s="29"/>
      <c r="I6" s="2"/>
      <c r="J6" s="1"/>
      <c r="M6" s="1"/>
    </row>
    <row r="7" spans="1:13" ht="24.75" customHeight="1">
      <c r="A7" s="21" t="s">
        <v>7</v>
      </c>
      <c r="B7" s="53" t="s">
        <v>28</v>
      </c>
      <c r="C7" s="97">
        <v>10436.666666666666</v>
      </c>
      <c r="D7" s="97">
        <v>2065</v>
      </c>
      <c r="E7" s="117">
        <v>4855.555555555556</v>
      </c>
      <c r="J7" s="1"/>
      <c r="M7" s="1"/>
    </row>
    <row r="8" spans="1:16" ht="25.5">
      <c r="A8" s="43" t="s">
        <v>8</v>
      </c>
      <c r="B8" s="53" t="s">
        <v>34</v>
      </c>
      <c r="C8" s="97">
        <v>14000</v>
      </c>
      <c r="D8" s="97">
        <v>9463.333333333334</v>
      </c>
      <c r="E8" s="117">
        <v>10975.555555555557</v>
      </c>
      <c r="F8" s="30"/>
      <c r="G8" s="30"/>
      <c r="J8" s="3"/>
      <c r="L8" s="2"/>
      <c r="M8" s="3"/>
      <c r="O8" s="2"/>
      <c r="P8" s="4"/>
    </row>
    <row r="9" spans="1:13" ht="12.75">
      <c r="A9" s="21" t="s">
        <v>20</v>
      </c>
      <c r="B9" s="53"/>
      <c r="C9" s="102" t="s">
        <v>33</v>
      </c>
      <c r="D9" s="102" t="s">
        <v>33</v>
      </c>
      <c r="E9" s="109" t="s">
        <v>33</v>
      </c>
      <c r="F9" s="30"/>
      <c r="G9" s="30"/>
      <c r="J9" s="1"/>
      <c r="M9" s="1"/>
    </row>
    <row r="10" spans="1:15" ht="12.75">
      <c r="A10" s="43" t="s">
        <v>9</v>
      </c>
      <c r="B10" s="53" t="s">
        <v>35</v>
      </c>
      <c r="C10" s="102" t="s">
        <v>33</v>
      </c>
      <c r="D10" s="102" t="s">
        <v>33</v>
      </c>
      <c r="E10" s="109" t="s">
        <v>33</v>
      </c>
      <c r="F10" s="30"/>
      <c r="G10" s="30"/>
      <c r="I10" s="2"/>
      <c r="J10" s="1"/>
      <c r="M10" s="1"/>
      <c r="O10" s="2"/>
    </row>
    <row r="11" spans="1:13" ht="25.5">
      <c r="A11" s="21" t="s">
        <v>10</v>
      </c>
      <c r="B11" s="53" t="s">
        <v>55</v>
      </c>
      <c r="C11" s="97">
        <v>19243.333333333336</v>
      </c>
      <c r="D11" s="97">
        <v>3875</v>
      </c>
      <c r="E11" s="117">
        <v>8997.77777777778</v>
      </c>
      <c r="J11" s="1"/>
      <c r="M11" s="1"/>
    </row>
    <row r="12" spans="1:13" ht="26.25" thickBot="1">
      <c r="A12" s="78" t="s">
        <v>91</v>
      </c>
      <c r="B12" s="88" t="s">
        <v>33</v>
      </c>
      <c r="C12" s="102" t="s">
        <v>33</v>
      </c>
      <c r="D12" s="102" t="s">
        <v>33</v>
      </c>
      <c r="E12" s="109" t="s">
        <v>33</v>
      </c>
      <c r="F12" s="30"/>
      <c r="G12" s="30"/>
      <c r="J12" s="1"/>
      <c r="M12" s="1"/>
    </row>
    <row r="13" spans="1:13" ht="13.5" thickBot="1">
      <c r="A13" s="100" t="s">
        <v>92</v>
      </c>
      <c r="B13" s="101"/>
      <c r="C13" s="118"/>
      <c r="D13" s="118"/>
      <c r="E13" s="119"/>
      <c r="F13" s="30"/>
      <c r="G13" s="30"/>
      <c r="J13" s="1"/>
      <c r="M13" s="1"/>
    </row>
    <row r="14" spans="1:13" ht="25.5">
      <c r="A14" s="73" t="s">
        <v>12</v>
      </c>
      <c r="B14" s="82" t="s">
        <v>36</v>
      </c>
      <c r="C14" s="102">
        <v>3935.555555555555</v>
      </c>
      <c r="D14" s="102">
        <v>1952.3375</v>
      </c>
      <c r="E14" s="109">
        <v>2613.410185185185</v>
      </c>
      <c r="F14" s="30"/>
      <c r="G14" s="30"/>
      <c r="J14" s="1"/>
      <c r="M14" s="1"/>
    </row>
    <row r="15" spans="1:13" ht="12.75">
      <c r="A15" s="43" t="s">
        <v>13</v>
      </c>
      <c r="B15" s="53">
        <v>57.5</v>
      </c>
      <c r="C15" s="102" t="s">
        <v>33</v>
      </c>
      <c r="D15" s="102" t="s">
        <v>33</v>
      </c>
      <c r="E15" s="109" t="s">
        <v>33</v>
      </c>
      <c r="F15" s="30"/>
      <c r="G15" s="30"/>
      <c r="J15" s="1"/>
      <c r="M15" s="1"/>
    </row>
    <row r="16" spans="1:13" ht="38.25">
      <c r="A16" s="21" t="s">
        <v>58</v>
      </c>
      <c r="B16" s="56" t="s">
        <v>60</v>
      </c>
      <c r="C16" s="97">
        <v>2464.0833333333335</v>
      </c>
      <c r="D16" s="97">
        <v>2468.3333333333335</v>
      </c>
      <c r="E16" s="117">
        <v>2466.9166666666665</v>
      </c>
      <c r="J16" s="1"/>
      <c r="M16" s="1"/>
    </row>
    <row r="17" spans="1:13" ht="25.5">
      <c r="A17" s="43" t="s">
        <v>59</v>
      </c>
      <c r="B17" s="53">
        <v>43</v>
      </c>
      <c r="C17" s="97">
        <v>1829.8</v>
      </c>
      <c r="D17" s="97">
        <v>1476.6666666666667</v>
      </c>
      <c r="E17" s="117">
        <v>1594.3777777777777</v>
      </c>
      <c r="F17" s="30"/>
      <c r="G17" s="30"/>
      <c r="J17" s="1"/>
      <c r="M17" s="1"/>
    </row>
    <row r="18" spans="1:13" ht="12.75">
      <c r="A18" s="43" t="s">
        <v>17</v>
      </c>
      <c r="B18" s="53">
        <v>30.7</v>
      </c>
      <c r="C18" s="102" t="s">
        <v>33</v>
      </c>
      <c r="D18" s="102" t="s">
        <v>33</v>
      </c>
      <c r="E18" s="109" t="s">
        <v>33</v>
      </c>
      <c r="F18" s="30"/>
      <c r="G18" s="30"/>
      <c r="J18" s="1"/>
      <c r="M18" s="1"/>
    </row>
    <row r="19" spans="1:13" ht="26.25" thickBot="1">
      <c r="A19" s="78" t="s">
        <v>93</v>
      </c>
      <c r="B19" s="88"/>
      <c r="C19" s="120"/>
      <c r="D19" s="120"/>
      <c r="E19" s="121"/>
      <c r="F19" s="30"/>
      <c r="G19" s="30"/>
      <c r="J19" s="1"/>
      <c r="M19" s="1"/>
    </row>
    <row r="20" spans="1:13" ht="25.5">
      <c r="A20" s="73" t="s">
        <v>18</v>
      </c>
      <c r="B20" s="82" t="s">
        <v>37</v>
      </c>
      <c r="C20" s="102" t="s">
        <v>33</v>
      </c>
      <c r="D20" s="102" t="s">
        <v>33</v>
      </c>
      <c r="E20" s="109" t="s">
        <v>33</v>
      </c>
      <c r="F20" s="30"/>
      <c r="G20" s="30"/>
      <c r="J20" s="1"/>
      <c r="M20" s="1"/>
    </row>
    <row r="21" spans="1:13" ht="26.25" thickBot="1">
      <c r="A21" s="10" t="s">
        <v>19</v>
      </c>
      <c r="B21" s="63" t="s">
        <v>38</v>
      </c>
      <c r="C21" s="122">
        <v>6816.666666666667</v>
      </c>
      <c r="D21" s="122">
        <v>1290.4666666666667</v>
      </c>
      <c r="E21" s="123">
        <v>3132.5333333333333</v>
      </c>
      <c r="F21" s="30"/>
      <c r="G21" s="30"/>
      <c r="J21" s="1"/>
      <c r="M21" s="1"/>
    </row>
    <row r="22" spans="1:13" ht="13.5" thickTop="1">
      <c r="A22" s="20"/>
      <c r="B22" s="20"/>
      <c r="C22" s="61"/>
      <c r="D22" s="61"/>
      <c r="E22" s="61"/>
      <c r="F22" s="30"/>
      <c r="G22" s="30"/>
      <c r="J22" s="1"/>
      <c r="M22" s="1"/>
    </row>
    <row r="23" spans="1:13" ht="12.75">
      <c r="A23" s="30"/>
      <c r="B23" s="30"/>
      <c r="C23" s="30"/>
      <c r="D23" s="30"/>
      <c r="E23" s="30"/>
      <c r="F23" s="30"/>
      <c r="G23" s="30"/>
      <c r="J23" s="1"/>
      <c r="M23" s="1"/>
    </row>
    <row r="24" spans="1:13" ht="12.75">
      <c r="A24" s="30"/>
      <c r="B24" s="30"/>
      <c r="C24" s="30"/>
      <c r="D24" s="30"/>
      <c r="E24" s="30"/>
      <c r="F24" s="30"/>
      <c r="G24" s="30"/>
      <c r="J24" s="1"/>
      <c r="M24" s="1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workbookViewId="0" topLeftCell="J1">
      <selection activeCell="K7" sqref="K7"/>
    </sheetView>
  </sheetViews>
  <sheetFormatPr defaultColWidth="9.33203125" defaultRowHeight="12.75"/>
  <cols>
    <col min="1" max="1" width="22.83203125" style="0" customWidth="1"/>
    <col min="2" max="2" width="21.16015625" style="0" customWidth="1"/>
    <col min="3" max="3" width="14" style="0" customWidth="1"/>
    <col min="4" max="4" width="20.33203125" style="0" customWidth="1"/>
    <col min="5" max="5" width="14.5" style="0" customWidth="1"/>
    <col min="6" max="6" width="25.16015625" style="0" customWidth="1"/>
    <col min="7" max="7" width="15.33203125" style="0" customWidth="1"/>
    <col min="8" max="8" width="20.83203125" style="0" customWidth="1"/>
    <col min="10" max="11" width="22.83203125" style="0" customWidth="1"/>
    <col min="12" max="12" width="14.83203125" style="0" customWidth="1"/>
    <col min="13" max="13" width="23.66015625" style="0" customWidth="1"/>
    <col min="14" max="14" width="14.5" style="0" customWidth="1"/>
    <col min="15" max="15" width="25.16015625" style="0" customWidth="1"/>
    <col min="16" max="16" width="15.33203125" style="0" customWidth="1"/>
    <col min="17" max="17" width="24.16015625" style="0" customWidth="1"/>
  </cols>
  <sheetData>
    <row r="1" spans="1:17" ht="15.75">
      <c r="A1" s="166" t="s">
        <v>208</v>
      </c>
      <c r="B1" s="166"/>
      <c r="C1" s="166"/>
      <c r="D1" s="166"/>
      <c r="E1" s="166"/>
      <c r="F1" s="166"/>
      <c r="G1" s="166"/>
      <c r="H1" s="166"/>
      <c r="J1" s="166" t="s">
        <v>211</v>
      </c>
      <c r="K1" s="166"/>
      <c r="L1" s="166"/>
      <c r="M1" s="166"/>
      <c r="N1" s="166"/>
      <c r="O1" s="196"/>
      <c r="P1" s="166"/>
      <c r="Q1" s="166"/>
    </row>
    <row r="2" spans="1:17" ht="16.5" thickBot="1">
      <c r="A2" s="154"/>
      <c r="B2" s="154"/>
      <c r="C2" s="154"/>
      <c r="D2" s="154"/>
      <c r="E2" s="154"/>
      <c r="F2" s="154"/>
      <c r="G2" s="154"/>
      <c r="H2" s="154"/>
      <c r="J2" s="44"/>
      <c r="K2" s="44"/>
      <c r="L2" s="44"/>
      <c r="M2" s="44"/>
      <c r="N2" s="44"/>
      <c r="O2" s="154"/>
      <c r="P2" s="154"/>
      <c r="Q2" s="154"/>
    </row>
    <row r="3" spans="1:17" ht="13.5" thickTop="1">
      <c r="A3" s="199"/>
      <c r="B3" s="200" t="s">
        <v>62</v>
      </c>
      <c r="C3" s="201" t="s">
        <v>113</v>
      </c>
      <c r="D3" s="201" t="s">
        <v>131</v>
      </c>
      <c r="E3" s="201" t="s">
        <v>113</v>
      </c>
      <c r="F3" s="201" t="s">
        <v>127</v>
      </c>
      <c r="G3" s="201" t="s">
        <v>113</v>
      </c>
      <c r="H3" s="202" t="s">
        <v>129</v>
      </c>
      <c r="J3" s="199"/>
      <c r="K3" s="200" t="s">
        <v>62</v>
      </c>
      <c r="L3" s="201" t="s">
        <v>113</v>
      </c>
      <c r="M3" s="207" t="s">
        <v>126</v>
      </c>
      <c r="N3" s="201" t="s">
        <v>113</v>
      </c>
      <c r="O3" s="207" t="s">
        <v>127</v>
      </c>
      <c r="P3" s="201" t="s">
        <v>113</v>
      </c>
      <c r="Q3" s="211" t="s">
        <v>128</v>
      </c>
    </row>
    <row r="4" spans="1:17" ht="13.5" thickBot="1">
      <c r="A4" s="198" t="s">
        <v>83</v>
      </c>
      <c r="B4" s="203" t="s">
        <v>104</v>
      </c>
      <c r="C4" s="204" t="s">
        <v>133</v>
      </c>
      <c r="D4" s="204" t="s">
        <v>77</v>
      </c>
      <c r="E4" s="204" t="s">
        <v>134</v>
      </c>
      <c r="F4" s="204" t="s">
        <v>77</v>
      </c>
      <c r="G4" s="204" t="s">
        <v>135</v>
      </c>
      <c r="H4" s="205" t="s">
        <v>77</v>
      </c>
      <c r="J4" s="198" t="s">
        <v>83</v>
      </c>
      <c r="K4" s="203" t="s">
        <v>104</v>
      </c>
      <c r="L4" s="204" t="s">
        <v>133</v>
      </c>
      <c r="M4" s="209" t="s">
        <v>85</v>
      </c>
      <c r="N4" s="204" t="s">
        <v>134</v>
      </c>
      <c r="O4" s="209" t="s">
        <v>86</v>
      </c>
      <c r="P4" s="204" t="s">
        <v>135</v>
      </c>
      <c r="Q4" s="212" t="s">
        <v>85</v>
      </c>
    </row>
    <row r="5" spans="1:17" ht="13.5" thickTop="1">
      <c r="A5" s="125" t="s">
        <v>94</v>
      </c>
      <c r="B5" s="126"/>
      <c r="C5" s="127"/>
      <c r="D5" s="127"/>
      <c r="E5" s="127"/>
      <c r="F5" s="127"/>
      <c r="G5" s="127"/>
      <c r="H5" s="128"/>
      <c r="J5" s="133" t="s">
        <v>94</v>
      </c>
      <c r="K5" s="126"/>
      <c r="L5" s="127"/>
      <c r="M5" s="134"/>
      <c r="N5" s="127"/>
      <c r="O5" s="134"/>
      <c r="P5" s="127"/>
      <c r="Q5" s="135"/>
    </row>
    <row r="6" spans="1:17" ht="12.75">
      <c r="A6" s="52" t="s">
        <v>6</v>
      </c>
      <c r="B6" s="82" t="s">
        <v>23</v>
      </c>
      <c r="C6" s="83">
        <v>4</v>
      </c>
      <c r="D6" s="83">
        <v>18625</v>
      </c>
      <c r="E6" s="83">
        <v>4</v>
      </c>
      <c r="F6" s="83">
        <v>13360</v>
      </c>
      <c r="G6" s="83">
        <v>8</v>
      </c>
      <c r="H6" s="84">
        <v>15993</v>
      </c>
      <c r="J6" s="94" t="s">
        <v>6</v>
      </c>
      <c r="K6" s="82" t="s">
        <v>23</v>
      </c>
      <c r="L6" s="102" t="s">
        <v>101</v>
      </c>
      <c r="M6" s="102" t="s">
        <v>101</v>
      </c>
      <c r="N6" s="102" t="s">
        <v>101</v>
      </c>
      <c r="O6" s="102" t="s">
        <v>101</v>
      </c>
      <c r="P6" s="102" t="s">
        <v>101</v>
      </c>
      <c r="Q6" s="109" t="s">
        <v>101</v>
      </c>
    </row>
    <row r="7" spans="1:17" ht="25.5">
      <c r="A7" s="21" t="s">
        <v>7</v>
      </c>
      <c r="B7" s="53" t="s">
        <v>28</v>
      </c>
      <c r="C7" s="54">
        <v>3</v>
      </c>
      <c r="D7" s="54">
        <v>16467</v>
      </c>
      <c r="E7" s="54">
        <v>6</v>
      </c>
      <c r="F7" s="54">
        <v>3610</v>
      </c>
      <c r="G7" s="54">
        <v>9</v>
      </c>
      <c r="H7" s="55">
        <v>7896</v>
      </c>
      <c r="J7" s="21" t="s">
        <v>7</v>
      </c>
      <c r="K7" s="53" t="s">
        <v>28</v>
      </c>
      <c r="L7" s="54">
        <v>1</v>
      </c>
      <c r="M7" s="97">
        <v>141</v>
      </c>
      <c r="N7" s="54">
        <v>2</v>
      </c>
      <c r="O7" s="97">
        <v>65.95</v>
      </c>
      <c r="P7" s="54">
        <v>3</v>
      </c>
      <c r="Q7" s="117">
        <v>90.97</v>
      </c>
    </row>
    <row r="8" spans="1:17" ht="12.75" customHeight="1">
      <c r="A8" s="43" t="s">
        <v>8</v>
      </c>
      <c r="B8" s="53" t="s">
        <v>34</v>
      </c>
      <c r="C8" s="54">
        <v>4</v>
      </c>
      <c r="D8" s="54">
        <v>10580</v>
      </c>
      <c r="E8" s="54">
        <v>6</v>
      </c>
      <c r="F8" s="54">
        <v>4280</v>
      </c>
      <c r="G8" s="54">
        <v>10</v>
      </c>
      <c r="H8" s="55">
        <v>6800</v>
      </c>
      <c r="J8" s="71" t="s">
        <v>8</v>
      </c>
      <c r="K8" s="53" t="s">
        <v>34</v>
      </c>
      <c r="L8" s="54">
        <v>1</v>
      </c>
      <c r="M8" s="97">
        <v>201</v>
      </c>
      <c r="N8" s="54">
        <v>2</v>
      </c>
      <c r="O8" s="97">
        <v>540</v>
      </c>
      <c r="P8" s="54">
        <v>3</v>
      </c>
      <c r="Q8" s="117">
        <v>427</v>
      </c>
    </row>
    <row r="9" spans="1:17" ht="12.75">
      <c r="A9" s="21" t="s">
        <v>20</v>
      </c>
      <c r="B9" s="53" t="s">
        <v>33</v>
      </c>
      <c r="C9" s="97"/>
      <c r="D9" s="97" t="s">
        <v>33</v>
      </c>
      <c r="E9" s="97"/>
      <c r="F9" s="97" t="s">
        <v>33</v>
      </c>
      <c r="G9" s="97"/>
      <c r="H9" s="184" t="s">
        <v>33</v>
      </c>
      <c r="J9" s="70" t="s">
        <v>20</v>
      </c>
      <c r="K9" s="53" t="s">
        <v>33</v>
      </c>
      <c r="L9" s="97" t="s">
        <v>101</v>
      </c>
      <c r="M9" s="102" t="s">
        <v>101</v>
      </c>
      <c r="N9" s="97" t="s">
        <v>101</v>
      </c>
      <c r="O9" s="102" t="s">
        <v>101</v>
      </c>
      <c r="P9" s="97" t="s">
        <v>101</v>
      </c>
      <c r="Q9" s="109" t="s">
        <v>101</v>
      </c>
    </row>
    <row r="10" spans="1:17" ht="12.75">
      <c r="A10" s="43" t="s">
        <v>9</v>
      </c>
      <c r="B10" s="53" t="s">
        <v>35</v>
      </c>
      <c r="C10" s="54">
        <v>5</v>
      </c>
      <c r="D10" s="54">
        <v>27100</v>
      </c>
      <c r="E10" s="54">
        <v>6</v>
      </c>
      <c r="F10" s="54">
        <v>1900</v>
      </c>
      <c r="G10" s="54">
        <v>11</v>
      </c>
      <c r="H10" s="55">
        <v>13355</v>
      </c>
      <c r="J10" s="71" t="s">
        <v>9</v>
      </c>
      <c r="K10" s="53" t="s">
        <v>35</v>
      </c>
      <c r="L10" s="97" t="s">
        <v>101</v>
      </c>
      <c r="M10" s="102" t="s">
        <v>101</v>
      </c>
      <c r="N10" s="97" t="s">
        <v>101</v>
      </c>
      <c r="O10" s="102" t="s">
        <v>101</v>
      </c>
      <c r="P10" s="97" t="s">
        <v>101</v>
      </c>
      <c r="Q10" s="109" t="s">
        <v>101</v>
      </c>
    </row>
    <row r="11" spans="1:17" ht="25.5">
      <c r="A11" s="21" t="s">
        <v>10</v>
      </c>
      <c r="B11" s="53" t="s">
        <v>55</v>
      </c>
      <c r="C11" s="54">
        <v>3</v>
      </c>
      <c r="D11" s="54">
        <v>46767</v>
      </c>
      <c r="E11" s="54">
        <v>4</v>
      </c>
      <c r="F11" s="54">
        <v>8720</v>
      </c>
      <c r="G11" s="54">
        <v>7</v>
      </c>
      <c r="H11" s="55">
        <v>24622</v>
      </c>
      <c r="J11" s="21" t="s">
        <v>10</v>
      </c>
      <c r="K11" s="53" t="s">
        <v>55</v>
      </c>
      <c r="L11" s="54">
        <v>2</v>
      </c>
      <c r="M11" s="97">
        <v>4620</v>
      </c>
      <c r="N11" s="54">
        <v>2</v>
      </c>
      <c r="O11" s="97">
        <v>475.5</v>
      </c>
      <c r="P11" s="54">
        <v>4</v>
      </c>
      <c r="Q11" s="117">
        <v>2548</v>
      </c>
    </row>
    <row r="12" spans="1:17" ht="25.5">
      <c r="A12" s="24" t="s">
        <v>91</v>
      </c>
      <c r="B12" s="53" t="s">
        <v>33</v>
      </c>
      <c r="C12" s="129" t="s">
        <v>33</v>
      </c>
      <c r="D12" s="129" t="s">
        <v>33</v>
      </c>
      <c r="E12" s="129" t="s">
        <v>33</v>
      </c>
      <c r="F12" s="129" t="s">
        <v>33</v>
      </c>
      <c r="G12" s="129" t="s">
        <v>33</v>
      </c>
      <c r="H12" s="185" t="s">
        <v>33</v>
      </c>
      <c r="J12" s="24" t="s">
        <v>91</v>
      </c>
      <c r="K12" s="53" t="s">
        <v>33</v>
      </c>
      <c r="L12" s="129" t="s">
        <v>33</v>
      </c>
      <c r="M12" s="97" t="s">
        <v>33</v>
      </c>
      <c r="N12" s="129" t="s">
        <v>33</v>
      </c>
      <c r="O12" s="97" t="s">
        <v>33</v>
      </c>
      <c r="P12" s="129" t="s">
        <v>33</v>
      </c>
      <c r="Q12" s="117" t="s">
        <v>33</v>
      </c>
    </row>
    <row r="13" spans="1:17" ht="12.75">
      <c r="A13" s="24" t="s">
        <v>92</v>
      </c>
      <c r="B13" s="53"/>
      <c r="C13" s="54"/>
      <c r="D13" s="54"/>
      <c r="E13" s="54"/>
      <c r="F13" s="54"/>
      <c r="G13" s="54"/>
      <c r="H13" s="55"/>
      <c r="J13" s="136" t="s">
        <v>92</v>
      </c>
      <c r="K13" s="53"/>
      <c r="L13" s="54"/>
      <c r="M13" s="97"/>
      <c r="N13" s="54"/>
      <c r="O13" s="97"/>
      <c r="P13" s="54"/>
      <c r="Q13" s="117"/>
    </row>
    <row r="14" spans="1:17" ht="12.75" customHeight="1">
      <c r="A14" s="73" t="s">
        <v>198</v>
      </c>
      <c r="B14" s="82" t="s">
        <v>36</v>
      </c>
      <c r="C14" s="83">
        <v>4</v>
      </c>
      <c r="D14" s="83">
        <v>4360</v>
      </c>
      <c r="E14" s="83">
        <v>6</v>
      </c>
      <c r="F14" s="83">
        <v>3528</v>
      </c>
      <c r="G14" s="83">
        <v>10</v>
      </c>
      <c r="H14" s="84">
        <v>3861</v>
      </c>
      <c r="J14" s="95" t="s">
        <v>198</v>
      </c>
      <c r="K14" s="82" t="s">
        <v>36</v>
      </c>
      <c r="L14" s="83">
        <v>4</v>
      </c>
      <c r="M14" s="102">
        <v>142.525</v>
      </c>
      <c r="N14" s="83">
        <v>6</v>
      </c>
      <c r="O14" s="102">
        <v>78.35</v>
      </c>
      <c r="P14" s="83">
        <v>10</v>
      </c>
      <c r="Q14" s="109">
        <v>104.02</v>
      </c>
    </row>
    <row r="15" spans="1:17" ht="12.75">
      <c r="A15" s="43" t="s">
        <v>13</v>
      </c>
      <c r="B15" s="53">
        <v>57.5</v>
      </c>
      <c r="C15" s="54">
        <v>2</v>
      </c>
      <c r="D15" s="54">
        <v>4015</v>
      </c>
      <c r="E15" s="54">
        <v>2</v>
      </c>
      <c r="F15" s="54">
        <v>2380</v>
      </c>
      <c r="G15" s="54">
        <v>4</v>
      </c>
      <c r="H15" s="55">
        <v>3198</v>
      </c>
      <c r="J15" s="71" t="s">
        <v>13</v>
      </c>
      <c r="K15" s="53">
        <v>57.5</v>
      </c>
      <c r="L15" s="97" t="s">
        <v>101</v>
      </c>
      <c r="M15" s="102" t="s">
        <v>101</v>
      </c>
      <c r="N15" s="97" t="s">
        <v>101</v>
      </c>
      <c r="O15" s="102" t="s">
        <v>101</v>
      </c>
      <c r="P15" s="97" t="s">
        <v>101</v>
      </c>
      <c r="Q15" s="109" t="s">
        <v>101</v>
      </c>
    </row>
    <row r="16" spans="1:17" ht="25.5" customHeight="1">
      <c r="A16" s="21" t="s">
        <v>58</v>
      </c>
      <c r="B16" s="56" t="s">
        <v>60</v>
      </c>
      <c r="C16" s="54">
        <v>16</v>
      </c>
      <c r="D16" s="54">
        <v>5694</v>
      </c>
      <c r="E16" s="54">
        <v>22</v>
      </c>
      <c r="F16" s="54">
        <v>2535</v>
      </c>
      <c r="G16" s="54">
        <v>38</v>
      </c>
      <c r="H16" s="55">
        <v>3865</v>
      </c>
      <c r="J16" s="70" t="s">
        <v>58</v>
      </c>
      <c r="K16" s="56" t="s">
        <v>60</v>
      </c>
      <c r="L16" s="54">
        <v>4</v>
      </c>
      <c r="M16" s="97">
        <v>81.75</v>
      </c>
      <c r="N16" s="54">
        <v>4</v>
      </c>
      <c r="O16" s="97">
        <v>99</v>
      </c>
      <c r="P16" s="54">
        <v>8</v>
      </c>
      <c r="Q16" s="117">
        <v>90.35</v>
      </c>
    </row>
    <row r="17" spans="1:17" ht="13.5" customHeight="1">
      <c r="A17" s="43" t="s">
        <v>61</v>
      </c>
      <c r="B17" s="53">
        <v>42</v>
      </c>
      <c r="C17" s="54">
        <v>1</v>
      </c>
      <c r="D17" s="54">
        <v>2040</v>
      </c>
      <c r="E17" s="54">
        <v>2</v>
      </c>
      <c r="F17" s="54">
        <v>2520</v>
      </c>
      <c r="G17" s="54">
        <v>3</v>
      </c>
      <c r="H17" s="55">
        <v>2360</v>
      </c>
      <c r="J17" s="71" t="s">
        <v>61</v>
      </c>
      <c r="K17" s="53">
        <v>42</v>
      </c>
      <c r="L17" s="54">
        <v>1</v>
      </c>
      <c r="M17" s="97">
        <v>57.5</v>
      </c>
      <c r="N17" s="54">
        <v>2</v>
      </c>
      <c r="O17" s="97">
        <v>54.45</v>
      </c>
      <c r="P17" s="54">
        <v>3</v>
      </c>
      <c r="Q17" s="117">
        <v>55.47</v>
      </c>
    </row>
    <row r="18" spans="1:17" ht="12.75">
      <c r="A18" s="43" t="s">
        <v>17</v>
      </c>
      <c r="B18" s="53">
        <v>30.7</v>
      </c>
      <c r="C18" s="54">
        <v>2</v>
      </c>
      <c r="D18" s="54">
        <v>11205</v>
      </c>
      <c r="E18" s="54">
        <v>2</v>
      </c>
      <c r="F18" s="54">
        <v>2130</v>
      </c>
      <c r="G18" s="54">
        <v>4</v>
      </c>
      <c r="H18" s="55">
        <v>6668</v>
      </c>
      <c r="J18" s="71" t="s">
        <v>17</v>
      </c>
      <c r="K18" s="53">
        <v>30.7</v>
      </c>
      <c r="L18" s="97" t="s">
        <v>101</v>
      </c>
      <c r="M18" s="102" t="s">
        <v>101</v>
      </c>
      <c r="N18" s="97" t="s">
        <v>101</v>
      </c>
      <c r="O18" s="102" t="s">
        <v>101</v>
      </c>
      <c r="P18" s="97" t="s">
        <v>101</v>
      </c>
      <c r="Q18" s="109" t="s">
        <v>101</v>
      </c>
    </row>
    <row r="19" spans="1:17" ht="25.5">
      <c r="A19" s="24" t="s">
        <v>93</v>
      </c>
      <c r="B19" s="53"/>
      <c r="C19" s="54"/>
      <c r="D19" s="54"/>
      <c r="E19" s="54"/>
      <c r="F19" s="54"/>
      <c r="G19" s="54"/>
      <c r="H19" s="55"/>
      <c r="J19" s="24" t="s">
        <v>93</v>
      </c>
      <c r="K19" s="53"/>
      <c r="L19" s="54"/>
      <c r="M19" s="97"/>
      <c r="N19" s="54"/>
      <c r="O19" s="97"/>
      <c r="P19" s="54"/>
      <c r="Q19" s="117"/>
    </row>
    <row r="20" spans="1:17" ht="12.75" customHeight="1">
      <c r="A20" s="73" t="s">
        <v>18</v>
      </c>
      <c r="B20" s="82" t="s">
        <v>37</v>
      </c>
      <c r="C20" s="83">
        <v>2</v>
      </c>
      <c r="D20" s="83">
        <v>11165</v>
      </c>
      <c r="E20" s="83">
        <v>2</v>
      </c>
      <c r="F20" s="83">
        <v>106</v>
      </c>
      <c r="G20" s="83">
        <v>4</v>
      </c>
      <c r="H20" s="84">
        <v>5636</v>
      </c>
      <c r="J20" s="95" t="s">
        <v>18</v>
      </c>
      <c r="K20" s="82" t="s">
        <v>37</v>
      </c>
      <c r="L20" s="102" t="s">
        <v>101</v>
      </c>
      <c r="M20" s="102" t="s">
        <v>101</v>
      </c>
      <c r="N20" s="102" t="s">
        <v>101</v>
      </c>
      <c r="O20" s="102" t="s">
        <v>101</v>
      </c>
      <c r="P20" s="102" t="s">
        <v>101</v>
      </c>
      <c r="Q20" s="109" t="s">
        <v>101</v>
      </c>
    </row>
    <row r="21" spans="1:17" ht="14.25" customHeight="1" thickBot="1">
      <c r="A21" s="10" t="s">
        <v>19</v>
      </c>
      <c r="B21" s="57" t="s">
        <v>38</v>
      </c>
      <c r="C21" s="58">
        <v>6</v>
      </c>
      <c r="D21" s="58">
        <v>5783</v>
      </c>
      <c r="E21" s="58">
        <v>8</v>
      </c>
      <c r="F21" s="58">
        <v>1662</v>
      </c>
      <c r="G21" s="58">
        <v>14</v>
      </c>
      <c r="H21" s="59">
        <v>3428</v>
      </c>
      <c r="J21" s="72" t="s">
        <v>19</v>
      </c>
      <c r="K21" s="63" t="s">
        <v>38</v>
      </c>
      <c r="L21" s="58">
        <v>1</v>
      </c>
      <c r="M21" s="122">
        <v>70.6</v>
      </c>
      <c r="N21" s="58">
        <v>2</v>
      </c>
      <c r="O21" s="122">
        <v>28.65</v>
      </c>
      <c r="P21" s="58">
        <v>3</v>
      </c>
      <c r="Q21" s="123">
        <v>42.63</v>
      </c>
    </row>
    <row r="22" ht="13.5" thickTop="1"/>
    <row r="24" spans="1:10" ht="16.5" thickBot="1">
      <c r="A24" s="166" t="s">
        <v>209</v>
      </c>
      <c r="J24" s="166" t="s">
        <v>210</v>
      </c>
    </row>
    <row r="25" spans="1:17" ht="13.5" thickTop="1">
      <c r="A25" s="206"/>
      <c r="B25" s="200" t="s">
        <v>62</v>
      </c>
      <c r="C25" s="201" t="s">
        <v>136</v>
      </c>
      <c r="D25" s="207" t="s">
        <v>132</v>
      </c>
      <c r="E25" s="201" t="s">
        <v>113</v>
      </c>
      <c r="F25" s="207" t="s">
        <v>127</v>
      </c>
      <c r="G25" s="201" t="s">
        <v>113</v>
      </c>
      <c r="H25" s="208" t="s">
        <v>129</v>
      </c>
      <c r="I25" s="213"/>
      <c r="J25" s="199"/>
      <c r="K25" s="200" t="s">
        <v>62</v>
      </c>
      <c r="L25" s="201" t="s">
        <v>113</v>
      </c>
      <c r="M25" s="207" t="s">
        <v>131</v>
      </c>
      <c r="N25" s="201" t="s">
        <v>113</v>
      </c>
      <c r="O25" s="207" t="s">
        <v>127</v>
      </c>
      <c r="P25" s="201" t="s">
        <v>113</v>
      </c>
      <c r="Q25" s="211" t="s">
        <v>129</v>
      </c>
    </row>
    <row r="26" spans="1:17" ht="13.5" thickBot="1">
      <c r="A26" s="198" t="s">
        <v>83</v>
      </c>
      <c r="B26" s="203" t="s">
        <v>104</v>
      </c>
      <c r="C26" s="204" t="s">
        <v>133</v>
      </c>
      <c r="D26" s="209" t="s">
        <v>82</v>
      </c>
      <c r="E26" s="204" t="s">
        <v>134</v>
      </c>
      <c r="F26" s="209" t="s">
        <v>82</v>
      </c>
      <c r="G26" s="204" t="s">
        <v>135</v>
      </c>
      <c r="H26" s="210" t="s">
        <v>82</v>
      </c>
      <c r="I26" s="213"/>
      <c r="J26" s="198" t="s">
        <v>83</v>
      </c>
      <c r="K26" s="203" t="s">
        <v>104</v>
      </c>
      <c r="L26" s="204" t="s">
        <v>133</v>
      </c>
      <c r="M26" s="209" t="s">
        <v>89</v>
      </c>
      <c r="N26" s="204" t="s">
        <v>134</v>
      </c>
      <c r="O26" s="209" t="s">
        <v>89</v>
      </c>
      <c r="P26" s="204" t="s">
        <v>135</v>
      </c>
      <c r="Q26" s="212" t="s">
        <v>130</v>
      </c>
    </row>
    <row r="27" spans="1:17" ht="13.5" thickTop="1">
      <c r="A27" s="133" t="s">
        <v>94</v>
      </c>
      <c r="B27" s="126"/>
      <c r="C27" s="127"/>
      <c r="D27" s="131"/>
      <c r="E27" s="127"/>
      <c r="F27" s="131"/>
      <c r="G27" s="127"/>
      <c r="H27" s="132"/>
      <c r="J27" s="133" t="s">
        <v>94</v>
      </c>
      <c r="K27" s="126"/>
      <c r="L27" s="127"/>
      <c r="M27" s="134"/>
      <c r="N27" s="127"/>
      <c r="O27" s="134"/>
      <c r="P27" s="127"/>
      <c r="Q27" s="135"/>
    </row>
    <row r="28" spans="1:17" ht="12.75">
      <c r="A28" s="94" t="s">
        <v>6</v>
      </c>
      <c r="B28" s="82" t="s">
        <v>23</v>
      </c>
      <c r="C28" s="102" t="s">
        <v>33</v>
      </c>
      <c r="D28" s="102" t="s">
        <v>33</v>
      </c>
      <c r="E28" s="102" t="s">
        <v>33</v>
      </c>
      <c r="F28" s="102" t="s">
        <v>33</v>
      </c>
      <c r="G28" s="102" t="s">
        <v>33</v>
      </c>
      <c r="H28" s="109" t="s">
        <v>33</v>
      </c>
      <c r="J28" s="94" t="s">
        <v>6</v>
      </c>
      <c r="K28" s="82" t="s">
        <v>23</v>
      </c>
      <c r="L28" s="102" t="s">
        <v>101</v>
      </c>
      <c r="M28" s="102" t="s">
        <v>101</v>
      </c>
      <c r="N28" s="102" t="s">
        <v>101</v>
      </c>
      <c r="O28" s="102" t="s">
        <v>101</v>
      </c>
      <c r="P28" s="102" t="s">
        <v>101</v>
      </c>
      <c r="Q28" s="109" t="s">
        <v>101</v>
      </c>
    </row>
    <row r="29" spans="1:17" ht="26.25">
      <c r="A29" s="21" t="s">
        <v>7</v>
      </c>
      <c r="B29" s="53" t="s">
        <v>28</v>
      </c>
      <c r="C29" s="54">
        <v>1</v>
      </c>
      <c r="D29" s="103">
        <v>58.6</v>
      </c>
      <c r="E29" s="54">
        <v>2</v>
      </c>
      <c r="F29" s="103">
        <v>11.35</v>
      </c>
      <c r="G29" s="54">
        <v>3</v>
      </c>
      <c r="H29" s="110">
        <v>27.1</v>
      </c>
      <c r="J29" s="21" t="s">
        <v>7</v>
      </c>
      <c r="K29" s="53" t="s">
        <v>28</v>
      </c>
      <c r="L29" s="54">
        <v>1</v>
      </c>
      <c r="M29" s="97">
        <v>10900</v>
      </c>
      <c r="N29" s="54">
        <v>2</v>
      </c>
      <c r="O29" s="97">
        <v>2075</v>
      </c>
      <c r="P29" s="54">
        <v>3</v>
      </c>
      <c r="Q29" s="117">
        <v>5017</v>
      </c>
    </row>
    <row r="30" spans="1:17" ht="12.75" customHeight="1">
      <c r="A30" s="71" t="s">
        <v>8</v>
      </c>
      <c r="B30" s="53" t="s">
        <v>34</v>
      </c>
      <c r="C30" s="54">
        <v>1</v>
      </c>
      <c r="D30" s="103">
        <v>89.8</v>
      </c>
      <c r="E30" s="54">
        <v>2</v>
      </c>
      <c r="F30" s="103">
        <v>24.95</v>
      </c>
      <c r="G30" s="54">
        <v>3</v>
      </c>
      <c r="H30" s="110">
        <v>46.57</v>
      </c>
      <c r="J30" s="71" t="s">
        <v>8</v>
      </c>
      <c r="K30" s="53" t="s">
        <v>34</v>
      </c>
      <c r="L30" s="54">
        <v>1</v>
      </c>
      <c r="M30" s="97">
        <v>13900</v>
      </c>
      <c r="N30" s="54">
        <v>2</v>
      </c>
      <c r="O30" s="97">
        <v>4555</v>
      </c>
      <c r="P30" s="54">
        <v>3</v>
      </c>
      <c r="Q30" s="117">
        <v>7670</v>
      </c>
    </row>
    <row r="31" spans="1:17" ht="12.75">
      <c r="A31" s="70" t="s">
        <v>20</v>
      </c>
      <c r="B31" s="53" t="s">
        <v>33</v>
      </c>
      <c r="C31" s="97" t="s">
        <v>101</v>
      </c>
      <c r="D31" s="102" t="s">
        <v>101</v>
      </c>
      <c r="E31" s="97" t="s">
        <v>101</v>
      </c>
      <c r="F31" s="102" t="s">
        <v>101</v>
      </c>
      <c r="G31" s="97" t="s">
        <v>101</v>
      </c>
      <c r="H31" s="109" t="s">
        <v>101</v>
      </c>
      <c r="J31" s="70" t="s">
        <v>20</v>
      </c>
      <c r="K31" s="53" t="s">
        <v>33</v>
      </c>
      <c r="L31" s="97" t="s">
        <v>101</v>
      </c>
      <c r="M31" s="102" t="s">
        <v>101</v>
      </c>
      <c r="N31" s="97" t="s">
        <v>101</v>
      </c>
      <c r="O31" s="102" t="s">
        <v>101</v>
      </c>
      <c r="P31" s="97" t="s">
        <v>101</v>
      </c>
      <c r="Q31" s="109" t="s">
        <v>101</v>
      </c>
    </row>
    <row r="32" spans="1:17" ht="12.75">
      <c r="A32" s="71" t="s">
        <v>9</v>
      </c>
      <c r="B32" s="53" t="s">
        <v>35</v>
      </c>
      <c r="C32" s="97" t="s">
        <v>101</v>
      </c>
      <c r="D32" s="102" t="s">
        <v>101</v>
      </c>
      <c r="E32" s="97" t="s">
        <v>101</v>
      </c>
      <c r="F32" s="102" t="s">
        <v>101</v>
      </c>
      <c r="G32" s="97" t="s">
        <v>101</v>
      </c>
      <c r="H32" s="109" t="s">
        <v>101</v>
      </c>
      <c r="J32" s="71" t="s">
        <v>9</v>
      </c>
      <c r="K32" s="53" t="s">
        <v>35</v>
      </c>
      <c r="L32" s="97" t="s">
        <v>101</v>
      </c>
      <c r="M32" s="102" t="s">
        <v>101</v>
      </c>
      <c r="N32" s="97" t="s">
        <v>101</v>
      </c>
      <c r="O32" s="102" t="s">
        <v>101</v>
      </c>
      <c r="P32" s="97" t="s">
        <v>101</v>
      </c>
      <c r="Q32" s="109" t="s">
        <v>101</v>
      </c>
    </row>
    <row r="33" spans="1:17" ht="26.25">
      <c r="A33" s="21" t="s">
        <v>10</v>
      </c>
      <c r="B33" s="53" t="s">
        <v>55</v>
      </c>
      <c r="C33" s="54">
        <v>2</v>
      </c>
      <c r="D33" s="103">
        <v>224.55</v>
      </c>
      <c r="E33" s="54">
        <v>2</v>
      </c>
      <c r="F33" s="103">
        <v>18.4</v>
      </c>
      <c r="G33" s="54">
        <v>4</v>
      </c>
      <c r="H33" s="110">
        <v>121.475</v>
      </c>
      <c r="J33" s="21" t="s">
        <v>10</v>
      </c>
      <c r="K33" s="53" t="s">
        <v>55</v>
      </c>
      <c r="L33" s="54">
        <v>2</v>
      </c>
      <c r="M33" s="97">
        <v>36850</v>
      </c>
      <c r="N33" s="54">
        <v>2</v>
      </c>
      <c r="O33" s="97">
        <v>4780</v>
      </c>
      <c r="P33" s="54">
        <v>4</v>
      </c>
      <c r="Q33" s="117">
        <v>20815</v>
      </c>
    </row>
    <row r="34" spans="1:17" ht="25.5">
      <c r="A34" s="24" t="s">
        <v>91</v>
      </c>
      <c r="B34" s="53" t="s">
        <v>33</v>
      </c>
      <c r="C34" s="129" t="s">
        <v>33</v>
      </c>
      <c r="D34" s="97" t="s">
        <v>33</v>
      </c>
      <c r="E34" s="129" t="s">
        <v>33</v>
      </c>
      <c r="F34" s="97" t="s">
        <v>33</v>
      </c>
      <c r="G34" s="129" t="s">
        <v>33</v>
      </c>
      <c r="H34" s="117" t="s">
        <v>33</v>
      </c>
      <c r="J34" s="24" t="s">
        <v>91</v>
      </c>
      <c r="K34" s="53" t="s">
        <v>33</v>
      </c>
      <c r="L34" s="129" t="s">
        <v>33</v>
      </c>
      <c r="M34" s="97" t="s">
        <v>33</v>
      </c>
      <c r="N34" s="129" t="s">
        <v>33</v>
      </c>
      <c r="O34" s="97" t="s">
        <v>33</v>
      </c>
      <c r="P34" s="129" t="s">
        <v>33</v>
      </c>
      <c r="Q34" s="117" t="s">
        <v>33</v>
      </c>
    </row>
    <row r="35" spans="1:17" ht="15">
      <c r="A35" s="136" t="s">
        <v>92</v>
      </c>
      <c r="B35" s="53"/>
      <c r="C35" s="54"/>
      <c r="D35" s="103"/>
      <c r="E35" s="54"/>
      <c r="F35" s="103"/>
      <c r="G35" s="54"/>
      <c r="H35" s="110"/>
      <c r="J35" s="136" t="s">
        <v>92</v>
      </c>
      <c r="K35" s="53"/>
      <c r="L35" s="54"/>
      <c r="M35" s="97"/>
      <c r="N35" s="54"/>
      <c r="O35" s="97"/>
      <c r="P35" s="54"/>
      <c r="Q35" s="117"/>
    </row>
    <row r="36" spans="1:17" ht="13.5" customHeight="1">
      <c r="A36" s="95" t="s">
        <v>198</v>
      </c>
      <c r="B36" s="82" t="s">
        <v>36</v>
      </c>
      <c r="C36" s="83">
        <v>4</v>
      </c>
      <c r="D36" s="105">
        <v>27.09</v>
      </c>
      <c r="E36" s="83">
        <v>6</v>
      </c>
      <c r="F36" s="105">
        <v>8.15</v>
      </c>
      <c r="G36" s="83">
        <v>10</v>
      </c>
      <c r="H36" s="112">
        <v>15.73</v>
      </c>
      <c r="J36" s="95" t="s">
        <v>198</v>
      </c>
      <c r="K36" s="82" t="s">
        <v>36</v>
      </c>
      <c r="L36" s="83">
        <v>4</v>
      </c>
      <c r="M36" s="102">
        <v>3783</v>
      </c>
      <c r="N36" s="83">
        <v>6</v>
      </c>
      <c r="O36" s="102">
        <v>1441</v>
      </c>
      <c r="P36" s="83">
        <v>10</v>
      </c>
      <c r="Q36" s="109">
        <v>2377</v>
      </c>
    </row>
    <row r="37" spans="1:17" ht="12.75">
      <c r="A37" s="71" t="s">
        <v>13</v>
      </c>
      <c r="B37" s="53">
        <v>57.5</v>
      </c>
      <c r="C37" s="97" t="s">
        <v>101</v>
      </c>
      <c r="D37" s="102" t="s">
        <v>101</v>
      </c>
      <c r="E37" s="97" t="s">
        <v>101</v>
      </c>
      <c r="F37" s="102" t="s">
        <v>101</v>
      </c>
      <c r="G37" s="97" t="s">
        <v>101</v>
      </c>
      <c r="H37" s="109" t="s">
        <v>101</v>
      </c>
      <c r="J37" s="71" t="s">
        <v>13</v>
      </c>
      <c r="K37" s="53">
        <v>57.5</v>
      </c>
      <c r="L37" s="97" t="s">
        <v>101</v>
      </c>
      <c r="M37" s="102" t="s">
        <v>101</v>
      </c>
      <c r="N37" s="97" t="s">
        <v>101</v>
      </c>
      <c r="O37" s="102" t="s">
        <v>101</v>
      </c>
      <c r="P37" s="97" t="s">
        <v>101</v>
      </c>
      <c r="Q37" s="109" t="s">
        <v>101</v>
      </c>
    </row>
    <row r="38" spans="1:17" ht="27.75" customHeight="1">
      <c r="A38" s="70" t="s">
        <v>58</v>
      </c>
      <c r="B38" s="56" t="s">
        <v>60</v>
      </c>
      <c r="C38" s="54">
        <v>4</v>
      </c>
      <c r="D38" s="103">
        <v>19.69</v>
      </c>
      <c r="E38" s="54">
        <v>4</v>
      </c>
      <c r="F38" s="103">
        <v>16.29</v>
      </c>
      <c r="G38" s="54">
        <v>8</v>
      </c>
      <c r="H38" s="110">
        <v>17.99</v>
      </c>
      <c r="J38" s="70" t="s">
        <v>58</v>
      </c>
      <c r="K38" s="56" t="s">
        <v>60</v>
      </c>
      <c r="L38" s="54">
        <v>4</v>
      </c>
      <c r="M38" s="97">
        <v>3138</v>
      </c>
      <c r="N38" s="54">
        <v>4</v>
      </c>
      <c r="O38" s="97">
        <v>2728</v>
      </c>
      <c r="P38" s="54">
        <v>8</v>
      </c>
      <c r="Q38" s="117">
        <v>2933</v>
      </c>
    </row>
    <row r="39" spans="1:17" ht="12.75" customHeight="1">
      <c r="A39" s="71" t="s">
        <v>61</v>
      </c>
      <c r="B39" s="53">
        <v>42</v>
      </c>
      <c r="C39" s="54">
        <v>1</v>
      </c>
      <c r="D39" s="103">
        <v>27.2</v>
      </c>
      <c r="E39" s="54">
        <v>2</v>
      </c>
      <c r="F39" s="103">
        <v>11.5</v>
      </c>
      <c r="G39" s="54">
        <v>3</v>
      </c>
      <c r="H39" s="110">
        <v>16.73</v>
      </c>
      <c r="J39" s="71" t="s">
        <v>61</v>
      </c>
      <c r="K39" s="53">
        <v>42</v>
      </c>
      <c r="L39" s="54">
        <v>1</v>
      </c>
      <c r="M39" s="97">
        <v>49</v>
      </c>
      <c r="N39" s="54">
        <v>2</v>
      </c>
      <c r="O39" s="97">
        <v>1470</v>
      </c>
      <c r="P39" s="54">
        <v>3</v>
      </c>
      <c r="Q39" s="117">
        <v>996</v>
      </c>
    </row>
    <row r="40" spans="1:17" ht="12.75">
      <c r="A40" s="71" t="s">
        <v>17</v>
      </c>
      <c r="B40" s="53">
        <v>30.7</v>
      </c>
      <c r="C40" s="97" t="s">
        <v>101</v>
      </c>
      <c r="D40" s="102" t="s">
        <v>101</v>
      </c>
      <c r="E40" s="97" t="s">
        <v>101</v>
      </c>
      <c r="F40" s="102" t="s">
        <v>101</v>
      </c>
      <c r="G40" s="97" t="s">
        <v>101</v>
      </c>
      <c r="H40" s="109" t="s">
        <v>101</v>
      </c>
      <c r="J40" s="71" t="s">
        <v>17</v>
      </c>
      <c r="K40" s="53">
        <v>30.7</v>
      </c>
      <c r="L40" s="97" t="s">
        <v>101</v>
      </c>
      <c r="M40" s="102" t="s">
        <v>101</v>
      </c>
      <c r="N40" s="97" t="s">
        <v>101</v>
      </c>
      <c r="O40" s="102" t="s">
        <v>101</v>
      </c>
      <c r="P40" s="97" t="s">
        <v>101</v>
      </c>
      <c r="Q40" s="109" t="s">
        <v>101</v>
      </c>
    </row>
    <row r="41" spans="1:17" ht="26.25">
      <c r="A41" s="24" t="s">
        <v>93</v>
      </c>
      <c r="B41" s="53"/>
      <c r="C41" s="97"/>
      <c r="D41" s="103"/>
      <c r="E41" s="97"/>
      <c r="F41" s="103"/>
      <c r="G41" s="97"/>
      <c r="H41" s="110"/>
      <c r="J41" s="24" t="s">
        <v>93</v>
      </c>
      <c r="K41" s="53"/>
      <c r="L41" s="54"/>
      <c r="M41" s="97"/>
      <c r="N41" s="54"/>
      <c r="O41" s="97"/>
      <c r="P41" s="54"/>
      <c r="Q41" s="117"/>
    </row>
    <row r="42" spans="1:17" ht="12.75" customHeight="1">
      <c r="A42" s="95" t="s">
        <v>18</v>
      </c>
      <c r="B42" s="82" t="s">
        <v>37</v>
      </c>
      <c r="C42" s="102" t="s">
        <v>101</v>
      </c>
      <c r="D42" s="102" t="s">
        <v>101</v>
      </c>
      <c r="E42" s="102" t="s">
        <v>101</v>
      </c>
      <c r="F42" s="102" t="s">
        <v>101</v>
      </c>
      <c r="G42" s="102" t="s">
        <v>101</v>
      </c>
      <c r="H42" s="109" t="s">
        <v>101</v>
      </c>
      <c r="J42" s="95" t="s">
        <v>18</v>
      </c>
      <c r="K42" s="82" t="s">
        <v>37</v>
      </c>
      <c r="L42" s="102" t="s">
        <v>101</v>
      </c>
      <c r="M42" s="102" t="s">
        <v>101</v>
      </c>
      <c r="N42" s="102" t="s">
        <v>101</v>
      </c>
      <c r="O42" s="102" t="s">
        <v>101</v>
      </c>
      <c r="P42" s="102" t="s">
        <v>101</v>
      </c>
      <c r="Q42" s="109" t="s">
        <v>101</v>
      </c>
    </row>
    <row r="43" spans="1:17" ht="14.25" customHeight="1" thickBot="1">
      <c r="A43" s="72" t="s">
        <v>19</v>
      </c>
      <c r="B43" s="157" t="s">
        <v>38</v>
      </c>
      <c r="C43" s="58">
        <v>1</v>
      </c>
      <c r="D43" s="107">
        <v>27.7</v>
      </c>
      <c r="E43" s="58">
        <v>2</v>
      </c>
      <c r="F43" s="107">
        <v>6.835</v>
      </c>
      <c r="G43" s="58">
        <v>3</v>
      </c>
      <c r="H43" s="114">
        <v>13.79</v>
      </c>
      <c r="J43" s="72" t="s">
        <v>19</v>
      </c>
      <c r="K43" s="137" t="s">
        <v>38</v>
      </c>
      <c r="L43" s="58">
        <v>1</v>
      </c>
      <c r="M43" s="122">
        <v>4070</v>
      </c>
      <c r="N43" s="58">
        <v>2</v>
      </c>
      <c r="O43" s="122">
        <v>1671</v>
      </c>
      <c r="P43" s="58">
        <v>3</v>
      </c>
      <c r="Q43" s="123">
        <v>2470</v>
      </c>
    </row>
    <row r="44" spans="1:10" ht="13.5" thickTop="1">
      <c r="A44" t="s">
        <v>105</v>
      </c>
      <c r="J44" t="s">
        <v>105</v>
      </c>
    </row>
    <row r="45" spans="1:10" ht="12.75">
      <c r="A45" t="s">
        <v>106</v>
      </c>
      <c r="J45" t="s">
        <v>106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I12">
      <selection activeCell="S18" sqref="S18"/>
    </sheetView>
  </sheetViews>
  <sheetFormatPr defaultColWidth="9.33203125" defaultRowHeight="12.75"/>
  <cols>
    <col min="1" max="1" width="15.83203125" style="0" customWidth="1"/>
    <col min="2" max="2" width="11.16015625" style="0" customWidth="1"/>
    <col min="3" max="4" width="10.66015625" style="0" customWidth="1"/>
    <col min="5" max="6" width="13.16015625" style="0" customWidth="1"/>
    <col min="7" max="7" width="13" style="0" customWidth="1"/>
    <col min="11" max="11" width="15.16015625" style="0" customWidth="1"/>
    <col min="12" max="12" width="12.66015625" style="0" customWidth="1"/>
    <col min="13" max="13" width="14" style="0" customWidth="1"/>
    <col min="15" max="15" width="13.16015625" style="0" customWidth="1"/>
    <col min="17" max="17" width="13.83203125" style="0" customWidth="1"/>
  </cols>
  <sheetData>
    <row r="1" spans="1:11" ht="12.75">
      <c r="A1" s="13" t="s">
        <v>188</v>
      </c>
      <c r="K1" s="13" t="s">
        <v>192</v>
      </c>
    </row>
    <row r="2" ht="13.5" thickBot="1"/>
    <row r="3" spans="1:18" ht="65.25" thickBot="1" thickTop="1">
      <c r="A3" s="237" t="s">
        <v>83</v>
      </c>
      <c r="B3" s="233" t="s">
        <v>170</v>
      </c>
      <c r="C3" s="243" t="s">
        <v>164</v>
      </c>
      <c r="D3" s="243" t="s">
        <v>189</v>
      </c>
      <c r="E3" s="243" t="s">
        <v>176</v>
      </c>
      <c r="F3" s="243" t="s">
        <v>190</v>
      </c>
      <c r="G3" s="243" t="s">
        <v>181</v>
      </c>
      <c r="H3" s="245" t="s">
        <v>191</v>
      </c>
      <c r="K3" s="237" t="s">
        <v>83</v>
      </c>
      <c r="L3" s="242" t="s">
        <v>172</v>
      </c>
      <c r="M3" s="242" t="s">
        <v>161</v>
      </c>
      <c r="N3" s="243" t="s">
        <v>189</v>
      </c>
      <c r="O3" s="242" t="s">
        <v>174</v>
      </c>
      <c r="P3" s="243" t="s">
        <v>190</v>
      </c>
      <c r="Q3" s="242" t="s">
        <v>179</v>
      </c>
      <c r="R3" s="245" t="s">
        <v>191</v>
      </c>
    </row>
    <row r="4" spans="1:18" ht="13.5" thickTop="1">
      <c r="A4" s="52" t="s">
        <v>6</v>
      </c>
      <c r="B4" s="84">
        <v>15050</v>
      </c>
      <c r="C4" s="246" t="s">
        <v>101</v>
      </c>
      <c r="D4" s="247"/>
      <c r="E4" s="248" t="s">
        <v>33</v>
      </c>
      <c r="F4" s="248"/>
      <c r="G4" s="248" t="s">
        <v>101</v>
      </c>
      <c r="H4" s="255"/>
      <c r="K4" s="52" t="s">
        <v>6</v>
      </c>
      <c r="L4" s="83">
        <v>16736.666666666668</v>
      </c>
      <c r="M4" s="102" t="s">
        <v>101</v>
      </c>
      <c r="N4" s="247"/>
      <c r="O4" s="102" t="s">
        <v>33</v>
      </c>
      <c r="P4" s="248"/>
      <c r="Q4" s="102" t="s">
        <v>101</v>
      </c>
      <c r="R4" s="255"/>
    </row>
    <row r="5" spans="1:18" ht="26.25">
      <c r="A5" s="21" t="s">
        <v>7</v>
      </c>
      <c r="B5" s="55">
        <v>6792.9629629629635</v>
      </c>
      <c r="C5" s="249">
        <v>76.25555555555556</v>
      </c>
      <c r="D5" s="250">
        <f aca="true" t="shared" si="0" ref="D5:D19">C5/B5</f>
        <v>0.011225669265579849</v>
      </c>
      <c r="E5" s="103">
        <v>28.906666666666666</v>
      </c>
      <c r="F5" s="251">
        <f>E5/B5</f>
        <v>0.004255384112098576</v>
      </c>
      <c r="G5" s="97">
        <v>4855.555555555556</v>
      </c>
      <c r="H5" s="256">
        <f>G5/B5</f>
        <v>0.7147919960743688</v>
      </c>
      <c r="K5" s="21" t="s">
        <v>7</v>
      </c>
      <c r="L5" s="54">
        <v>12333.333333333334</v>
      </c>
      <c r="M5" s="97">
        <v>105.86666666666667</v>
      </c>
      <c r="N5" s="250">
        <f>M5/L5</f>
        <v>0.008583783783783784</v>
      </c>
      <c r="O5" s="103">
        <v>62.7</v>
      </c>
      <c r="P5" s="251">
        <f>O5/L5</f>
        <v>0.005083783783783784</v>
      </c>
      <c r="Q5" s="97">
        <v>10436.666666666666</v>
      </c>
      <c r="R5" s="256">
        <f>Q5/L5</f>
        <v>0.8462162162162161</v>
      </c>
    </row>
    <row r="6" spans="1:18" ht="26.25">
      <c r="A6" s="43" t="s">
        <v>8</v>
      </c>
      <c r="B6" s="55">
        <v>8338</v>
      </c>
      <c r="C6" s="249">
        <v>229.4</v>
      </c>
      <c r="D6" s="250">
        <f t="shared" si="0"/>
        <v>0.02751259294794915</v>
      </c>
      <c r="E6" s="103">
        <v>68</v>
      </c>
      <c r="F6" s="251">
        <f>E6/B6</f>
        <v>0.008155432957543776</v>
      </c>
      <c r="G6" s="97">
        <v>10975.555555555557</v>
      </c>
      <c r="H6" s="256">
        <f>G6/B6</f>
        <v>1.3163295221342717</v>
      </c>
      <c r="K6" s="43" t="s">
        <v>8</v>
      </c>
      <c r="L6" s="54">
        <v>10263</v>
      </c>
      <c r="M6" s="97">
        <v>201.33333333333334</v>
      </c>
      <c r="N6" s="250">
        <f>M6/L6</f>
        <v>0.019617395823183604</v>
      </c>
      <c r="O6" s="103">
        <v>96.96666666666665</v>
      </c>
      <c r="P6" s="251">
        <f>O6/L6</f>
        <v>0.009448179544642566</v>
      </c>
      <c r="Q6" s="97">
        <v>14000</v>
      </c>
      <c r="R6" s="256">
        <f>Q6/L6</f>
        <v>1.3641235506187275</v>
      </c>
    </row>
    <row r="7" spans="1:18" ht="15">
      <c r="A7" s="21" t="s">
        <v>20</v>
      </c>
      <c r="B7" s="184" t="s">
        <v>33</v>
      </c>
      <c r="C7" s="249" t="s">
        <v>101</v>
      </c>
      <c r="D7" s="250"/>
      <c r="E7" s="97" t="s">
        <v>101</v>
      </c>
      <c r="F7" s="251"/>
      <c r="G7" s="97" t="s">
        <v>101</v>
      </c>
      <c r="H7" s="256"/>
      <c r="K7" s="21" t="s">
        <v>20</v>
      </c>
      <c r="L7" s="97" t="s">
        <v>33</v>
      </c>
      <c r="M7" s="102" t="s">
        <v>101</v>
      </c>
      <c r="N7" s="250"/>
      <c r="O7" s="102" t="s">
        <v>101</v>
      </c>
      <c r="P7" s="251"/>
      <c r="Q7" s="102" t="s">
        <v>101</v>
      </c>
      <c r="R7" s="256"/>
    </row>
    <row r="8" spans="1:18" ht="15">
      <c r="A8" s="43" t="s">
        <v>9</v>
      </c>
      <c r="B8" s="55">
        <v>8638</v>
      </c>
      <c r="C8" s="249" t="s">
        <v>101</v>
      </c>
      <c r="D8" s="250"/>
      <c r="E8" s="97" t="s">
        <v>101</v>
      </c>
      <c r="F8" s="251"/>
      <c r="G8" s="97" t="s">
        <v>101</v>
      </c>
      <c r="H8" s="256"/>
      <c r="K8" s="43" t="s">
        <v>9</v>
      </c>
      <c r="L8" s="54">
        <v>17720</v>
      </c>
      <c r="M8" s="102" t="s">
        <v>101</v>
      </c>
      <c r="N8" s="250"/>
      <c r="O8" s="102" t="s">
        <v>101</v>
      </c>
      <c r="P8" s="251"/>
      <c r="Q8" s="102" t="s">
        <v>101</v>
      </c>
      <c r="R8" s="256"/>
    </row>
    <row r="9" spans="1:18" ht="26.25">
      <c r="A9" s="21" t="s">
        <v>10</v>
      </c>
      <c r="B9" s="55">
        <v>20772</v>
      </c>
      <c r="C9" s="249">
        <v>1598.4</v>
      </c>
      <c r="D9" s="250">
        <f t="shared" si="0"/>
        <v>0.07694974003466205</v>
      </c>
      <c r="E9" s="103">
        <v>68</v>
      </c>
      <c r="F9" s="251">
        <f>E9/B9</f>
        <v>0.003273637589062199</v>
      </c>
      <c r="G9" s="97">
        <v>11559.2</v>
      </c>
      <c r="H9" s="256">
        <f>G9/B9</f>
        <v>0.5564798767571731</v>
      </c>
      <c r="K9" s="21" t="s">
        <v>10</v>
      </c>
      <c r="L9" s="54">
        <v>37100</v>
      </c>
      <c r="M9" s="97">
        <v>2643.166666666667</v>
      </c>
      <c r="N9" s="250">
        <f>M9/L9</f>
        <v>0.07124438454627134</v>
      </c>
      <c r="O9" s="103">
        <v>119.26666666666665</v>
      </c>
      <c r="P9" s="251">
        <f>O9/L9</f>
        <v>0.003214734950584007</v>
      </c>
      <c r="Q9" s="97">
        <v>19243.333333333336</v>
      </c>
      <c r="R9" s="256">
        <f>Q9/L9</f>
        <v>0.5186882300089848</v>
      </c>
    </row>
    <row r="10" spans="1:18" ht="26.25">
      <c r="A10" s="24" t="s">
        <v>91</v>
      </c>
      <c r="B10" s="185" t="s">
        <v>33</v>
      </c>
      <c r="C10" s="249" t="s">
        <v>33</v>
      </c>
      <c r="D10" s="250"/>
      <c r="E10" s="97" t="s">
        <v>33</v>
      </c>
      <c r="F10" s="251"/>
      <c r="G10" s="97" t="s">
        <v>33</v>
      </c>
      <c r="H10" s="256"/>
      <c r="K10" s="24" t="s">
        <v>91</v>
      </c>
      <c r="L10" s="129" t="s">
        <v>33</v>
      </c>
      <c r="M10" s="97" t="s">
        <v>33</v>
      </c>
      <c r="N10" s="250"/>
      <c r="O10" s="97" t="s">
        <v>33</v>
      </c>
      <c r="P10" s="251"/>
      <c r="Q10" s="97" t="s">
        <v>33</v>
      </c>
      <c r="R10" s="256"/>
    </row>
    <row r="11" spans="1:18" ht="15">
      <c r="A11" s="24" t="s">
        <v>92</v>
      </c>
      <c r="B11" s="55"/>
      <c r="C11" s="249"/>
      <c r="D11" s="250"/>
      <c r="E11" s="103"/>
      <c r="F11" s="251"/>
      <c r="G11" s="97"/>
      <c r="H11" s="256"/>
      <c r="K11" s="24" t="s">
        <v>92</v>
      </c>
      <c r="L11" s="54"/>
      <c r="M11" s="97"/>
      <c r="N11" s="250"/>
      <c r="O11" s="103"/>
      <c r="P11" s="251"/>
      <c r="Q11" s="97"/>
      <c r="R11" s="256"/>
    </row>
    <row r="12" spans="1:18" ht="26.25">
      <c r="A12" s="73" t="s">
        <v>12</v>
      </c>
      <c r="B12" s="84">
        <v>5561</v>
      </c>
      <c r="C12" s="249">
        <v>124.83</v>
      </c>
      <c r="D12" s="250">
        <f t="shared" si="0"/>
        <v>0.022447401546484443</v>
      </c>
      <c r="E12" s="103">
        <v>13.325925925925924</v>
      </c>
      <c r="F12" s="251">
        <f>E12/B12</f>
        <v>0.002396318274757404</v>
      </c>
      <c r="G12" s="97">
        <v>2533.9</v>
      </c>
      <c r="H12" s="256">
        <f>G12/B12</f>
        <v>0.45565545765150156</v>
      </c>
      <c r="K12" s="73" t="s">
        <v>12</v>
      </c>
      <c r="L12" s="83">
        <v>7972</v>
      </c>
      <c r="M12" s="102">
        <v>227.5</v>
      </c>
      <c r="N12" s="250">
        <f>M12/L12</f>
        <v>0.028537380832915203</v>
      </c>
      <c r="O12" s="105">
        <v>23</v>
      </c>
      <c r="P12" s="251">
        <f>O12/L12</f>
        <v>0.00288509784244857</v>
      </c>
      <c r="Q12" s="102">
        <v>4164</v>
      </c>
      <c r="R12" s="256">
        <f>Q12/L12</f>
        <v>0.5223281485198193</v>
      </c>
    </row>
    <row r="13" spans="1:18" ht="15">
      <c r="A13" s="43" t="s">
        <v>13</v>
      </c>
      <c r="B13" s="55">
        <v>2908</v>
      </c>
      <c r="C13" s="249" t="s">
        <v>101</v>
      </c>
      <c r="D13" s="250"/>
      <c r="E13" s="97" t="s">
        <v>101</v>
      </c>
      <c r="F13" s="251"/>
      <c r="G13" s="97" t="s">
        <v>101</v>
      </c>
      <c r="H13" s="256"/>
      <c r="K13" s="43" t="s">
        <v>13</v>
      </c>
      <c r="L13" s="54">
        <v>4376.333333333333</v>
      </c>
      <c r="M13" s="102" t="s">
        <v>101</v>
      </c>
      <c r="N13" s="250"/>
      <c r="O13" s="102" t="s">
        <v>101</v>
      </c>
      <c r="P13" s="251"/>
      <c r="Q13" s="102" t="s">
        <v>101</v>
      </c>
      <c r="R13" s="256"/>
    </row>
    <row r="14" spans="1:18" ht="26.25">
      <c r="A14" s="21" t="s">
        <v>58</v>
      </c>
      <c r="B14" s="55">
        <v>4485</v>
      </c>
      <c r="C14" s="249">
        <v>77.825</v>
      </c>
      <c r="D14" s="250">
        <f t="shared" si="0"/>
        <v>0.017352285395763657</v>
      </c>
      <c r="E14" s="103">
        <v>14.6</v>
      </c>
      <c r="F14" s="251">
        <f>E14/B14</f>
        <v>0.0032552954292084726</v>
      </c>
      <c r="G14" s="97">
        <v>2466.2</v>
      </c>
      <c r="H14" s="256">
        <f>G14/B14</f>
        <v>0.5498773690078037</v>
      </c>
      <c r="K14" s="21" t="s">
        <v>58</v>
      </c>
      <c r="L14" s="54">
        <v>7345</v>
      </c>
      <c r="M14" s="97">
        <v>73.54166666666667</v>
      </c>
      <c r="N14" s="250">
        <f>M14/L14</f>
        <v>0.01001248014522351</v>
      </c>
      <c r="O14" s="103">
        <v>15</v>
      </c>
      <c r="P14" s="251">
        <f>O14/L14</f>
        <v>0.0020422055820285907</v>
      </c>
      <c r="Q14" s="97">
        <v>2464.0833333333335</v>
      </c>
      <c r="R14" s="256">
        <f>Q14/L14</f>
        <v>0.3354776491944634</v>
      </c>
    </row>
    <row r="15" spans="1:18" ht="26.25">
      <c r="A15" s="43" t="s">
        <v>61</v>
      </c>
      <c r="B15" s="55">
        <v>4520</v>
      </c>
      <c r="C15" s="249">
        <v>64.67777777777778</v>
      </c>
      <c r="D15" s="250">
        <f t="shared" si="0"/>
        <v>0.014309242871189773</v>
      </c>
      <c r="E15" s="103">
        <v>13</v>
      </c>
      <c r="F15" s="251">
        <f>E15/B15</f>
        <v>0.0028761061946902654</v>
      </c>
      <c r="G15" s="97">
        <v>1594.3777777777777</v>
      </c>
      <c r="H15" s="256">
        <f>G15/B15</f>
        <v>0.35273844641101276</v>
      </c>
      <c r="K15" s="43" t="s">
        <v>61</v>
      </c>
      <c r="L15" s="54">
        <v>4856.666666666667</v>
      </c>
      <c r="M15" s="97">
        <v>69.43333333333334</v>
      </c>
      <c r="N15" s="250">
        <f>M15/L15</f>
        <v>0.0142964996568291</v>
      </c>
      <c r="O15" s="103">
        <v>18.03333333333333</v>
      </c>
      <c r="P15" s="251">
        <f>O15/L15</f>
        <v>0.0037131091283459155</v>
      </c>
      <c r="Q15" s="97">
        <v>1829.8</v>
      </c>
      <c r="R15" s="256">
        <f>Q15/L15</f>
        <v>0.37676046671242275</v>
      </c>
    </row>
    <row r="16" spans="1:18" ht="15">
      <c r="A16" s="43" t="s">
        <v>17</v>
      </c>
      <c r="B16" s="55">
        <v>8229</v>
      </c>
      <c r="C16" s="249" t="s">
        <v>101</v>
      </c>
      <c r="D16" s="250"/>
      <c r="E16" s="97" t="s">
        <v>101</v>
      </c>
      <c r="F16" s="251"/>
      <c r="G16" s="97" t="s">
        <v>101</v>
      </c>
      <c r="H16" s="256"/>
      <c r="K16" s="43" t="s">
        <v>17</v>
      </c>
      <c r="L16" s="54">
        <v>13125</v>
      </c>
      <c r="M16" s="102" t="s">
        <v>101</v>
      </c>
      <c r="N16" s="250"/>
      <c r="O16" s="102" t="s">
        <v>101</v>
      </c>
      <c r="P16" s="251"/>
      <c r="Q16" s="102" t="s">
        <v>101</v>
      </c>
      <c r="R16" s="256"/>
    </row>
    <row r="17" spans="1:18" ht="26.25">
      <c r="A17" s="24" t="s">
        <v>93</v>
      </c>
      <c r="B17" s="55"/>
      <c r="C17" s="249"/>
      <c r="D17" s="250"/>
      <c r="E17" s="187"/>
      <c r="F17" s="251"/>
      <c r="G17" s="97"/>
      <c r="H17" s="256"/>
      <c r="K17" s="24" t="s">
        <v>93</v>
      </c>
      <c r="L17" s="54"/>
      <c r="M17" s="97"/>
      <c r="N17" s="250"/>
      <c r="O17" s="187"/>
      <c r="P17" s="251"/>
      <c r="Q17" s="97"/>
      <c r="R17" s="256"/>
    </row>
    <row r="18" spans="1:18" ht="26.25">
      <c r="A18" s="73" t="s">
        <v>18</v>
      </c>
      <c r="B18" s="84">
        <v>7766</v>
      </c>
      <c r="C18" s="249" t="s">
        <v>101</v>
      </c>
      <c r="D18" s="250"/>
      <c r="E18" s="97" t="s">
        <v>101</v>
      </c>
      <c r="F18" s="251"/>
      <c r="G18" s="97" t="s">
        <v>101</v>
      </c>
      <c r="H18" s="256"/>
      <c r="K18" s="73" t="s">
        <v>18</v>
      </c>
      <c r="L18" s="83">
        <v>15448.333333333334</v>
      </c>
      <c r="M18" s="102" t="s">
        <v>101</v>
      </c>
      <c r="N18" s="250"/>
      <c r="O18" s="102" t="s">
        <v>101</v>
      </c>
      <c r="P18" s="251"/>
      <c r="Q18" s="102" t="s">
        <v>101</v>
      </c>
      <c r="R18" s="256"/>
    </row>
    <row r="19" spans="1:18" ht="27" thickBot="1">
      <c r="A19" s="10" t="s">
        <v>19</v>
      </c>
      <c r="B19" s="59">
        <v>5038</v>
      </c>
      <c r="C19" s="252">
        <v>63.1</v>
      </c>
      <c r="D19" s="253">
        <f t="shared" si="0"/>
        <v>0.012524811433108376</v>
      </c>
      <c r="E19" s="224">
        <v>16.375555555555554</v>
      </c>
      <c r="F19" s="254">
        <f>E19/B19</f>
        <v>0.0032504080102333374</v>
      </c>
      <c r="G19" s="122">
        <v>3132.5333333333333</v>
      </c>
      <c r="H19" s="257">
        <f>G19/B19</f>
        <v>0.6217811300780733</v>
      </c>
      <c r="K19" s="10" t="s">
        <v>19</v>
      </c>
      <c r="L19" s="58">
        <v>10015.22222222222</v>
      </c>
      <c r="M19" s="122">
        <v>145.2</v>
      </c>
      <c r="N19" s="253">
        <f>M19/L19</f>
        <v>0.01449793092736612</v>
      </c>
      <c r="O19" s="107">
        <v>37.733333333333334</v>
      </c>
      <c r="P19" s="254">
        <f>O19/L19</f>
        <v>0.0037675982116112147</v>
      </c>
      <c r="Q19" s="122">
        <v>6816.666666666667</v>
      </c>
      <c r="R19" s="257">
        <f>Q19/L19</f>
        <v>0.6806305956488458</v>
      </c>
    </row>
    <row r="20" ht="13.5" thickTop="1"/>
    <row r="21" ht="12.75">
      <c r="A21" s="13" t="s">
        <v>193</v>
      </c>
    </row>
    <row r="22" ht="13.5" thickBot="1"/>
    <row r="23" spans="1:8" ht="78" thickBot="1" thickTop="1">
      <c r="A23" s="237" t="s">
        <v>83</v>
      </c>
      <c r="B23" s="242" t="s">
        <v>171</v>
      </c>
      <c r="C23" s="242" t="s">
        <v>162</v>
      </c>
      <c r="D23" s="243" t="s">
        <v>189</v>
      </c>
      <c r="E23" s="242" t="s">
        <v>175</v>
      </c>
      <c r="F23" s="243" t="s">
        <v>190</v>
      </c>
      <c r="G23" s="242" t="s">
        <v>180</v>
      </c>
      <c r="H23" s="245" t="s">
        <v>191</v>
      </c>
    </row>
    <row r="24" spans="1:8" ht="13.5" thickTop="1">
      <c r="A24" s="52" t="s">
        <v>6</v>
      </c>
      <c r="B24" s="83">
        <v>13363.333333333334</v>
      </c>
      <c r="C24" s="102" t="s">
        <v>101</v>
      </c>
      <c r="D24" s="247"/>
      <c r="E24" s="102" t="s">
        <v>33</v>
      </c>
      <c r="F24" s="248"/>
      <c r="G24" s="102" t="s">
        <v>101</v>
      </c>
      <c r="H24" s="255"/>
    </row>
    <row r="25" spans="1:8" ht="26.25">
      <c r="A25" s="21" t="s">
        <v>7</v>
      </c>
      <c r="B25" s="54">
        <v>4022.777777777778</v>
      </c>
      <c r="C25" s="97">
        <v>61.5</v>
      </c>
      <c r="D25" s="250">
        <f>C25/B25</f>
        <v>0.01528794365419141</v>
      </c>
      <c r="E25" s="103">
        <v>12.01</v>
      </c>
      <c r="F25" s="251">
        <f>E25/B25</f>
        <v>0.002985499240436404</v>
      </c>
      <c r="G25" s="97">
        <v>2065</v>
      </c>
      <c r="H25" s="256">
        <f>G25/B25</f>
        <v>0.513326888551305</v>
      </c>
    </row>
    <row r="26" spans="1:8" ht="26.25">
      <c r="A26" s="43" t="s">
        <v>8</v>
      </c>
      <c r="B26" s="54">
        <v>7054</v>
      </c>
      <c r="C26" s="97">
        <v>243.4333333333333</v>
      </c>
      <c r="D26" s="250">
        <f>C26/B26</f>
        <v>0.034509970702202054</v>
      </c>
      <c r="E26" s="103">
        <v>52.70333333333334</v>
      </c>
      <c r="F26" s="251">
        <f>E26/B26</f>
        <v>0.007471411019752387</v>
      </c>
      <c r="G26" s="97">
        <v>9463.333333333334</v>
      </c>
      <c r="H26" s="256">
        <f>G26/B26</f>
        <v>1.3415556185615727</v>
      </c>
    </row>
    <row r="27" spans="1:8" ht="15">
      <c r="A27" s="21" t="s">
        <v>20</v>
      </c>
      <c r="B27" s="97" t="s">
        <v>33</v>
      </c>
      <c r="C27" s="102" t="s">
        <v>101</v>
      </c>
      <c r="D27" s="250"/>
      <c r="E27" s="102" t="s">
        <v>101</v>
      </c>
      <c r="F27" s="251"/>
      <c r="G27" s="102" t="s">
        <v>101</v>
      </c>
      <c r="H27" s="256"/>
    </row>
    <row r="28" spans="1:8" ht="15">
      <c r="A28" s="43" t="s">
        <v>9</v>
      </c>
      <c r="B28" s="54">
        <v>1070</v>
      </c>
      <c r="C28" s="102" t="s">
        <v>101</v>
      </c>
      <c r="D28" s="250"/>
      <c r="E28" s="102" t="s">
        <v>101</v>
      </c>
      <c r="F28" s="251"/>
      <c r="G28" s="102" t="s">
        <v>101</v>
      </c>
      <c r="H28" s="256"/>
    </row>
    <row r="29" spans="1:8" ht="26.25">
      <c r="A29" s="21" t="s">
        <v>10</v>
      </c>
      <c r="B29" s="54">
        <v>8525.166666666666</v>
      </c>
      <c r="C29" s="97">
        <v>553.6666666666666</v>
      </c>
      <c r="D29" s="250">
        <f>C29/B29</f>
        <v>0.06494496686281793</v>
      </c>
      <c r="E29" s="103">
        <v>16.693333333333335</v>
      </c>
      <c r="F29" s="251">
        <f>E29/B29</f>
        <v>0.0019581239858458294</v>
      </c>
      <c r="G29" s="97">
        <v>3875</v>
      </c>
      <c r="H29" s="256">
        <f>G29/B29</f>
        <v>0.45453656820003524</v>
      </c>
    </row>
    <row r="30" spans="1:8" ht="26.25">
      <c r="A30" s="24" t="s">
        <v>91</v>
      </c>
      <c r="B30" s="129" t="s">
        <v>33</v>
      </c>
      <c r="C30" s="97" t="s">
        <v>33</v>
      </c>
      <c r="D30" s="250"/>
      <c r="E30" s="97" t="s">
        <v>33</v>
      </c>
      <c r="F30" s="251"/>
      <c r="G30" s="97" t="s">
        <v>33</v>
      </c>
      <c r="H30" s="256"/>
    </row>
    <row r="31" spans="1:8" ht="15">
      <c r="A31" s="24" t="s">
        <v>92</v>
      </c>
      <c r="B31" s="54"/>
      <c r="C31" s="97"/>
      <c r="D31" s="250"/>
      <c r="E31" s="103"/>
      <c r="F31" s="251"/>
      <c r="G31" s="97"/>
      <c r="H31" s="256"/>
    </row>
    <row r="32" spans="1:8" ht="26.25">
      <c r="A32" s="73" t="s">
        <v>12</v>
      </c>
      <c r="B32" s="83">
        <v>3954</v>
      </c>
      <c r="C32" s="102">
        <v>56.4</v>
      </c>
      <c r="D32" s="250">
        <f>C32/B32</f>
        <v>0.014264036418816389</v>
      </c>
      <c r="E32" s="105">
        <v>7</v>
      </c>
      <c r="F32" s="251">
        <f>E32/B32</f>
        <v>0.0017703591299949419</v>
      </c>
      <c r="G32" s="102">
        <v>1447</v>
      </c>
      <c r="H32" s="256">
        <f>G32/B32</f>
        <v>0.3659585230146687</v>
      </c>
    </row>
    <row r="33" spans="1:8" ht="15">
      <c r="A33" s="43" t="s">
        <v>13</v>
      </c>
      <c r="B33" s="54">
        <v>1438.6666666666667</v>
      </c>
      <c r="C33" s="102" t="s">
        <v>101</v>
      </c>
      <c r="D33" s="250"/>
      <c r="E33" s="102" t="s">
        <v>101</v>
      </c>
      <c r="F33" s="251"/>
      <c r="G33" s="102" t="s">
        <v>101</v>
      </c>
      <c r="H33" s="256"/>
    </row>
    <row r="34" spans="1:8" ht="26.25">
      <c r="A34" s="21" t="s">
        <v>58</v>
      </c>
      <c r="B34" s="54">
        <v>2406</v>
      </c>
      <c r="C34" s="97">
        <v>82.10833333333333</v>
      </c>
      <c r="D34" s="250">
        <f>C34/B34</f>
        <v>0.034126489332224993</v>
      </c>
      <c r="E34" s="103">
        <v>14.235</v>
      </c>
      <c r="F34" s="251">
        <f>E34/B34</f>
        <v>0.0059164588528678305</v>
      </c>
      <c r="G34" s="97">
        <v>2468.3333333333335</v>
      </c>
      <c r="H34" s="256">
        <f>G34/B34</f>
        <v>1.0259074535882517</v>
      </c>
    </row>
    <row r="35" spans="1:8" ht="26.25">
      <c r="A35" s="43" t="s">
        <v>61</v>
      </c>
      <c r="B35" s="54">
        <v>4351.666666666667</v>
      </c>
      <c r="C35" s="97">
        <v>62.3</v>
      </c>
      <c r="D35" s="250">
        <f>C35/B35</f>
        <v>0.014316353887399462</v>
      </c>
      <c r="E35" s="103">
        <v>10.5</v>
      </c>
      <c r="F35" s="251">
        <f>E35/B35</f>
        <v>0.0024128686327077745</v>
      </c>
      <c r="G35" s="97">
        <v>1476.6666666666667</v>
      </c>
      <c r="H35" s="256">
        <f>G35/B35</f>
        <v>0.3393335886633474</v>
      </c>
    </row>
    <row r="36" spans="1:8" ht="15">
      <c r="A36" s="43" t="s">
        <v>17</v>
      </c>
      <c r="B36" s="54">
        <v>3333.8333333333335</v>
      </c>
      <c r="C36" s="102" t="s">
        <v>101</v>
      </c>
      <c r="D36" s="250"/>
      <c r="E36" s="102" t="s">
        <v>101</v>
      </c>
      <c r="F36" s="251"/>
      <c r="G36" s="102" t="s">
        <v>101</v>
      </c>
      <c r="H36" s="256"/>
    </row>
    <row r="37" spans="1:8" ht="26.25">
      <c r="A37" s="24" t="s">
        <v>93</v>
      </c>
      <c r="B37" s="54"/>
      <c r="C37" s="97"/>
      <c r="D37" s="250"/>
      <c r="E37" s="187"/>
      <c r="F37" s="251"/>
      <c r="G37" s="97"/>
      <c r="H37" s="256"/>
    </row>
    <row r="38" spans="1:8" ht="26.25">
      <c r="A38" s="73" t="s">
        <v>18</v>
      </c>
      <c r="B38" s="83">
        <v>84.33333333333333</v>
      </c>
      <c r="C38" s="102" t="s">
        <v>101</v>
      </c>
      <c r="D38" s="250"/>
      <c r="E38" s="102" t="s">
        <v>101</v>
      </c>
      <c r="F38" s="251"/>
      <c r="G38" s="102" t="s">
        <v>101</v>
      </c>
      <c r="H38" s="256"/>
    </row>
    <row r="39" spans="1:8" ht="27" thickBot="1">
      <c r="A39" s="10" t="s">
        <v>19</v>
      </c>
      <c r="B39" s="58">
        <v>1305.375</v>
      </c>
      <c r="C39" s="122">
        <v>22.05</v>
      </c>
      <c r="D39" s="253">
        <f>C39/B39</f>
        <v>0.016891697787991957</v>
      </c>
      <c r="E39" s="107">
        <v>5.696666666666666</v>
      </c>
      <c r="F39" s="254">
        <f>E39/B39</f>
        <v>0.0043640077883111495</v>
      </c>
      <c r="G39" s="122">
        <v>1290.4666666666667</v>
      </c>
      <c r="H39" s="257">
        <f>G39/B39</f>
        <v>0.9885792716013917</v>
      </c>
    </row>
    <row r="40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workbookViewId="0" topLeftCell="L19">
      <selection activeCell="N22" sqref="N22"/>
    </sheetView>
  </sheetViews>
  <sheetFormatPr defaultColWidth="9.33203125" defaultRowHeight="12.75"/>
  <cols>
    <col min="1" max="1" width="22.83203125" style="0" customWidth="1"/>
    <col min="2" max="2" width="17.16015625" style="0" customWidth="1"/>
    <col min="3" max="3" width="14.83203125" style="0" customWidth="1"/>
    <col min="4" max="4" width="12.66015625" style="0" customWidth="1"/>
    <col min="5" max="5" width="13" style="0" customWidth="1"/>
    <col min="6" max="6" width="14.16015625" style="0" customWidth="1"/>
    <col min="7" max="7" width="11.66015625" style="0" customWidth="1"/>
    <col min="8" max="8" width="11.83203125" style="0" customWidth="1"/>
    <col min="9" max="9" width="9.16015625" style="0" customWidth="1"/>
    <col min="10" max="10" width="11.5" style="0" customWidth="1"/>
    <col min="11" max="11" width="22.83203125" style="0" customWidth="1"/>
    <col min="12" max="12" width="21.83203125" style="0" customWidth="1"/>
    <col min="13" max="13" width="22.83203125" style="0" customWidth="1"/>
    <col min="14" max="14" width="14.5" style="0" customWidth="1"/>
    <col min="15" max="15" width="14.16015625" style="0" customWidth="1"/>
    <col min="16" max="16" width="12" style="0" customWidth="1"/>
    <col min="17" max="17" width="13.33203125" style="0" customWidth="1"/>
    <col min="18" max="18" width="10.33203125" style="7" customWidth="1"/>
    <col min="19" max="19" width="11.83203125" style="7" customWidth="1"/>
    <col min="20" max="20" width="10.83203125" style="7" customWidth="1"/>
    <col min="21" max="21" width="10.33203125" style="0" customWidth="1"/>
  </cols>
  <sheetData>
    <row r="1" spans="1:17" ht="15.75">
      <c r="A1" s="166" t="s">
        <v>204</v>
      </c>
      <c r="B1" s="166"/>
      <c r="C1" s="166"/>
      <c r="D1" s="166"/>
      <c r="E1" s="166"/>
      <c r="F1" s="166"/>
      <c r="G1" s="166"/>
      <c r="H1" s="166"/>
      <c r="J1" s="166"/>
      <c r="K1" s="166"/>
      <c r="L1" s="166" t="s">
        <v>206</v>
      </c>
      <c r="M1" s="166"/>
      <c r="N1" s="166"/>
      <c r="O1" s="166"/>
      <c r="P1" s="166"/>
      <c r="Q1" s="166"/>
    </row>
    <row r="2" spans="1:17" ht="16.5" thickBot="1">
      <c r="A2" s="154"/>
      <c r="B2" s="154"/>
      <c r="C2" s="154"/>
      <c r="D2" s="154"/>
      <c r="E2" s="154"/>
      <c r="F2" s="154"/>
      <c r="G2" s="154"/>
      <c r="H2" s="154"/>
      <c r="J2" s="154"/>
      <c r="K2" s="154"/>
      <c r="L2" s="44"/>
      <c r="M2" s="44"/>
      <c r="N2" s="44"/>
      <c r="O2" s="154"/>
      <c r="P2" s="154"/>
      <c r="Q2" s="154"/>
    </row>
    <row r="3" spans="1:21" s="27" customFormat="1" ht="65.25" thickBot="1" thickTop="1">
      <c r="A3" s="237" t="s">
        <v>83</v>
      </c>
      <c r="B3" s="240" t="s">
        <v>158</v>
      </c>
      <c r="C3" s="241" t="s">
        <v>159</v>
      </c>
      <c r="D3" s="242" t="s">
        <v>172</v>
      </c>
      <c r="E3" s="241" t="s">
        <v>160</v>
      </c>
      <c r="F3" s="242" t="s">
        <v>171</v>
      </c>
      <c r="G3" s="241" t="s">
        <v>163</v>
      </c>
      <c r="H3" s="233" t="s">
        <v>170</v>
      </c>
      <c r="I3" s="215"/>
      <c r="J3" s="216"/>
      <c r="K3" s="217"/>
      <c r="L3" s="236" t="s">
        <v>83</v>
      </c>
      <c r="M3" s="240" t="s">
        <v>158</v>
      </c>
      <c r="N3" s="241" t="s">
        <v>159</v>
      </c>
      <c r="O3" s="242" t="s">
        <v>161</v>
      </c>
      <c r="P3" s="241" t="s">
        <v>160</v>
      </c>
      <c r="Q3" s="242" t="s">
        <v>162</v>
      </c>
      <c r="R3" s="241" t="s">
        <v>163</v>
      </c>
      <c r="S3" s="243" t="s">
        <v>164</v>
      </c>
      <c r="T3" s="242" t="s">
        <v>184</v>
      </c>
      <c r="U3" s="233" t="s">
        <v>185</v>
      </c>
    </row>
    <row r="4" spans="1:21" s="27" customFormat="1" ht="24.75" customHeight="1" thickTop="1">
      <c r="A4" s="52" t="s">
        <v>6</v>
      </c>
      <c r="B4" s="82" t="s">
        <v>23</v>
      </c>
      <c r="C4" s="83">
        <v>12</v>
      </c>
      <c r="D4" s="83">
        <v>16736.666666666668</v>
      </c>
      <c r="E4" s="83">
        <v>12</v>
      </c>
      <c r="F4" s="83">
        <v>13363.333333333334</v>
      </c>
      <c r="G4" s="83">
        <v>24</v>
      </c>
      <c r="H4" s="84">
        <v>15050</v>
      </c>
      <c r="I4" s="232"/>
      <c r="J4" s="232"/>
      <c r="K4"/>
      <c r="L4" s="94" t="s">
        <v>6</v>
      </c>
      <c r="M4" s="82" t="s">
        <v>23</v>
      </c>
      <c r="N4" s="102" t="s">
        <v>101</v>
      </c>
      <c r="O4" s="102" t="s">
        <v>101</v>
      </c>
      <c r="P4" s="102" t="s">
        <v>101</v>
      </c>
      <c r="Q4" s="102" t="s">
        <v>101</v>
      </c>
      <c r="R4" s="102" t="s">
        <v>101</v>
      </c>
      <c r="S4" s="218" t="s">
        <v>101</v>
      </c>
      <c r="T4" s="238" t="s">
        <v>101</v>
      </c>
      <c r="U4" s="239" t="s">
        <v>101</v>
      </c>
    </row>
    <row r="5" spans="1:21" ht="25.5">
      <c r="A5" s="21" t="s">
        <v>7</v>
      </c>
      <c r="B5" s="53" t="s">
        <v>28</v>
      </c>
      <c r="C5" s="54">
        <v>9</v>
      </c>
      <c r="D5" s="54">
        <v>12333.333333333334</v>
      </c>
      <c r="E5" s="54">
        <v>18</v>
      </c>
      <c r="F5" s="54">
        <v>4022.777777777778</v>
      </c>
      <c r="G5" s="54">
        <v>27</v>
      </c>
      <c r="H5" s="55">
        <v>6792.9629629629635</v>
      </c>
      <c r="I5" s="234"/>
      <c r="J5" s="234"/>
      <c r="L5" s="21" t="s">
        <v>7</v>
      </c>
      <c r="M5" s="53" t="s">
        <v>28</v>
      </c>
      <c r="N5" s="54">
        <v>3</v>
      </c>
      <c r="O5" s="97">
        <v>105.86666666666667</v>
      </c>
      <c r="P5" s="54">
        <v>6</v>
      </c>
      <c r="Q5" s="97">
        <v>61.5</v>
      </c>
      <c r="R5" s="54">
        <v>9</v>
      </c>
      <c r="S5" s="220">
        <v>76.25555555555556</v>
      </c>
      <c r="T5" s="228">
        <v>141</v>
      </c>
      <c r="U5" s="229">
        <v>100</v>
      </c>
    </row>
    <row r="6" spans="1:21" ht="12.75">
      <c r="A6" s="43" t="s">
        <v>8</v>
      </c>
      <c r="B6" s="53" t="s">
        <v>34</v>
      </c>
      <c r="C6" s="54">
        <v>12</v>
      </c>
      <c r="D6" s="54">
        <v>10263</v>
      </c>
      <c r="E6" s="54">
        <v>18</v>
      </c>
      <c r="F6" s="54">
        <v>7054</v>
      </c>
      <c r="G6" s="54">
        <v>30</v>
      </c>
      <c r="H6" s="55">
        <v>8338</v>
      </c>
      <c r="I6" s="234"/>
      <c r="J6" s="234"/>
      <c r="L6" s="71" t="s">
        <v>8</v>
      </c>
      <c r="M6" s="53" t="s">
        <v>34</v>
      </c>
      <c r="N6" s="54">
        <v>3</v>
      </c>
      <c r="O6" s="97">
        <v>201.33333333333334</v>
      </c>
      <c r="P6" s="54">
        <v>6</v>
      </c>
      <c r="Q6" s="97">
        <v>243.4333333333333</v>
      </c>
      <c r="R6" s="54">
        <v>9</v>
      </c>
      <c r="S6" s="220">
        <v>229.4</v>
      </c>
      <c r="T6" s="228">
        <v>934</v>
      </c>
      <c r="U6" s="229">
        <v>934</v>
      </c>
    </row>
    <row r="7" spans="1:21" ht="12.75">
      <c r="A7" s="21" t="s">
        <v>20</v>
      </c>
      <c r="B7" s="53" t="s">
        <v>33</v>
      </c>
      <c r="C7" s="97" t="s">
        <v>33</v>
      </c>
      <c r="D7" s="97" t="s">
        <v>33</v>
      </c>
      <c r="E7" s="97" t="s">
        <v>33</v>
      </c>
      <c r="F7" s="97" t="s">
        <v>33</v>
      </c>
      <c r="G7" s="97" t="s">
        <v>33</v>
      </c>
      <c r="H7" s="184" t="s">
        <v>33</v>
      </c>
      <c r="I7" s="234"/>
      <c r="J7" s="234"/>
      <c r="L7" s="70" t="s">
        <v>20</v>
      </c>
      <c r="M7" s="53" t="s">
        <v>33</v>
      </c>
      <c r="N7" s="97" t="s">
        <v>101</v>
      </c>
      <c r="O7" s="102" t="s">
        <v>101</v>
      </c>
      <c r="P7" s="97" t="s">
        <v>101</v>
      </c>
      <c r="Q7" s="102" t="s">
        <v>101</v>
      </c>
      <c r="R7" s="97" t="s">
        <v>101</v>
      </c>
      <c r="S7" s="218" t="s">
        <v>101</v>
      </c>
      <c r="T7" s="228" t="s">
        <v>101</v>
      </c>
      <c r="U7" s="229" t="s">
        <v>101</v>
      </c>
    </row>
    <row r="8" spans="1:21" ht="12.75" customHeight="1">
      <c r="A8" s="43" t="s">
        <v>9</v>
      </c>
      <c r="B8" s="53" t="s">
        <v>35</v>
      </c>
      <c r="C8" s="54">
        <v>15</v>
      </c>
      <c r="D8" s="54">
        <v>17720</v>
      </c>
      <c r="E8" s="54">
        <v>18</v>
      </c>
      <c r="F8" s="54">
        <v>1070</v>
      </c>
      <c r="G8" s="54">
        <v>33</v>
      </c>
      <c r="H8" s="55">
        <v>8638</v>
      </c>
      <c r="I8" s="214"/>
      <c r="J8" s="214"/>
      <c r="L8" s="71" t="s">
        <v>9</v>
      </c>
      <c r="M8" s="53" t="s">
        <v>35</v>
      </c>
      <c r="N8" s="97" t="s">
        <v>101</v>
      </c>
      <c r="O8" s="102" t="s">
        <v>101</v>
      </c>
      <c r="P8" s="97" t="s">
        <v>101</v>
      </c>
      <c r="Q8" s="102" t="s">
        <v>101</v>
      </c>
      <c r="R8" s="97" t="s">
        <v>101</v>
      </c>
      <c r="S8" s="218" t="s">
        <v>101</v>
      </c>
      <c r="T8" s="228" t="s">
        <v>101</v>
      </c>
      <c r="U8" s="229" t="s">
        <v>101</v>
      </c>
    </row>
    <row r="9" spans="1:21" ht="25.5">
      <c r="A9" s="21" t="s">
        <v>10</v>
      </c>
      <c r="B9" s="53" t="s">
        <v>55</v>
      </c>
      <c r="C9" s="54">
        <v>9</v>
      </c>
      <c r="D9" s="54">
        <v>37100</v>
      </c>
      <c r="E9" s="54">
        <v>12</v>
      </c>
      <c r="F9" s="54">
        <v>8525.166666666666</v>
      </c>
      <c r="G9" s="54">
        <v>21</v>
      </c>
      <c r="H9" s="55">
        <v>20772</v>
      </c>
      <c r="I9" s="234"/>
      <c r="J9" s="234"/>
      <c r="L9" s="21" t="s">
        <v>10</v>
      </c>
      <c r="M9" s="53" t="s">
        <v>55</v>
      </c>
      <c r="N9" s="54">
        <v>6</v>
      </c>
      <c r="O9" s="97">
        <v>2643.166666666667</v>
      </c>
      <c r="P9" s="54">
        <v>6</v>
      </c>
      <c r="Q9" s="97">
        <v>553.6666666666666</v>
      </c>
      <c r="R9" s="54">
        <v>12</v>
      </c>
      <c r="S9" s="220">
        <v>1598.4</v>
      </c>
      <c r="T9" s="228">
        <v>6660</v>
      </c>
      <c r="U9" s="229">
        <v>1180</v>
      </c>
    </row>
    <row r="10" spans="1:21" ht="25.5">
      <c r="A10" s="24" t="s">
        <v>91</v>
      </c>
      <c r="B10" s="53" t="s">
        <v>33</v>
      </c>
      <c r="C10" s="129" t="s">
        <v>33</v>
      </c>
      <c r="D10" s="129" t="s">
        <v>33</v>
      </c>
      <c r="E10" s="129" t="s">
        <v>33</v>
      </c>
      <c r="F10" s="129" t="s">
        <v>33</v>
      </c>
      <c r="G10" s="129" t="s">
        <v>33</v>
      </c>
      <c r="H10" s="185" t="s">
        <v>33</v>
      </c>
      <c r="I10" s="234"/>
      <c r="J10" s="234"/>
      <c r="L10" s="24" t="s">
        <v>91</v>
      </c>
      <c r="M10" s="53" t="s">
        <v>33</v>
      </c>
      <c r="N10" s="129" t="s">
        <v>33</v>
      </c>
      <c r="O10" s="97" t="s">
        <v>33</v>
      </c>
      <c r="P10" s="129" t="s">
        <v>33</v>
      </c>
      <c r="Q10" s="97" t="s">
        <v>33</v>
      </c>
      <c r="R10" s="129" t="s">
        <v>33</v>
      </c>
      <c r="S10" s="220" t="s">
        <v>33</v>
      </c>
      <c r="T10" s="228"/>
      <c r="U10" s="229"/>
    </row>
    <row r="11" spans="1:21" ht="12.75">
      <c r="A11" s="24" t="s">
        <v>92</v>
      </c>
      <c r="B11" s="53"/>
      <c r="C11" s="54"/>
      <c r="D11" s="54"/>
      <c r="E11" s="54"/>
      <c r="F11" s="54"/>
      <c r="G11" s="54"/>
      <c r="H11" s="55"/>
      <c r="I11" s="235"/>
      <c r="J11" s="235"/>
      <c r="L11" s="136" t="s">
        <v>92</v>
      </c>
      <c r="M11" s="53"/>
      <c r="N11" s="54"/>
      <c r="O11" s="97"/>
      <c r="P11" s="54"/>
      <c r="Q11" s="97"/>
      <c r="R11" s="54"/>
      <c r="S11" s="220"/>
      <c r="T11" s="228"/>
      <c r="U11" s="229"/>
    </row>
    <row r="12" spans="1:21" ht="12.75">
      <c r="A12" s="73" t="s">
        <v>198</v>
      </c>
      <c r="B12" s="82" t="s">
        <v>36</v>
      </c>
      <c r="C12" s="83">
        <v>12</v>
      </c>
      <c r="D12" s="83">
        <v>7972</v>
      </c>
      <c r="E12" s="83">
        <v>18</v>
      </c>
      <c r="F12" s="83">
        <v>3954</v>
      </c>
      <c r="G12" s="83">
        <v>30</v>
      </c>
      <c r="H12" s="84">
        <v>5561</v>
      </c>
      <c r="I12" s="234"/>
      <c r="J12" s="234"/>
      <c r="L12" s="95" t="s">
        <v>198</v>
      </c>
      <c r="M12" s="82" t="s">
        <v>36</v>
      </c>
      <c r="N12" s="83">
        <v>12</v>
      </c>
      <c r="O12" s="102">
        <v>227.5</v>
      </c>
      <c r="P12" s="83">
        <v>18</v>
      </c>
      <c r="Q12" s="102">
        <v>56.4</v>
      </c>
      <c r="R12" s="83">
        <v>30</v>
      </c>
      <c r="S12" s="218">
        <v>124.83</v>
      </c>
      <c r="T12" s="228">
        <v>583</v>
      </c>
      <c r="U12" s="229">
        <v>152</v>
      </c>
    </row>
    <row r="13" spans="1:21" ht="12.75">
      <c r="A13" s="43" t="s">
        <v>13</v>
      </c>
      <c r="B13" s="53">
        <v>57.5</v>
      </c>
      <c r="C13" s="54">
        <v>6</v>
      </c>
      <c r="D13" s="54">
        <v>4376.333333333333</v>
      </c>
      <c r="E13" s="54">
        <v>6</v>
      </c>
      <c r="F13" s="54">
        <v>1438.6666666666667</v>
      </c>
      <c r="G13" s="54">
        <v>12</v>
      </c>
      <c r="H13" s="55">
        <v>2908</v>
      </c>
      <c r="I13" s="234"/>
      <c r="J13" s="234"/>
      <c r="L13" s="71" t="s">
        <v>13</v>
      </c>
      <c r="M13" s="53">
        <v>57.5</v>
      </c>
      <c r="N13" s="97" t="s">
        <v>101</v>
      </c>
      <c r="O13" s="102" t="s">
        <v>101</v>
      </c>
      <c r="P13" s="97" t="s">
        <v>101</v>
      </c>
      <c r="Q13" s="102" t="s">
        <v>101</v>
      </c>
      <c r="R13" s="97" t="s">
        <v>101</v>
      </c>
      <c r="S13" s="218" t="s">
        <v>101</v>
      </c>
      <c r="T13" s="228" t="s">
        <v>101</v>
      </c>
      <c r="U13" s="229" t="s">
        <v>101</v>
      </c>
    </row>
    <row r="14" spans="1:21" ht="37.5" customHeight="1">
      <c r="A14" s="21" t="s">
        <v>58</v>
      </c>
      <c r="B14" s="56" t="s">
        <v>60</v>
      </c>
      <c r="C14" s="54">
        <v>48</v>
      </c>
      <c r="D14" s="54">
        <v>7345</v>
      </c>
      <c r="E14" s="54">
        <v>66</v>
      </c>
      <c r="F14" s="54">
        <v>2406</v>
      </c>
      <c r="G14" s="54">
        <v>114</v>
      </c>
      <c r="H14" s="55">
        <v>4485</v>
      </c>
      <c r="I14" s="234"/>
      <c r="J14" s="234"/>
      <c r="L14" s="70" t="s">
        <v>58</v>
      </c>
      <c r="M14" s="56" t="s">
        <v>60</v>
      </c>
      <c r="N14" s="54">
        <v>12</v>
      </c>
      <c r="O14" s="97">
        <v>73.54166666666667</v>
      </c>
      <c r="P14" s="54">
        <v>12</v>
      </c>
      <c r="Q14" s="97">
        <v>82.10833333333333</v>
      </c>
      <c r="R14" s="54">
        <v>24</v>
      </c>
      <c r="S14" s="220">
        <v>77.825</v>
      </c>
      <c r="T14" s="228">
        <v>182</v>
      </c>
      <c r="U14" s="229">
        <v>82</v>
      </c>
    </row>
    <row r="15" spans="1:21" ht="13.5" customHeight="1">
      <c r="A15" s="43" t="s">
        <v>61</v>
      </c>
      <c r="B15" s="53">
        <v>42</v>
      </c>
      <c r="C15" s="54">
        <v>3</v>
      </c>
      <c r="D15" s="54">
        <v>4856.666666666667</v>
      </c>
      <c r="E15" s="54">
        <v>6</v>
      </c>
      <c r="F15" s="54">
        <v>4351.666666666667</v>
      </c>
      <c r="G15" s="54">
        <v>9</v>
      </c>
      <c r="H15" s="55">
        <v>4520</v>
      </c>
      <c r="I15" s="234"/>
      <c r="J15" s="234"/>
      <c r="L15" s="71" t="s">
        <v>61</v>
      </c>
      <c r="M15" s="53">
        <v>42</v>
      </c>
      <c r="N15" s="54">
        <v>3</v>
      </c>
      <c r="O15" s="97">
        <v>69.43333333333334</v>
      </c>
      <c r="P15" s="54">
        <v>6</v>
      </c>
      <c r="Q15" s="97">
        <v>62.3</v>
      </c>
      <c r="R15" s="54">
        <v>9</v>
      </c>
      <c r="S15" s="220">
        <v>64.67777777777778</v>
      </c>
      <c r="T15" s="228">
        <v>90</v>
      </c>
      <c r="U15" s="229">
        <v>90</v>
      </c>
    </row>
    <row r="16" spans="1:21" ht="14.25" customHeight="1">
      <c r="A16" s="43" t="s">
        <v>17</v>
      </c>
      <c r="B16" s="53">
        <v>30.7</v>
      </c>
      <c r="C16" s="54">
        <v>6</v>
      </c>
      <c r="D16" s="54">
        <v>13125</v>
      </c>
      <c r="E16" s="54">
        <v>6</v>
      </c>
      <c r="F16" s="54">
        <v>3333.8333333333335</v>
      </c>
      <c r="G16" s="54">
        <v>12</v>
      </c>
      <c r="H16" s="55">
        <v>8229</v>
      </c>
      <c r="I16" s="234"/>
      <c r="J16" s="234"/>
      <c r="L16" s="71" t="s">
        <v>17</v>
      </c>
      <c r="M16" s="53">
        <v>30.7</v>
      </c>
      <c r="N16" s="97" t="s">
        <v>101</v>
      </c>
      <c r="O16" s="102" t="s">
        <v>101</v>
      </c>
      <c r="P16" s="97" t="s">
        <v>101</v>
      </c>
      <c r="Q16" s="102" t="s">
        <v>101</v>
      </c>
      <c r="R16" s="97" t="s">
        <v>101</v>
      </c>
      <c r="S16" s="218" t="s">
        <v>101</v>
      </c>
      <c r="T16" s="228" t="s">
        <v>101</v>
      </c>
      <c r="U16" s="229" t="s">
        <v>101</v>
      </c>
    </row>
    <row r="17" spans="1:21" ht="25.5" customHeight="1">
      <c r="A17" s="24" t="s">
        <v>93</v>
      </c>
      <c r="B17" s="53"/>
      <c r="C17" s="54"/>
      <c r="D17" s="54"/>
      <c r="E17" s="54"/>
      <c r="F17" s="54"/>
      <c r="G17" s="54"/>
      <c r="H17" s="55"/>
      <c r="I17" s="234"/>
      <c r="J17" s="234"/>
      <c r="L17" s="24" t="s">
        <v>93</v>
      </c>
      <c r="M17" s="53"/>
      <c r="N17" s="97"/>
      <c r="O17" s="97"/>
      <c r="P17" s="97"/>
      <c r="Q17" s="97"/>
      <c r="R17" s="97"/>
      <c r="S17" s="220"/>
      <c r="T17" s="228"/>
      <c r="U17" s="229"/>
    </row>
    <row r="18" spans="1:21" ht="12.75">
      <c r="A18" s="73" t="s">
        <v>18</v>
      </c>
      <c r="B18" s="82" t="s">
        <v>37</v>
      </c>
      <c r="C18" s="83">
        <v>6</v>
      </c>
      <c r="D18" s="83">
        <v>15448.333333333334</v>
      </c>
      <c r="E18" s="83">
        <v>6</v>
      </c>
      <c r="F18" s="83">
        <v>84.33333333333333</v>
      </c>
      <c r="G18" s="83">
        <v>12</v>
      </c>
      <c r="H18" s="84">
        <v>7766</v>
      </c>
      <c r="I18" s="234"/>
      <c r="J18" s="234"/>
      <c r="L18" s="95" t="s">
        <v>18</v>
      </c>
      <c r="M18" s="82" t="s">
        <v>37</v>
      </c>
      <c r="N18" s="102" t="s">
        <v>101</v>
      </c>
      <c r="O18" s="102" t="s">
        <v>101</v>
      </c>
      <c r="P18" s="102" t="s">
        <v>101</v>
      </c>
      <c r="Q18" s="102" t="s">
        <v>101</v>
      </c>
      <c r="R18" s="102" t="s">
        <v>101</v>
      </c>
      <c r="S18" s="218" t="s">
        <v>101</v>
      </c>
      <c r="T18" s="228" t="s">
        <v>101</v>
      </c>
      <c r="U18" s="229" t="s">
        <v>101</v>
      </c>
    </row>
    <row r="19" spans="1:21" ht="13.5" thickBot="1">
      <c r="A19" s="10" t="s">
        <v>19</v>
      </c>
      <c r="B19" s="57" t="s">
        <v>38</v>
      </c>
      <c r="C19" s="58">
        <v>18</v>
      </c>
      <c r="D19" s="58">
        <v>10015.22222222222</v>
      </c>
      <c r="E19" s="58">
        <v>24</v>
      </c>
      <c r="F19" s="58">
        <v>1305.375</v>
      </c>
      <c r="G19" s="58">
        <v>42</v>
      </c>
      <c r="H19" s="59">
        <v>5038</v>
      </c>
      <c r="I19" s="234"/>
      <c r="J19" s="234"/>
      <c r="L19" s="72" t="s">
        <v>19</v>
      </c>
      <c r="M19" s="63" t="s">
        <v>38</v>
      </c>
      <c r="N19" s="58">
        <v>3</v>
      </c>
      <c r="O19" s="122">
        <v>145.2</v>
      </c>
      <c r="P19" s="58">
        <v>6</v>
      </c>
      <c r="Q19" s="122">
        <v>22.05</v>
      </c>
      <c r="R19" s="58">
        <v>9</v>
      </c>
      <c r="S19" s="227">
        <v>63.1</v>
      </c>
      <c r="T19" s="230">
        <v>218</v>
      </c>
      <c r="U19" s="231">
        <v>55</v>
      </c>
    </row>
    <row r="20" spans="9:10" ht="12.75" customHeight="1" thickTop="1">
      <c r="I20" s="234"/>
      <c r="J20" s="234"/>
    </row>
    <row r="21" spans="1:8" ht="14.25" customHeight="1">
      <c r="A21" s="166" t="s">
        <v>205</v>
      </c>
      <c r="B21" s="166"/>
      <c r="C21" s="166"/>
      <c r="D21" s="166"/>
      <c r="E21" s="166"/>
      <c r="F21" s="166"/>
      <c r="G21" s="166"/>
      <c r="H21" s="166"/>
    </row>
    <row r="22" spans="1:17" ht="16.5" thickBot="1">
      <c r="A22" s="277"/>
      <c r="B22" s="277"/>
      <c r="C22" s="277"/>
      <c r="D22" s="277"/>
      <c r="E22" s="277"/>
      <c r="F22" s="154"/>
      <c r="G22" s="154"/>
      <c r="H22" s="154"/>
      <c r="L22" s="166" t="s">
        <v>207</v>
      </c>
      <c r="M22" s="166"/>
      <c r="N22" s="166"/>
      <c r="O22" s="166"/>
      <c r="P22" s="166"/>
      <c r="Q22" s="154"/>
    </row>
    <row r="23" spans="1:22" ht="65.25" thickBot="1" thickTop="1">
      <c r="A23" s="236" t="s">
        <v>83</v>
      </c>
      <c r="B23" s="240" t="s">
        <v>158</v>
      </c>
      <c r="C23" s="241" t="s">
        <v>173</v>
      </c>
      <c r="D23" s="242" t="s">
        <v>174</v>
      </c>
      <c r="E23" s="241" t="s">
        <v>160</v>
      </c>
      <c r="F23" s="242" t="s">
        <v>175</v>
      </c>
      <c r="G23" s="241" t="s">
        <v>163</v>
      </c>
      <c r="H23" s="243" t="s">
        <v>176</v>
      </c>
      <c r="I23" s="242" t="s">
        <v>177</v>
      </c>
      <c r="J23" s="233" t="s">
        <v>178</v>
      </c>
      <c r="K23" s="154"/>
      <c r="L23" s="237" t="s">
        <v>83</v>
      </c>
      <c r="M23" s="240" t="s">
        <v>158</v>
      </c>
      <c r="N23" s="241" t="s">
        <v>159</v>
      </c>
      <c r="O23" s="242" t="s">
        <v>179</v>
      </c>
      <c r="P23" s="241" t="s">
        <v>160</v>
      </c>
      <c r="Q23" s="242" t="s">
        <v>180</v>
      </c>
      <c r="R23" s="241" t="s">
        <v>163</v>
      </c>
      <c r="S23" s="243" t="s">
        <v>181</v>
      </c>
      <c r="T23" s="242" t="s">
        <v>182</v>
      </c>
      <c r="U23" s="233" t="s">
        <v>183</v>
      </c>
      <c r="V23" s="166"/>
    </row>
    <row r="24" spans="1:21" ht="20.25" customHeight="1" thickTop="1">
      <c r="A24" s="94" t="s">
        <v>6</v>
      </c>
      <c r="B24" s="82" t="s">
        <v>23</v>
      </c>
      <c r="C24" s="102" t="s">
        <v>33</v>
      </c>
      <c r="D24" s="102" t="s">
        <v>33</v>
      </c>
      <c r="E24" s="102" t="s">
        <v>33</v>
      </c>
      <c r="F24" s="102" t="s">
        <v>33</v>
      </c>
      <c r="G24" s="102" t="s">
        <v>33</v>
      </c>
      <c r="H24" s="218" t="s">
        <v>33</v>
      </c>
      <c r="I24" s="97"/>
      <c r="J24" s="117" t="s">
        <v>101</v>
      </c>
      <c r="K24" s="244"/>
      <c r="L24" s="94" t="s">
        <v>6</v>
      </c>
      <c r="M24" s="82" t="s">
        <v>23</v>
      </c>
      <c r="N24" s="102" t="s">
        <v>101</v>
      </c>
      <c r="O24" s="102" t="s">
        <v>101</v>
      </c>
      <c r="P24" s="102" t="s">
        <v>101</v>
      </c>
      <c r="Q24" s="102" t="s">
        <v>101</v>
      </c>
      <c r="R24" s="102" t="s">
        <v>101</v>
      </c>
      <c r="S24" s="218" t="s">
        <v>101</v>
      </c>
      <c r="T24" s="97" t="s">
        <v>101</v>
      </c>
      <c r="U24" s="117" t="s">
        <v>101</v>
      </c>
    </row>
    <row r="25" spans="1:21" ht="26.25">
      <c r="A25" s="21" t="s">
        <v>7</v>
      </c>
      <c r="B25" s="53" t="s">
        <v>28</v>
      </c>
      <c r="C25" s="54">
        <v>3</v>
      </c>
      <c r="D25" s="103">
        <v>62.7</v>
      </c>
      <c r="E25" s="54">
        <v>6</v>
      </c>
      <c r="F25" s="103">
        <v>12.01</v>
      </c>
      <c r="G25" s="54">
        <v>9</v>
      </c>
      <c r="H25" s="219">
        <v>28.906666666666666</v>
      </c>
      <c r="I25" s="103">
        <v>78</v>
      </c>
      <c r="J25" s="110">
        <v>14</v>
      </c>
      <c r="L25" s="21" t="s">
        <v>7</v>
      </c>
      <c r="M25" s="53" t="s">
        <v>28</v>
      </c>
      <c r="N25" s="54">
        <v>3</v>
      </c>
      <c r="O25" s="97">
        <v>10436.666666666666</v>
      </c>
      <c r="P25" s="54">
        <v>6</v>
      </c>
      <c r="Q25" s="97">
        <v>2065</v>
      </c>
      <c r="R25" s="97">
        <v>9</v>
      </c>
      <c r="S25" s="220">
        <v>4855.555555555556</v>
      </c>
      <c r="T25" s="228">
        <v>17900</v>
      </c>
      <c r="U25" s="229">
        <v>2270</v>
      </c>
    </row>
    <row r="26" spans="1:21" ht="15">
      <c r="A26" s="71" t="s">
        <v>8</v>
      </c>
      <c r="B26" s="53" t="s">
        <v>34</v>
      </c>
      <c r="C26" s="54">
        <v>3</v>
      </c>
      <c r="D26" s="103">
        <v>96.96666666666665</v>
      </c>
      <c r="E26" s="54">
        <v>6</v>
      </c>
      <c r="F26" s="103">
        <v>52.70333333333334</v>
      </c>
      <c r="G26" s="54">
        <v>9</v>
      </c>
      <c r="H26" s="219">
        <v>68</v>
      </c>
      <c r="I26" s="103">
        <v>164</v>
      </c>
      <c r="J26" s="110">
        <v>164</v>
      </c>
      <c r="L26" s="71" t="s">
        <v>8</v>
      </c>
      <c r="M26" s="53" t="s">
        <v>34</v>
      </c>
      <c r="N26" s="54">
        <v>3</v>
      </c>
      <c r="O26" s="97">
        <v>14000</v>
      </c>
      <c r="P26" s="54">
        <v>6</v>
      </c>
      <c r="Q26" s="97">
        <v>9463.333333333334</v>
      </c>
      <c r="R26" s="97">
        <v>9</v>
      </c>
      <c r="S26" s="220">
        <v>10975.555555555557</v>
      </c>
      <c r="T26" s="228">
        <v>25900</v>
      </c>
      <c r="U26" s="229">
        <v>25900</v>
      </c>
    </row>
    <row r="27" spans="1:21" ht="12.75">
      <c r="A27" s="70" t="s">
        <v>20</v>
      </c>
      <c r="B27" s="53" t="s">
        <v>33</v>
      </c>
      <c r="C27" s="97" t="s">
        <v>101</v>
      </c>
      <c r="D27" s="102" t="s">
        <v>101</v>
      </c>
      <c r="E27" s="97" t="s">
        <v>101</v>
      </c>
      <c r="F27" s="102" t="s">
        <v>101</v>
      </c>
      <c r="G27" s="97" t="s">
        <v>101</v>
      </c>
      <c r="H27" s="218" t="s">
        <v>101</v>
      </c>
      <c r="I27" s="97" t="s">
        <v>33</v>
      </c>
      <c r="J27" s="117" t="s">
        <v>157</v>
      </c>
      <c r="L27" s="70" t="s">
        <v>20</v>
      </c>
      <c r="M27" s="53" t="s">
        <v>33</v>
      </c>
      <c r="N27" s="97" t="s">
        <v>101</v>
      </c>
      <c r="O27" s="102" t="s">
        <v>101</v>
      </c>
      <c r="P27" s="97" t="s">
        <v>101</v>
      </c>
      <c r="Q27" s="102" t="s">
        <v>101</v>
      </c>
      <c r="R27" s="97" t="s">
        <v>101</v>
      </c>
      <c r="S27" s="218" t="s">
        <v>101</v>
      </c>
      <c r="T27" s="228" t="s">
        <v>101</v>
      </c>
      <c r="U27" s="229" t="s">
        <v>101</v>
      </c>
    </row>
    <row r="28" spans="1:21" ht="12.75">
      <c r="A28" s="71" t="s">
        <v>9</v>
      </c>
      <c r="B28" s="53" t="s">
        <v>35</v>
      </c>
      <c r="C28" s="97" t="s">
        <v>101</v>
      </c>
      <c r="D28" s="102" t="s">
        <v>101</v>
      </c>
      <c r="E28" s="97" t="s">
        <v>101</v>
      </c>
      <c r="F28" s="102" t="s">
        <v>101</v>
      </c>
      <c r="G28" s="97" t="s">
        <v>101</v>
      </c>
      <c r="H28" s="218" t="s">
        <v>101</v>
      </c>
      <c r="I28" s="97" t="s">
        <v>101</v>
      </c>
      <c r="J28" s="117" t="s">
        <v>101</v>
      </c>
      <c r="L28" s="71" t="s">
        <v>9</v>
      </c>
      <c r="M28" s="53" t="s">
        <v>35</v>
      </c>
      <c r="N28" s="97" t="s">
        <v>101</v>
      </c>
      <c r="O28" s="102" t="s">
        <v>101</v>
      </c>
      <c r="P28" s="97" t="s">
        <v>101</v>
      </c>
      <c r="Q28" s="102" t="s">
        <v>101</v>
      </c>
      <c r="R28" s="97" t="s">
        <v>101</v>
      </c>
      <c r="S28" s="218" t="s">
        <v>101</v>
      </c>
      <c r="T28" s="228" t="s">
        <v>101</v>
      </c>
      <c r="U28" s="229" t="s">
        <v>101</v>
      </c>
    </row>
    <row r="29" spans="1:21" ht="26.25">
      <c r="A29" s="21" t="s">
        <v>10</v>
      </c>
      <c r="B29" s="53" t="s">
        <v>55</v>
      </c>
      <c r="C29" s="54">
        <v>6</v>
      </c>
      <c r="D29" s="103">
        <v>119.26666666666665</v>
      </c>
      <c r="E29" s="54">
        <v>6</v>
      </c>
      <c r="F29" s="103">
        <v>16.693333333333335</v>
      </c>
      <c r="G29" s="54">
        <v>12</v>
      </c>
      <c r="H29" s="219">
        <v>68</v>
      </c>
      <c r="I29" s="103">
        <v>352</v>
      </c>
      <c r="J29" s="110">
        <v>31</v>
      </c>
      <c r="L29" s="21" t="s">
        <v>10</v>
      </c>
      <c r="M29" s="53" t="s">
        <v>55</v>
      </c>
      <c r="N29" s="54">
        <v>6</v>
      </c>
      <c r="O29" s="97">
        <v>19243.333333333336</v>
      </c>
      <c r="P29" s="54">
        <v>6</v>
      </c>
      <c r="Q29" s="97">
        <v>3875</v>
      </c>
      <c r="R29" s="97">
        <v>12</v>
      </c>
      <c r="S29" s="220">
        <v>11559.2</v>
      </c>
      <c r="T29" s="228">
        <v>59100</v>
      </c>
      <c r="U29" s="229">
        <v>5860</v>
      </c>
    </row>
    <row r="30" spans="1:21" ht="26.25" customHeight="1">
      <c r="A30" s="24" t="s">
        <v>91</v>
      </c>
      <c r="B30" s="53" t="s">
        <v>33</v>
      </c>
      <c r="C30" s="129" t="s">
        <v>33</v>
      </c>
      <c r="D30" s="97" t="s">
        <v>33</v>
      </c>
      <c r="E30" s="129" t="s">
        <v>33</v>
      </c>
      <c r="F30" s="97" t="s">
        <v>33</v>
      </c>
      <c r="G30" s="129" t="s">
        <v>33</v>
      </c>
      <c r="H30" s="220" t="s">
        <v>33</v>
      </c>
      <c r="I30" s="97"/>
      <c r="J30" s="117"/>
      <c r="L30" s="24" t="s">
        <v>91</v>
      </c>
      <c r="M30" s="53" t="s">
        <v>33</v>
      </c>
      <c r="N30" s="129" t="s">
        <v>33</v>
      </c>
      <c r="O30" s="97" t="s">
        <v>33</v>
      </c>
      <c r="P30" s="129" t="s">
        <v>33</v>
      </c>
      <c r="Q30" s="97" t="s">
        <v>33</v>
      </c>
      <c r="R30" s="129" t="s">
        <v>33</v>
      </c>
      <c r="S30" s="220" t="s">
        <v>33</v>
      </c>
      <c r="T30" s="228"/>
      <c r="U30" s="229"/>
    </row>
    <row r="31" spans="1:21" ht="15">
      <c r="A31" s="136" t="s">
        <v>92</v>
      </c>
      <c r="B31" s="53"/>
      <c r="C31" s="54"/>
      <c r="D31" s="103"/>
      <c r="E31" s="54"/>
      <c r="F31" s="103"/>
      <c r="G31" s="54"/>
      <c r="H31" s="219"/>
      <c r="I31" s="103"/>
      <c r="J31" s="110"/>
      <c r="L31" s="136" t="s">
        <v>92</v>
      </c>
      <c r="M31" s="53"/>
      <c r="N31" s="54"/>
      <c r="O31" s="97"/>
      <c r="P31" s="54"/>
      <c r="Q31" s="97"/>
      <c r="R31" s="97"/>
      <c r="S31" s="220"/>
      <c r="T31" s="228"/>
      <c r="U31" s="229"/>
    </row>
    <row r="32" spans="1:21" ht="15">
      <c r="A32" s="95" t="s">
        <v>198</v>
      </c>
      <c r="B32" s="82" t="s">
        <v>36</v>
      </c>
      <c r="C32" s="83">
        <v>12</v>
      </c>
      <c r="D32" s="105">
        <v>23</v>
      </c>
      <c r="E32" s="83">
        <v>18</v>
      </c>
      <c r="F32" s="105">
        <v>7</v>
      </c>
      <c r="G32" s="83">
        <v>30</v>
      </c>
      <c r="H32" s="221">
        <v>13.325925925925924</v>
      </c>
      <c r="I32" s="103">
        <v>36</v>
      </c>
      <c r="J32" s="110">
        <v>22</v>
      </c>
      <c r="L32" s="95" t="s">
        <v>198</v>
      </c>
      <c r="M32" s="82" t="s">
        <v>36</v>
      </c>
      <c r="N32" s="83">
        <v>12</v>
      </c>
      <c r="O32" s="102">
        <v>4164</v>
      </c>
      <c r="P32" s="83">
        <v>18</v>
      </c>
      <c r="Q32" s="102">
        <v>1447</v>
      </c>
      <c r="R32" s="102">
        <v>30</v>
      </c>
      <c r="S32" s="218">
        <v>2533.9</v>
      </c>
      <c r="T32" s="228">
        <v>6620</v>
      </c>
      <c r="U32" s="229">
        <v>5420</v>
      </c>
    </row>
    <row r="33" spans="1:21" ht="12.75">
      <c r="A33" s="71" t="s">
        <v>13</v>
      </c>
      <c r="B33" s="53">
        <v>57.5</v>
      </c>
      <c r="C33" s="97" t="s">
        <v>101</v>
      </c>
      <c r="D33" s="102" t="s">
        <v>101</v>
      </c>
      <c r="E33" s="97" t="s">
        <v>101</v>
      </c>
      <c r="F33" s="102" t="s">
        <v>101</v>
      </c>
      <c r="G33" s="97" t="s">
        <v>101</v>
      </c>
      <c r="H33" s="218" t="s">
        <v>101</v>
      </c>
      <c r="I33" s="97"/>
      <c r="J33" s="117" t="s">
        <v>101</v>
      </c>
      <c r="L33" s="71" t="s">
        <v>13</v>
      </c>
      <c r="M33" s="53">
        <v>57.5</v>
      </c>
      <c r="N33" s="97" t="s">
        <v>101</v>
      </c>
      <c r="O33" s="102" t="s">
        <v>101</v>
      </c>
      <c r="P33" s="97" t="s">
        <v>101</v>
      </c>
      <c r="Q33" s="102" t="s">
        <v>101</v>
      </c>
      <c r="R33" s="97" t="s">
        <v>101</v>
      </c>
      <c r="S33" s="218" t="s">
        <v>101</v>
      </c>
      <c r="T33" s="228" t="s">
        <v>101</v>
      </c>
      <c r="U33" s="229" t="s">
        <v>101</v>
      </c>
    </row>
    <row r="34" spans="1:21" ht="39">
      <c r="A34" s="70" t="s">
        <v>58</v>
      </c>
      <c r="B34" s="56" t="s">
        <v>60</v>
      </c>
      <c r="C34" s="54">
        <v>12</v>
      </c>
      <c r="D34" s="103">
        <v>15</v>
      </c>
      <c r="E34" s="54">
        <v>12</v>
      </c>
      <c r="F34" s="103">
        <v>14.235</v>
      </c>
      <c r="G34" s="54">
        <v>24</v>
      </c>
      <c r="H34" s="219">
        <v>14.6</v>
      </c>
      <c r="I34" s="103">
        <v>33</v>
      </c>
      <c r="J34" s="110">
        <v>33</v>
      </c>
      <c r="L34" s="70" t="s">
        <v>58</v>
      </c>
      <c r="M34" s="56" t="s">
        <v>60</v>
      </c>
      <c r="N34" s="54">
        <v>12</v>
      </c>
      <c r="O34" s="97">
        <v>2464.0833333333335</v>
      </c>
      <c r="P34" s="54">
        <v>12</v>
      </c>
      <c r="Q34" s="97">
        <v>2468.3333333333335</v>
      </c>
      <c r="R34" s="97">
        <v>24</v>
      </c>
      <c r="S34" s="220">
        <v>2466.2</v>
      </c>
      <c r="T34" s="228">
        <v>6320</v>
      </c>
      <c r="U34" s="229">
        <v>6320</v>
      </c>
    </row>
    <row r="35" spans="1:21" ht="15">
      <c r="A35" s="71" t="s">
        <v>61</v>
      </c>
      <c r="B35" s="53">
        <v>42</v>
      </c>
      <c r="C35" s="54">
        <v>3</v>
      </c>
      <c r="D35" s="103">
        <v>18.03333333333333</v>
      </c>
      <c r="E35" s="54">
        <v>6</v>
      </c>
      <c r="F35" s="103">
        <v>10.5</v>
      </c>
      <c r="G35" s="54">
        <v>9</v>
      </c>
      <c r="H35" s="219">
        <v>13</v>
      </c>
      <c r="I35" s="103">
        <v>27</v>
      </c>
      <c r="J35" s="110">
        <v>12</v>
      </c>
      <c r="L35" s="71" t="s">
        <v>61</v>
      </c>
      <c r="M35" s="53">
        <v>42</v>
      </c>
      <c r="N35" s="54">
        <v>3</v>
      </c>
      <c r="O35" s="97">
        <v>1829.8</v>
      </c>
      <c r="P35" s="54">
        <v>6</v>
      </c>
      <c r="Q35" s="97">
        <v>1476.6666666666667</v>
      </c>
      <c r="R35" s="97">
        <v>9</v>
      </c>
      <c r="S35" s="220">
        <v>1594.3777777777777</v>
      </c>
      <c r="T35" s="228">
        <v>3170</v>
      </c>
      <c r="U35" s="229">
        <v>1870</v>
      </c>
    </row>
    <row r="36" spans="1:21" ht="13.5" customHeight="1">
      <c r="A36" s="71" t="s">
        <v>17</v>
      </c>
      <c r="B36" s="53">
        <v>30.7</v>
      </c>
      <c r="C36" s="97" t="s">
        <v>101</v>
      </c>
      <c r="D36" s="102" t="s">
        <v>101</v>
      </c>
      <c r="E36" s="97" t="s">
        <v>101</v>
      </c>
      <c r="F36" s="102" t="s">
        <v>101</v>
      </c>
      <c r="G36" s="97" t="s">
        <v>101</v>
      </c>
      <c r="H36" s="218" t="s">
        <v>101</v>
      </c>
      <c r="I36" s="97" t="s">
        <v>101</v>
      </c>
      <c r="J36" s="117" t="s">
        <v>101</v>
      </c>
      <c r="L36" s="71" t="s">
        <v>17</v>
      </c>
      <c r="M36" s="53">
        <v>30.7</v>
      </c>
      <c r="N36" s="97" t="s">
        <v>101</v>
      </c>
      <c r="O36" s="102" t="s">
        <v>101</v>
      </c>
      <c r="P36" s="97" t="s">
        <v>101</v>
      </c>
      <c r="Q36" s="102" t="s">
        <v>101</v>
      </c>
      <c r="R36" s="97" t="s">
        <v>101</v>
      </c>
      <c r="S36" s="218" t="s">
        <v>101</v>
      </c>
      <c r="T36" s="228" t="s">
        <v>101</v>
      </c>
      <c r="U36" s="229" t="s">
        <v>101</v>
      </c>
    </row>
    <row r="37" spans="1:21" ht="26.25">
      <c r="A37" s="24" t="s">
        <v>93</v>
      </c>
      <c r="B37" s="53"/>
      <c r="C37" s="186"/>
      <c r="D37" s="187"/>
      <c r="E37" s="186"/>
      <c r="F37" s="187"/>
      <c r="G37" s="186"/>
      <c r="H37" s="222"/>
      <c r="I37" s="187"/>
      <c r="J37" s="188"/>
      <c r="L37" s="24" t="s">
        <v>93</v>
      </c>
      <c r="M37" s="53"/>
      <c r="N37" s="97"/>
      <c r="O37" s="97"/>
      <c r="P37" s="97"/>
      <c r="Q37" s="97"/>
      <c r="R37" s="97"/>
      <c r="S37" s="220"/>
      <c r="T37" s="228"/>
      <c r="U37" s="229"/>
    </row>
    <row r="38" spans="1:21" ht="15" customHeight="1">
      <c r="A38" s="95" t="s">
        <v>18</v>
      </c>
      <c r="B38" s="82" t="s">
        <v>37</v>
      </c>
      <c r="C38" s="102" t="s">
        <v>101</v>
      </c>
      <c r="D38" s="102" t="s">
        <v>101</v>
      </c>
      <c r="E38" s="102" t="s">
        <v>101</v>
      </c>
      <c r="F38" s="102" t="s">
        <v>101</v>
      </c>
      <c r="G38" s="102" t="s">
        <v>101</v>
      </c>
      <c r="H38" s="218" t="s">
        <v>101</v>
      </c>
      <c r="I38" s="97" t="s">
        <v>101</v>
      </c>
      <c r="J38" s="117" t="s">
        <v>101</v>
      </c>
      <c r="L38" s="95" t="s">
        <v>18</v>
      </c>
      <c r="M38" s="82" t="s">
        <v>37</v>
      </c>
      <c r="N38" s="102" t="s">
        <v>101</v>
      </c>
      <c r="O38" s="102" t="s">
        <v>101</v>
      </c>
      <c r="P38" s="102" t="s">
        <v>101</v>
      </c>
      <c r="Q38" s="102" t="s">
        <v>101</v>
      </c>
      <c r="R38" s="102" t="s">
        <v>101</v>
      </c>
      <c r="S38" s="218" t="s">
        <v>101</v>
      </c>
      <c r="T38" s="228" t="s">
        <v>101</v>
      </c>
      <c r="U38" s="229" t="s">
        <v>101</v>
      </c>
    </row>
    <row r="39" spans="1:21" ht="14.25" customHeight="1" thickBot="1">
      <c r="A39" s="72" t="s">
        <v>19</v>
      </c>
      <c r="B39" s="157" t="s">
        <v>38</v>
      </c>
      <c r="C39" s="58">
        <v>3</v>
      </c>
      <c r="D39" s="107">
        <v>37.733333333333334</v>
      </c>
      <c r="E39" s="58">
        <v>6</v>
      </c>
      <c r="F39" s="107">
        <v>5.696666666666666</v>
      </c>
      <c r="G39" s="58">
        <v>9</v>
      </c>
      <c r="H39" s="223">
        <v>16.375555555555554</v>
      </c>
      <c r="I39" s="224">
        <v>52</v>
      </c>
      <c r="J39" s="225">
        <v>17</v>
      </c>
      <c r="L39" s="72" t="s">
        <v>19</v>
      </c>
      <c r="M39" s="137" t="s">
        <v>38</v>
      </c>
      <c r="N39" s="58">
        <v>3</v>
      </c>
      <c r="O39" s="122">
        <v>6816.666666666667</v>
      </c>
      <c r="P39" s="58">
        <v>6</v>
      </c>
      <c r="Q39" s="122">
        <v>1290.4666666666667</v>
      </c>
      <c r="R39" s="226">
        <v>9</v>
      </c>
      <c r="S39" s="227">
        <v>3132.5333333333333</v>
      </c>
      <c r="T39" s="230">
        <v>9070</v>
      </c>
      <c r="U39" s="231">
        <v>3460</v>
      </c>
    </row>
    <row r="40" spans="1:12" ht="13.5" thickTop="1">
      <c r="A40" t="s">
        <v>105</v>
      </c>
      <c r="L40" t="s">
        <v>105</v>
      </c>
    </row>
    <row r="41" spans="1:12" ht="12.75">
      <c r="A41" t="s">
        <v>106</v>
      </c>
      <c r="L41" t="s">
        <v>106</v>
      </c>
    </row>
    <row r="42" ht="12.75" customHeight="1"/>
    <row r="43" ht="14.25" customHeight="1"/>
  </sheetData>
  <mergeCells count="1">
    <mergeCell ref="A22:E22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TerraGraphics Environ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Harris</dc:creator>
  <cp:keywords/>
  <dc:description/>
  <cp:lastModifiedBy>Terragraphics</cp:lastModifiedBy>
  <cp:lastPrinted>1999-01-13T18:51:12Z</cp:lastPrinted>
  <dcterms:created xsi:type="dcterms:W3CDTF">1998-03-03T00:46:23Z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