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255" windowWidth="15480" windowHeight="9000" activeTab="0"/>
  </bookViews>
  <sheets>
    <sheet name="Wildfires" sheetId="1" r:id="rId1"/>
    <sheet name="Prescribed Fires" sheetId="2" r:id="rId2"/>
  </sheets>
  <definedNames>
    <definedName name="_xlnm.Print_Area" localSheetId="0">'Wildfires'!$A$156:$O$170</definedName>
    <definedName name="_xlnm.Print_Titles" localSheetId="0">'Wildfires'!$1:$1</definedName>
  </definedNames>
  <calcPr fullCalcOnLoad="1"/>
</workbook>
</file>

<file path=xl/sharedStrings.xml><?xml version="1.0" encoding="utf-8"?>
<sst xmlns="http://schemas.openxmlformats.org/spreadsheetml/2006/main" count="1995" uniqueCount="886">
  <si>
    <t>Fire Name</t>
  </si>
  <si>
    <t>Date</t>
  </si>
  <si>
    <t>FS Acres</t>
  </si>
  <si>
    <t>BLM Acres</t>
  </si>
  <si>
    <t>BIA Acres</t>
  </si>
  <si>
    <t>False Alarm BLM</t>
  </si>
  <si>
    <t>Fire Report Status</t>
  </si>
  <si>
    <t>Totals</t>
  </si>
  <si>
    <t>FWS   Acres</t>
  </si>
  <si>
    <t>Lightning Acres</t>
  </si>
  <si>
    <t>Human Acres</t>
  </si>
  <si>
    <t>Total Acres</t>
  </si>
  <si>
    <t>Total</t>
  </si>
  <si>
    <t>Lightning Fires</t>
  </si>
  <si>
    <t>Human Fires</t>
  </si>
  <si>
    <t>Total Fires</t>
  </si>
  <si>
    <t>Caribou-Targhee NF</t>
  </si>
  <si>
    <t>Southeast Idaho Refuges FWS</t>
  </si>
  <si>
    <t>Dubois D-51</t>
  </si>
  <si>
    <t>Ashton / IP D-52</t>
  </si>
  <si>
    <t>Montpelier D-53</t>
  </si>
  <si>
    <t>Palisades D-54</t>
  </si>
  <si>
    <t>Soda Springs D-55</t>
  </si>
  <si>
    <t>Teton Basin D-56</t>
  </si>
  <si>
    <t>Westside D-57</t>
  </si>
  <si>
    <t>Burn Name</t>
  </si>
  <si>
    <t>Financial Code</t>
  </si>
  <si>
    <t>Acres</t>
  </si>
  <si>
    <t>Burn Type</t>
  </si>
  <si>
    <t>Lat / Long</t>
  </si>
  <si>
    <t>Legal</t>
  </si>
  <si>
    <t>CTF Total</t>
  </si>
  <si>
    <t>Fort Hall Agency BIA</t>
  </si>
  <si>
    <t>BLM Total</t>
  </si>
  <si>
    <t>BIA Total</t>
  </si>
  <si>
    <t>FWS Total</t>
  </si>
  <si>
    <t>Location:    Legal: T  R  S      Lat/Lon</t>
  </si>
  <si>
    <t>Camas NWR</t>
  </si>
  <si>
    <t>CTF IFD FWS #</t>
  </si>
  <si>
    <t>FS Dist/ BLM FO /county</t>
  </si>
  <si>
    <t>FS Fires</t>
  </si>
  <si>
    <t>BLM Fires</t>
  </si>
  <si>
    <t>FWS Fires</t>
  </si>
  <si>
    <t>BIA Fires</t>
  </si>
  <si>
    <t>INEEL Fires</t>
  </si>
  <si>
    <t>INEEL Acres</t>
  </si>
  <si>
    <t>Bear Lake NWR</t>
  </si>
  <si>
    <t>Grays Lake NWR</t>
  </si>
  <si>
    <t>Eastern Idaho Interagency Fire Center RX Total</t>
  </si>
  <si>
    <t>Incident #</t>
  </si>
  <si>
    <t>IDAHO FALLS DISTRICT BLM</t>
  </si>
  <si>
    <r>
      <t>FS Acres</t>
    </r>
    <r>
      <rPr>
        <sz val="11"/>
        <color indexed="17"/>
        <rFont val="Times New Roman"/>
        <family val="1"/>
      </rPr>
      <t xml:space="preserve">  CTF</t>
    </r>
  </si>
  <si>
    <r>
      <t xml:space="preserve">BLM Acres   </t>
    </r>
    <r>
      <rPr>
        <sz val="11"/>
        <color indexed="52"/>
        <rFont val="Times New Roman"/>
        <family val="1"/>
      </rPr>
      <t>IFD</t>
    </r>
  </si>
  <si>
    <r>
      <t xml:space="preserve">INEEL Acres    </t>
    </r>
    <r>
      <rPr>
        <sz val="11"/>
        <color indexed="20"/>
        <rFont val="Times New Roman"/>
        <family val="1"/>
      </rPr>
      <t>INL</t>
    </r>
  </si>
  <si>
    <r>
      <t xml:space="preserve">FWS   Acres    </t>
    </r>
    <r>
      <rPr>
        <sz val="11"/>
        <color indexed="21"/>
        <rFont val="Times New Roman"/>
        <family val="1"/>
      </rPr>
      <t xml:space="preserve">CSR GLR BLR </t>
    </r>
  </si>
  <si>
    <r>
      <t xml:space="preserve">State Acres     </t>
    </r>
    <r>
      <rPr>
        <sz val="11"/>
        <color indexed="48"/>
        <rFont val="Times New Roman"/>
        <family val="1"/>
      </rPr>
      <t>EIS</t>
    </r>
    <r>
      <rPr>
        <sz val="11"/>
        <rFont val="Times New Roman"/>
        <family val="1"/>
      </rPr>
      <t xml:space="preserve">    </t>
    </r>
  </si>
  <si>
    <t>Private Acres     EICI</t>
  </si>
  <si>
    <r>
      <t>BIA Acres</t>
    </r>
    <r>
      <rPr>
        <sz val="11"/>
        <color indexed="60"/>
        <rFont val="Times New Roman"/>
        <family val="1"/>
      </rPr>
      <t xml:space="preserve">    FHA</t>
    </r>
  </si>
  <si>
    <t>Firecode   (last four #s for BLM)</t>
  </si>
  <si>
    <t>State     Fires</t>
  </si>
  <si>
    <t>Private Fires</t>
  </si>
  <si>
    <t>Private Acres</t>
  </si>
  <si>
    <t>WFU Fires</t>
  </si>
  <si>
    <t>WFU Acres</t>
  </si>
  <si>
    <t xml:space="preserve"> PDB7U5</t>
  </si>
  <si>
    <t>P4B7U1</t>
  </si>
  <si>
    <t>P4B6UH</t>
  </si>
  <si>
    <r>
      <t xml:space="preserve">P4B6SN </t>
    </r>
    <r>
      <rPr>
        <sz val="8"/>
        <color indexed="10"/>
        <rFont val="Times New Roman"/>
        <family val="1"/>
      </rPr>
      <t>Check with dispatch before using</t>
    </r>
  </si>
  <si>
    <t>G4B6RR</t>
  </si>
  <si>
    <t>H4B6R1</t>
  </si>
  <si>
    <t>Fort Hall Bottoms</t>
  </si>
  <si>
    <t>ID-FHA-901</t>
  </si>
  <si>
    <t>43 00 55 X 112 39 33</t>
  </si>
  <si>
    <t>T05S R32E S 01</t>
  </si>
  <si>
    <t>piles</t>
  </si>
  <si>
    <t>ID #</t>
  </si>
  <si>
    <t>Mink Creek</t>
  </si>
  <si>
    <t>ID-CTF-901</t>
  </si>
  <si>
    <t>42 45 33 X 112 23 43</t>
  </si>
  <si>
    <t>WFHF57</t>
  </si>
  <si>
    <t>broadcast</t>
  </si>
  <si>
    <t>Camas Piles</t>
  </si>
  <si>
    <t>ID-CSR-901</t>
  </si>
  <si>
    <t>43 57 52 X 112 15 55</t>
  </si>
  <si>
    <t>ID-IFD-901</t>
  </si>
  <si>
    <t>Portneuf Piles</t>
  </si>
  <si>
    <t>ID 310 2824 JW FB59</t>
  </si>
  <si>
    <t>42 46 59 X 112 23 22</t>
  </si>
  <si>
    <t>Gale Mountain</t>
  </si>
  <si>
    <t>ID-CTF-902</t>
  </si>
  <si>
    <t>07S 34E Sec 25</t>
  </si>
  <si>
    <t>Lead Draw</t>
  </si>
  <si>
    <t>ID-CTF-903</t>
  </si>
  <si>
    <t>42 47 01 X 112 25 08</t>
  </si>
  <si>
    <t>08S 35E Sec 8</t>
  </si>
  <si>
    <t>42 44 16 X 112 23 06</t>
  </si>
  <si>
    <t>Field 7</t>
  </si>
  <si>
    <t>ID-CSR-902</t>
  </si>
  <si>
    <t>43 57 41 X 112 15 30</t>
  </si>
  <si>
    <t>07N 36E Sec 6</t>
  </si>
  <si>
    <t>Camelback</t>
  </si>
  <si>
    <t>ID-IFD-902</t>
  </si>
  <si>
    <t>42 52 40 X 112 21 47</t>
  </si>
  <si>
    <t>06S 35E Sec 21,28</t>
  </si>
  <si>
    <t>ID 310 2824 JW FB56</t>
  </si>
  <si>
    <t>Tumble Mustard</t>
  </si>
  <si>
    <t>ID-CSR-903</t>
  </si>
  <si>
    <t>43 57 06 X 112 14 38</t>
  </si>
  <si>
    <t>07N 36E Sec 8</t>
  </si>
  <si>
    <t>North St Charles</t>
  </si>
  <si>
    <t>ID-BLR-901</t>
  </si>
  <si>
    <t>42 08 18 X 111 20 27</t>
  </si>
  <si>
    <t>15S 44E Sec 6,7,8</t>
  </si>
  <si>
    <t>EICI 001</t>
  </si>
  <si>
    <t>09S 42E 33      42 40 42 x       111 33 27</t>
  </si>
  <si>
    <t>H</t>
  </si>
  <si>
    <t>P4CH76</t>
  </si>
  <si>
    <t>Wildhorse Mountain</t>
  </si>
  <si>
    <t>ID-CTF-904</t>
  </si>
  <si>
    <t>42 47 42 X 112 28 40</t>
  </si>
  <si>
    <t>07S 34E Sec 21,22</t>
  </si>
  <si>
    <t>Luthi</t>
  </si>
  <si>
    <t>ID-CTF-905</t>
  </si>
  <si>
    <t>43 00 55 X 111 07 08</t>
  </si>
  <si>
    <t>05S 45,46E Sec 1,6</t>
  </si>
  <si>
    <t>WFHF55</t>
  </si>
  <si>
    <t>ID-CTF-906</t>
  </si>
  <si>
    <t xml:space="preserve">43 42 33 X 111 15 26 </t>
  </si>
  <si>
    <t>WFHF56</t>
  </si>
  <si>
    <t>Alligator Lakes</t>
  </si>
  <si>
    <t>Teton/Palisades Piles</t>
  </si>
  <si>
    <t>ID-CTF-907</t>
  </si>
  <si>
    <t>43 10 56 X 111 00 55</t>
  </si>
  <si>
    <t>37N 118W Sec 20</t>
  </si>
  <si>
    <t>WFHF54</t>
  </si>
  <si>
    <t>P4B6SD</t>
  </si>
  <si>
    <t>Island</t>
  </si>
  <si>
    <t>FHA 001</t>
  </si>
  <si>
    <t>Ft. Hall</t>
  </si>
  <si>
    <t>PACKV4</t>
  </si>
  <si>
    <t>05S 33E 09      42 59 52       112 36 30</t>
  </si>
  <si>
    <t>Otter</t>
  </si>
  <si>
    <t>FHA 002</t>
  </si>
  <si>
    <t>PACKV5</t>
  </si>
  <si>
    <t>05S 33E 09      42 59 42       112 36 04</t>
  </si>
  <si>
    <t>Hollow Creek</t>
  </si>
  <si>
    <t>PNCMR8</t>
  </si>
  <si>
    <t>L</t>
  </si>
  <si>
    <t>IFD 001</t>
  </si>
  <si>
    <t>Big Horn</t>
  </si>
  <si>
    <t>CTF 001</t>
  </si>
  <si>
    <t>52-01</t>
  </si>
  <si>
    <t xml:space="preserve">15N 44E 07        44 38 28            111 18 42      </t>
  </si>
  <si>
    <t>Willow</t>
  </si>
  <si>
    <t>Mt. Putnam Piles</t>
  </si>
  <si>
    <t>ID-FHA-902</t>
  </si>
  <si>
    <t>EICI 002</t>
  </si>
  <si>
    <t>PDCKZ2</t>
  </si>
  <si>
    <t>1N 40E 10        43 25 45               111 43 35</t>
  </si>
  <si>
    <t>EICI  003</t>
  </si>
  <si>
    <t>PNCL0L</t>
  </si>
  <si>
    <t>7S 36E 16          42 48 43            112 15 05</t>
  </si>
  <si>
    <t>PNCM54</t>
  </si>
  <si>
    <t>6S 31E 2           42 56 11            112 47 33</t>
  </si>
  <si>
    <t>EICI  005</t>
  </si>
  <si>
    <t>PNCM9C</t>
  </si>
  <si>
    <t>1N 40E 6           43 26 57           111 47 33</t>
  </si>
  <si>
    <t>EICI  007</t>
  </si>
  <si>
    <t>PNCQ53</t>
  </si>
  <si>
    <t>8S 43E 35</t>
  </si>
  <si>
    <t>N/A</t>
  </si>
  <si>
    <t>EICI  006</t>
  </si>
  <si>
    <t>PNCQX8</t>
  </si>
  <si>
    <t>8S 36E 12</t>
  </si>
  <si>
    <t>Rapid Creek</t>
  </si>
  <si>
    <t>IFD   002</t>
  </si>
  <si>
    <t>Pocatello FO</t>
  </si>
  <si>
    <t>PDCQ2H</t>
  </si>
  <si>
    <t>7S 38E 15</t>
  </si>
  <si>
    <t>Diamond Back</t>
  </si>
  <si>
    <t>IFD   003</t>
  </si>
  <si>
    <t>PDCQ3F</t>
  </si>
  <si>
    <t>7S 35E 15         42 48 38           112 21 05</t>
  </si>
  <si>
    <t>IFDL</t>
  </si>
  <si>
    <t>EICH</t>
  </si>
  <si>
    <t xml:space="preserve"> </t>
  </si>
  <si>
    <t>Gun Range</t>
  </si>
  <si>
    <t>IFD    004</t>
  </si>
  <si>
    <t>PDCRT9</t>
  </si>
  <si>
    <t>5S 35E 31           42 56 55           112 24 31</t>
  </si>
  <si>
    <t>IFDH</t>
  </si>
  <si>
    <t>Jensen WFU</t>
  </si>
  <si>
    <t>CTF  002</t>
  </si>
  <si>
    <t>54-01</t>
  </si>
  <si>
    <t>3S 45E 9           43 10 31           111 11 6</t>
  </si>
  <si>
    <t>14 Mile</t>
  </si>
  <si>
    <t xml:space="preserve">FHA   003  </t>
  </si>
  <si>
    <t>PACS0T</t>
  </si>
  <si>
    <t>8S 33E 34         42 41 03             112 35 15</t>
  </si>
  <si>
    <t>FHAH</t>
  </si>
  <si>
    <t>Fire Cause  L/H/W</t>
  </si>
  <si>
    <t>W</t>
  </si>
  <si>
    <t>CTFW</t>
  </si>
  <si>
    <t>EICI   008</t>
  </si>
  <si>
    <t>PNCTK2</t>
  </si>
  <si>
    <t>Sheep Creek</t>
  </si>
  <si>
    <t>IFD   007</t>
  </si>
  <si>
    <t>PDCU87</t>
  </si>
  <si>
    <t>Idaho Falls FO</t>
  </si>
  <si>
    <t>IFD   006</t>
  </si>
  <si>
    <t>15S 30E 35</t>
  </si>
  <si>
    <t>Bannock Co.  Assist #3</t>
  </si>
  <si>
    <t>EICI  009</t>
  </si>
  <si>
    <t>PNCUM1</t>
  </si>
  <si>
    <t>7S 35E 23</t>
  </si>
  <si>
    <t>Lind</t>
  </si>
  <si>
    <t>EICI  010</t>
  </si>
  <si>
    <t>PNCUQ8</t>
  </si>
  <si>
    <t>12S 31E 22</t>
  </si>
  <si>
    <t>Lava 1</t>
  </si>
  <si>
    <t>EICI  011</t>
  </si>
  <si>
    <t>PNCV0C</t>
  </si>
  <si>
    <t xml:space="preserve">13S 33E 2            42 13 54             112 34 03          </t>
  </si>
  <si>
    <t>9S 38E 21       42 37 17.8               112 00 24.2</t>
  </si>
  <si>
    <t>EICL</t>
  </si>
  <si>
    <t>Lava 2</t>
  </si>
  <si>
    <t xml:space="preserve">EICI  012    </t>
  </si>
  <si>
    <t>PNCV0G</t>
  </si>
  <si>
    <t>Lava 3</t>
  </si>
  <si>
    <t>EICI  013</t>
  </si>
  <si>
    <t>PNCV0J</t>
  </si>
  <si>
    <t>Lava 4</t>
  </si>
  <si>
    <t>EICI  014</t>
  </si>
  <si>
    <t>PNCV0K</t>
  </si>
  <si>
    <t>PDCT17</t>
  </si>
  <si>
    <t>Portage Canyon</t>
  </si>
  <si>
    <t>IFD    008</t>
  </si>
  <si>
    <t>PDCWV8</t>
  </si>
  <si>
    <t>11S 32E 8</t>
  </si>
  <si>
    <t>Hyde Canyon WFU</t>
  </si>
  <si>
    <t>CTF  003</t>
  </si>
  <si>
    <t>55-01</t>
  </si>
  <si>
    <t>EICI  015</t>
  </si>
  <si>
    <t>PNCW2R</t>
  </si>
  <si>
    <t>7S 36E 13         42 48 56           112 11 43</t>
  </si>
  <si>
    <t>Bannock Co.  Assist #4</t>
  </si>
  <si>
    <t>Weeds</t>
  </si>
  <si>
    <t>EICI 016</t>
  </si>
  <si>
    <t>PNCW2T</t>
  </si>
  <si>
    <t>9S 34E 3            42 40 09            112 28 05</t>
  </si>
  <si>
    <t>Caribou Co. Assist #3</t>
  </si>
  <si>
    <t>EICI   017</t>
  </si>
  <si>
    <t>PNCW2X</t>
  </si>
  <si>
    <t>9S 42E 17</t>
  </si>
  <si>
    <t>EICI 018</t>
  </si>
  <si>
    <t>PNCW2Z</t>
  </si>
  <si>
    <t>EIC</t>
  </si>
  <si>
    <t>3S 40E 17</t>
  </si>
  <si>
    <t>Jefferson Co. Assist #1</t>
  </si>
  <si>
    <t>6S 46E 32          42 51 20.2         111 05 48</t>
  </si>
  <si>
    <t>11N 33E 05   44 18 34      112 36 54</t>
  </si>
  <si>
    <t>Complete</t>
  </si>
  <si>
    <t>2S 35E 13         43 15 00           112 18 51</t>
  </si>
  <si>
    <t>IFD 010</t>
  </si>
  <si>
    <t>PDCU2D</t>
  </si>
  <si>
    <t>IFD    009</t>
  </si>
  <si>
    <t>PDCXD5</t>
  </si>
  <si>
    <t>16S 45E 21</t>
  </si>
  <si>
    <t>Moss</t>
  </si>
  <si>
    <t>CTF  004</t>
  </si>
  <si>
    <t>52-02</t>
  </si>
  <si>
    <t>9N 45E 12</t>
  </si>
  <si>
    <t>CTFL</t>
  </si>
  <si>
    <t>Sweet Hollow</t>
  </si>
  <si>
    <t>Poverty Flat</t>
  </si>
  <si>
    <t>CTF  007</t>
  </si>
  <si>
    <t>52-03</t>
  </si>
  <si>
    <t>P4CY45</t>
  </si>
  <si>
    <t>45N 117W 19</t>
  </si>
  <si>
    <t xml:space="preserve">Cowboy </t>
  </si>
  <si>
    <t>EICI 021</t>
  </si>
  <si>
    <t>PACY9R</t>
  </si>
  <si>
    <t>5S 24E 21</t>
  </si>
  <si>
    <t>FT Hall Assist #1</t>
  </si>
  <si>
    <t>EICI  022</t>
  </si>
  <si>
    <t>PNCZ8X</t>
  </si>
  <si>
    <t>PNCZS5</t>
  </si>
  <si>
    <t>12S 33E 1</t>
  </si>
  <si>
    <t>CTFH</t>
  </si>
  <si>
    <t>Arco</t>
  </si>
  <si>
    <t>IFD 011</t>
  </si>
  <si>
    <t>CTF 006</t>
  </si>
  <si>
    <t>P4CX34</t>
  </si>
  <si>
    <t>PDC0T3</t>
  </si>
  <si>
    <t>T5N R27E S19</t>
  </si>
  <si>
    <t>IFD 012</t>
  </si>
  <si>
    <t>PDC0WF</t>
  </si>
  <si>
    <t>T16S R33E S18</t>
  </si>
  <si>
    <t>Stone</t>
  </si>
  <si>
    <t>Cow</t>
  </si>
  <si>
    <t>IFD 013</t>
  </si>
  <si>
    <t>PDC0YM</t>
  </si>
  <si>
    <t>T3N R24E S04</t>
  </si>
  <si>
    <t>Alpha</t>
  </si>
  <si>
    <t>IFD 014</t>
  </si>
  <si>
    <t>PDC0YY</t>
  </si>
  <si>
    <t>T15S R33E S33</t>
  </si>
  <si>
    <t>Seven</t>
  </si>
  <si>
    <t>IFD 015</t>
  </si>
  <si>
    <t>PDC0Y2</t>
  </si>
  <si>
    <t>T1S R31E S15</t>
  </si>
  <si>
    <t>Oregon</t>
  </si>
  <si>
    <t>IFD 016</t>
  </si>
  <si>
    <t>PDC0Y3</t>
  </si>
  <si>
    <t>T3S R31E S01</t>
  </si>
  <si>
    <t>Champagne</t>
  </si>
  <si>
    <t>IFD 017</t>
  </si>
  <si>
    <t>PDC0ZH</t>
  </si>
  <si>
    <t>T3N R24E S03</t>
  </si>
  <si>
    <t>EICI 023</t>
  </si>
  <si>
    <t>PNC0Y6</t>
  </si>
  <si>
    <t>T14S R37E S08</t>
  </si>
  <si>
    <t>Windmill Flat</t>
  </si>
  <si>
    <t>IFD 018</t>
  </si>
  <si>
    <t>PDC1HZ</t>
  </si>
  <si>
    <t>T8S R41E S29</t>
  </si>
  <si>
    <t>City Creek</t>
  </si>
  <si>
    <t>IFD 019</t>
  </si>
  <si>
    <t>PDC1RB</t>
  </si>
  <si>
    <t>T6S R34E S33</t>
  </si>
  <si>
    <t>CTF 008</t>
  </si>
  <si>
    <t>52-04</t>
  </si>
  <si>
    <t>T14 R41 S17</t>
  </si>
  <si>
    <t>EICI 025</t>
  </si>
  <si>
    <t>PNC1KN</t>
  </si>
  <si>
    <t>T1N R31E S08</t>
  </si>
  <si>
    <t>PNC1E3</t>
  </si>
  <si>
    <t>T12S R36E S22</t>
  </si>
  <si>
    <t>Exit 80  Ft. Hall Asst #2</t>
  </si>
  <si>
    <t>FHA 005</t>
  </si>
  <si>
    <t>Ft. Hall FD</t>
  </si>
  <si>
    <t>PAC1GP</t>
  </si>
  <si>
    <t>T4S R35E S31</t>
  </si>
  <si>
    <t>CTF 009</t>
  </si>
  <si>
    <t>56-02</t>
  </si>
  <si>
    <t>T42 117W S6</t>
  </si>
  <si>
    <t>EICI 026</t>
  </si>
  <si>
    <t>Oneida Cnty</t>
  </si>
  <si>
    <t>T14S R35E S28</t>
  </si>
  <si>
    <t>PNC1YT</t>
  </si>
  <si>
    <t>Steel Creek</t>
  </si>
  <si>
    <t>CTF 010</t>
  </si>
  <si>
    <t>T13N R37E S24</t>
  </si>
  <si>
    <t>51-01</t>
  </si>
  <si>
    <t>EICI  019</t>
  </si>
  <si>
    <t>PNCYM7</t>
  </si>
  <si>
    <t>T9S R37E S20</t>
  </si>
  <si>
    <t>Highway 20</t>
  </si>
  <si>
    <t>INLH</t>
  </si>
  <si>
    <t>INL</t>
  </si>
  <si>
    <t>43 30 59.9          112 46 21.2</t>
  </si>
  <si>
    <t>Cinder Pit</t>
  </si>
  <si>
    <t>43 31 48            112 42 13.5</t>
  </si>
  <si>
    <t>Nez Perce Trail</t>
  </si>
  <si>
    <t>T9N R36E S5</t>
  </si>
  <si>
    <t>EICI   027</t>
  </si>
  <si>
    <t>PNC2J0</t>
  </si>
  <si>
    <t>Mile Marker 7</t>
  </si>
  <si>
    <t>N43 39 54         W113 02 59.5</t>
  </si>
  <si>
    <t>Lincoln Blvd</t>
  </si>
  <si>
    <t>INL   002</t>
  </si>
  <si>
    <t>N43 43 54.8       W112 47 37.6</t>
  </si>
  <si>
    <t>Lincoln Blvd  Access</t>
  </si>
  <si>
    <t>INL   003</t>
  </si>
  <si>
    <t>N43 36 12.3      W112 56 13.1</t>
  </si>
  <si>
    <t>Carrot       WFU</t>
  </si>
  <si>
    <t>Fox Pass      WFU</t>
  </si>
  <si>
    <t>Cherry</t>
  </si>
  <si>
    <t>CTF 005</t>
  </si>
  <si>
    <t>T15S R36E S24</t>
  </si>
  <si>
    <t>57-01</t>
  </si>
  <si>
    <t>P4CX05</t>
  </si>
  <si>
    <t>Bingham Co. Assist #3</t>
  </si>
  <si>
    <t>EICI 004</t>
  </si>
  <si>
    <t>EICI  028</t>
  </si>
  <si>
    <t>PNC2RL</t>
  </si>
  <si>
    <t>T10S R35E S14</t>
  </si>
  <si>
    <t>Boot Jack</t>
  </si>
  <si>
    <t>CTF 012</t>
  </si>
  <si>
    <t>52-06</t>
  </si>
  <si>
    <t>T14N R43E S4</t>
  </si>
  <si>
    <t>Red Rocks</t>
  </si>
  <si>
    <t>CTF  013</t>
  </si>
  <si>
    <t>52-07</t>
  </si>
  <si>
    <t>T14S R2E S20</t>
  </si>
  <si>
    <t>Lake Marie</t>
  </si>
  <si>
    <t>CTF 011</t>
  </si>
  <si>
    <t>52-05</t>
  </si>
  <si>
    <t>T14N R42E S4</t>
  </si>
  <si>
    <t>4-Mile</t>
  </si>
  <si>
    <t>CTF 014</t>
  </si>
  <si>
    <t>57-02</t>
  </si>
  <si>
    <t>Massacre</t>
  </si>
  <si>
    <t>IFD   020</t>
  </si>
  <si>
    <t>PDC2RN</t>
  </si>
  <si>
    <t>T9S R29E S1</t>
  </si>
  <si>
    <t>Stone 2</t>
  </si>
  <si>
    <t>CTF  015</t>
  </si>
  <si>
    <t>Orange</t>
  </si>
  <si>
    <t>IFD   022</t>
  </si>
  <si>
    <t>Pear</t>
  </si>
  <si>
    <t>Apple</t>
  </si>
  <si>
    <t>IFD   023</t>
  </si>
  <si>
    <t>IFD   024</t>
  </si>
  <si>
    <t>PDC2SZ</t>
  </si>
  <si>
    <t>PDC2S1</t>
  </si>
  <si>
    <t>PDC2S0</t>
  </si>
  <si>
    <t>42 07 13            112 52 59</t>
  </si>
  <si>
    <t>42 07 00           112 49 44</t>
  </si>
  <si>
    <t>42 08 37           112 53 24</t>
  </si>
  <si>
    <t>57-03</t>
  </si>
  <si>
    <t>P4C2S3</t>
  </si>
  <si>
    <t>T15S R32E S22</t>
  </si>
  <si>
    <t>In Dispatch</t>
  </si>
  <si>
    <t>CTF  016</t>
  </si>
  <si>
    <t>T4S R45E S30</t>
  </si>
  <si>
    <t>Ozone</t>
  </si>
  <si>
    <t>EICI  029</t>
  </si>
  <si>
    <t>PNC2VA</t>
  </si>
  <si>
    <t>T01N R40ES07</t>
  </si>
  <si>
    <t>Surprise</t>
  </si>
  <si>
    <t>T08S R36E S03</t>
  </si>
  <si>
    <t>IFD   021</t>
  </si>
  <si>
    <t>PDC2VP</t>
  </si>
  <si>
    <t>Gap</t>
  </si>
  <si>
    <t>IFD   025</t>
  </si>
  <si>
    <t>T07S R35E S22</t>
  </si>
  <si>
    <t>PDC2WS</t>
  </si>
  <si>
    <t>Rest Stop</t>
  </si>
  <si>
    <t>PDC2W3</t>
  </si>
  <si>
    <t>Banana</t>
  </si>
  <si>
    <t>IFD   026</t>
  </si>
  <si>
    <t>PDC2YF</t>
  </si>
  <si>
    <t>42 04 33           112 54 53</t>
  </si>
  <si>
    <t>T15S R30E S22</t>
  </si>
  <si>
    <t>T01N R40ES14</t>
  </si>
  <si>
    <t>Bulls</t>
  </si>
  <si>
    <t>T05N R42E S36</t>
  </si>
  <si>
    <t>T01 R36E S04</t>
  </si>
  <si>
    <t>Taylor</t>
  </si>
  <si>
    <t>Moody</t>
  </si>
  <si>
    <t>IFD   028</t>
  </si>
  <si>
    <t>PDC20J</t>
  </si>
  <si>
    <t>CTF  017</t>
  </si>
  <si>
    <t>56-03</t>
  </si>
  <si>
    <t>Jack Knife    WFU</t>
  </si>
  <si>
    <t>PNC2Y8</t>
  </si>
  <si>
    <t>Indian</t>
  </si>
  <si>
    <t xml:space="preserve">CTF 018 </t>
  </si>
  <si>
    <t>43 26 12           111 20 37</t>
  </si>
  <si>
    <t>Little Warm</t>
  </si>
  <si>
    <t>Power County</t>
  </si>
  <si>
    <t>EICI  031</t>
  </si>
  <si>
    <t>T09S R30E S07</t>
  </si>
  <si>
    <t>PNC29U</t>
  </si>
  <si>
    <t>CTF 019</t>
  </si>
  <si>
    <t xml:space="preserve">Elk </t>
  </si>
  <si>
    <t>East Fork</t>
  </si>
  <si>
    <t>T10S R31E S10</t>
  </si>
  <si>
    <t>EICI  032</t>
  </si>
  <si>
    <t>FT Hall Assist #3</t>
  </si>
  <si>
    <t xml:space="preserve">FHA   006  </t>
  </si>
  <si>
    <t>PAC3EW</t>
  </si>
  <si>
    <t>T6S R32E S25</t>
  </si>
  <si>
    <t>NA</t>
  </si>
  <si>
    <t>PNC3B0</t>
  </si>
  <si>
    <t>FT Hall Assist #4</t>
  </si>
  <si>
    <t>FHA  007</t>
  </si>
  <si>
    <t>PACSQW</t>
  </si>
  <si>
    <t>43 04 45           112 23 58</t>
  </si>
  <si>
    <t>EICI  033</t>
  </si>
  <si>
    <t>Bannock County</t>
  </si>
  <si>
    <t>T09S R36E S10</t>
  </si>
  <si>
    <t>Big Springs</t>
  </si>
  <si>
    <t>CTF 020</t>
  </si>
  <si>
    <t>P4C3TX</t>
  </si>
  <si>
    <t>T13N R44E S4</t>
  </si>
  <si>
    <t>Diamond Gulch</t>
  </si>
  <si>
    <t>PNC3T8</t>
  </si>
  <si>
    <t>42 35 36           111 28 32</t>
  </si>
  <si>
    <t>CTF 021</t>
  </si>
  <si>
    <t>42 35 46           111 26 38</t>
  </si>
  <si>
    <t>Caribou County</t>
  </si>
  <si>
    <t>Diamond Gulch #2</t>
  </si>
  <si>
    <t>55-02</t>
  </si>
  <si>
    <t>Porcupine</t>
  </si>
  <si>
    <t>CTF 022</t>
  </si>
  <si>
    <t>52-10</t>
  </si>
  <si>
    <t>52-11</t>
  </si>
  <si>
    <t>P4C3U2</t>
  </si>
  <si>
    <t>T09N R44E S24</t>
  </si>
  <si>
    <t>PNC3TQ</t>
  </si>
  <si>
    <t>P4C23S</t>
  </si>
  <si>
    <t>Blowout</t>
  </si>
  <si>
    <t>CTF 023</t>
  </si>
  <si>
    <t>54-03</t>
  </si>
  <si>
    <t>T15N R46E S33</t>
  </si>
  <si>
    <t>PNC30J</t>
  </si>
  <si>
    <t>T3S R46E S10</t>
  </si>
  <si>
    <t>Crystal</t>
  </si>
  <si>
    <t>IFD   029</t>
  </si>
  <si>
    <t>PDC31Y</t>
  </si>
  <si>
    <t>Bowen</t>
  </si>
  <si>
    <t>PDC32S</t>
  </si>
  <si>
    <t>T15S R32E S10</t>
  </si>
  <si>
    <t>Cedar Knoll</t>
  </si>
  <si>
    <t>IFD   031</t>
  </si>
  <si>
    <t>PDC38D</t>
  </si>
  <si>
    <t>T13S R39E S20</t>
  </si>
  <si>
    <t>Hells</t>
  </si>
  <si>
    <t>IFD   032</t>
  </si>
  <si>
    <t>PDC38Y</t>
  </si>
  <si>
    <t>T1N R35E S10</t>
  </si>
  <si>
    <t>Basin</t>
  </si>
  <si>
    <t>T13 R33 S11</t>
  </si>
  <si>
    <t>Baldy Knoll</t>
  </si>
  <si>
    <t>PNC33H</t>
  </si>
  <si>
    <t>T1S R34E S3</t>
  </si>
  <si>
    <t>EIS  037</t>
  </si>
  <si>
    <t>Fort</t>
  </si>
  <si>
    <t>FHA  008</t>
  </si>
  <si>
    <t>PAC34F</t>
  </si>
  <si>
    <t>T9S R32E S3</t>
  </si>
  <si>
    <t>FHAL</t>
  </si>
  <si>
    <t>CTF  024</t>
  </si>
  <si>
    <t>55-03</t>
  </si>
  <si>
    <t>T15S R41E S23</t>
  </si>
  <si>
    <t>EISL</t>
  </si>
  <si>
    <t>Fremont County</t>
  </si>
  <si>
    <t>T11N R39E S36</t>
  </si>
  <si>
    <t>Ice Cave</t>
  </si>
  <si>
    <t>EIS  038</t>
  </si>
  <si>
    <r>
      <t>WCF</t>
    </r>
    <r>
      <rPr>
        <sz val="11"/>
        <rFont val="Arial"/>
        <family val="0"/>
      </rPr>
      <t>827</t>
    </r>
  </si>
  <si>
    <t>42 00 24           111 37 50</t>
  </si>
  <si>
    <t>P4B6T6</t>
  </si>
  <si>
    <t>Hillyard Canyon</t>
  </si>
  <si>
    <t>PNC4BD</t>
  </si>
  <si>
    <t>PNC33F</t>
  </si>
  <si>
    <t>EIS  036</t>
  </si>
  <si>
    <t>42 49 24           112 14 47</t>
  </si>
  <si>
    <t>Moon Light</t>
  </si>
  <si>
    <t>PDC4LQ</t>
  </si>
  <si>
    <t>Pat Hollow</t>
  </si>
  <si>
    <t>CTF  025</t>
  </si>
  <si>
    <t>53-01</t>
  </si>
  <si>
    <t>P4C4MX</t>
  </si>
  <si>
    <t>T16S R42E S9</t>
  </si>
  <si>
    <t>43 47 15           110 58 11</t>
  </si>
  <si>
    <t>43 27 32           111 10 51</t>
  </si>
  <si>
    <t>CTF  026</t>
  </si>
  <si>
    <t>CTF  027</t>
  </si>
  <si>
    <t>Bustle Creek</t>
  </si>
  <si>
    <t>Atkinson</t>
  </si>
  <si>
    <t>EICI  039</t>
  </si>
  <si>
    <t>PNC4T9</t>
  </si>
  <si>
    <t>T9S R37E S25</t>
  </si>
  <si>
    <t>Cottonwood</t>
  </si>
  <si>
    <t>EIS   040</t>
  </si>
  <si>
    <t>T11S R39E S21</t>
  </si>
  <si>
    <t>PNC4X1</t>
  </si>
  <si>
    <t>Sucker Trap</t>
  </si>
  <si>
    <t>PNC4YL</t>
  </si>
  <si>
    <t>T7S R42E S9</t>
  </si>
  <si>
    <t>PNC46T</t>
  </si>
  <si>
    <t>43 32 37           111 30 12</t>
  </si>
  <si>
    <t>Bonneville County</t>
  </si>
  <si>
    <t>CTF  028</t>
  </si>
  <si>
    <t>Table Rock</t>
  </si>
  <si>
    <t>T3N R42E S6</t>
  </si>
  <si>
    <t>56-04</t>
  </si>
  <si>
    <t>54-04</t>
  </si>
  <si>
    <t>54-05</t>
  </si>
  <si>
    <t>P4C49K</t>
  </si>
  <si>
    <t>Cold Springs</t>
  </si>
  <si>
    <t>CTF  029</t>
  </si>
  <si>
    <t>T10S R42E S31</t>
  </si>
  <si>
    <t>T14S R42E S29</t>
  </si>
  <si>
    <t>Bloomington  WFU</t>
  </si>
  <si>
    <t>Rockland</t>
  </si>
  <si>
    <t>IFD   037</t>
  </si>
  <si>
    <t>PDC5G3</t>
  </si>
  <si>
    <t>T10S R31E S12</t>
  </si>
  <si>
    <t>EICI  043</t>
  </si>
  <si>
    <t>PNC5LG</t>
  </si>
  <si>
    <t>T8N R42E S10</t>
  </si>
  <si>
    <t>EICI  041</t>
  </si>
  <si>
    <t>EIS  042</t>
  </si>
  <si>
    <t>Hawgood</t>
  </si>
  <si>
    <t>IFD   038</t>
  </si>
  <si>
    <t>PDC5MT</t>
  </si>
  <si>
    <t>T6N R37E S24</t>
  </si>
  <si>
    <t>Decadent</t>
  </si>
  <si>
    <t>CTF  031</t>
  </si>
  <si>
    <t>T15N R44E S8</t>
  </si>
  <si>
    <t>P4B6UG</t>
  </si>
  <si>
    <t>CTF  030</t>
  </si>
  <si>
    <t>T1S R36E S32</t>
  </si>
  <si>
    <t>IFD  039</t>
  </si>
  <si>
    <t xml:space="preserve">Mile 100 </t>
  </si>
  <si>
    <t>PDC5UA</t>
  </si>
  <si>
    <t>T11S R30E S4</t>
  </si>
  <si>
    <t>Green Canyon</t>
  </si>
  <si>
    <t>EICI  044</t>
  </si>
  <si>
    <t>PNC5VP</t>
  </si>
  <si>
    <t>HWY 33, MM-26/27</t>
  </si>
  <si>
    <t>INL   006</t>
  </si>
  <si>
    <t>43 48 12           112 47 53</t>
  </si>
  <si>
    <t>Lineman</t>
  </si>
  <si>
    <t>43 42 18           112 49 30</t>
  </si>
  <si>
    <t>IFD   040</t>
  </si>
  <si>
    <t>IFD   041</t>
  </si>
  <si>
    <t>T10N R38E S26</t>
  </si>
  <si>
    <t>Snowshoe</t>
  </si>
  <si>
    <t>Dune</t>
  </si>
  <si>
    <t>T9N R40E S11</t>
  </si>
  <si>
    <t>CTF   032</t>
  </si>
  <si>
    <t>T09N R46E S30</t>
  </si>
  <si>
    <t>Austin</t>
  </si>
  <si>
    <t>P4C57P</t>
  </si>
  <si>
    <t>PDC57L</t>
  </si>
  <si>
    <t>54-06</t>
  </si>
  <si>
    <t>Michaud</t>
  </si>
  <si>
    <t>Bannock    County</t>
  </si>
  <si>
    <t>PNC6B5</t>
  </si>
  <si>
    <t>PDC57V</t>
  </si>
  <si>
    <t>T6N R34E S31</t>
  </si>
  <si>
    <t>Meadow</t>
  </si>
  <si>
    <t>CTF 033</t>
  </si>
  <si>
    <t>T4N R44E S4</t>
  </si>
  <si>
    <t>North Pebble</t>
  </si>
  <si>
    <t>CTF 034</t>
  </si>
  <si>
    <t>P4C6FU</t>
  </si>
  <si>
    <t>T7S R37E S3</t>
  </si>
  <si>
    <t>Bannock County Assist # 10</t>
  </si>
  <si>
    <t>PNC6FR</t>
  </si>
  <si>
    <t>T11S R36E S24</t>
  </si>
  <si>
    <t>Slug Creek</t>
  </si>
  <si>
    <t>CTF 035</t>
  </si>
  <si>
    <t>T9S R44E S17</t>
  </si>
  <si>
    <t>T14S R37E S18</t>
  </si>
  <si>
    <t>IFD 042</t>
  </si>
  <si>
    <t>PDC6L1</t>
  </si>
  <si>
    <t>T5N R38E S3</t>
  </si>
  <si>
    <r>
      <t>Deep Creek 2</t>
    </r>
    <r>
      <rPr>
        <sz val="11"/>
        <rFont val="Times New Roman"/>
        <family val="1"/>
      </rPr>
      <t xml:space="preserve">  </t>
    </r>
  </si>
  <si>
    <t>CTF 036</t>
  </si>
  <si>
    <t>P4C6MD</t>
  </si>
  <si>
    <t>T05S R36E S 01</t>
  </si>
  <si>
    <t>Alpine Piles 2006</t>
  </si>
  <si>
    <t>ID-CTF-909</t>
  </si>
  <si>
    <t>43 10 26 X 111 10 48</t>
  </si>
  <si>
    <t>Spring Hills Rx</t>
  </si>
  <si>
    <t>ID-CTF-911</t>
  </si>
  <si>
    <t>42 12 14 X 112 11 23</t>
  </si>
  <si>
    <t>14S 36E Sec 11,12</t>
  </si>
  <si>
    <t>Antelope/Nelson</t>
  </si>
  <si>
    <t>43 27 12 X 111 33 23</t>
  </si>
  <si>
    <t>ID-CTF-912</t>
  </si>
  <si>
    <t>HellsHalf Acre</t>
  </si>
  <si>
    <t>ID-IFD-903</t>
  </si>
  <si>
    <t>43 28 09 X 112 12 00</t>
  </si>
  <si>
    <t>Fish Haven</t>
  </si>
  <si>
    <t>CTF037</t>
  </si>
  <si>
    <t>P4C7JF</t>
  </si>
  <si>
    <t>T16S R43E S8</t>
  </si>
  <si>
    <t>Spring Creek</t>
  </si>
  <si>
    <t>PDC7JJ</t>
  </si>
  <si>
    <t>T10N R40E S24</t>
  </si>
  <si>
    <t>Mine</t>
  </si>
  <si>
    <t>CTF 038</t>
  </si>
  <si>
    <t>T15S R44E S17</t>
  </si>
  <si>
    <t>P4C7J3</t>
  </si>
  <si>
    <t>57-04</t>
  </si>
  <si>
    <t>57-05</t>
  </si>
  <si>
    <t>53-05</t>
  </si>
  <si>
    <t>53-06</t>
  </si>
  <si>
    <t>Menan Butte</t>
  </si>
  <si>
    <t>Dora Springs</t>
  </si>
  <si>
    <t>CTF 039</t>
  </si>
  <si>
    <t>P4C7SN</t>
  </si>
  <si>
    <t>T3N R32N S2</t>
  </si>
  <si>
    <t>56-01</t>
  </si>
  <si>
    <t>54-02</t>
  </si>
  <si>
    <t>52-09</t>
  </si>
  <si>
    <t>53-04</t>
  </si>
  <si>
    <t>52-12</t>
  </si>
  <si>
    <t>55-04</t>
  </si>
  <si>
    <t>South Canal</t>
  </si>
  <si>
    <t>ID-GLR-901</t>
  </si>
  <si>
    <t>T5S R43E Sec 6</t>
  </si>
  <si>
    <t>43 42 07 X 111 26 02</t>
  </si>
  <si>
    <t>Hollows</t>
  </si>
  <si>
    <t>ID-CTF-910</t>
  </si>
  <si>
    <t>42 14 13 x 111 29 36</t>
  </si>
  <si>
    <t>T14S R42E S01</t>
  </si>
  <si>
    <t>Swan Flat TS</t>
  </si>
  <si>
    <t>ID-CTF-914</t>
  </si>
  <si>
    <t>42 01 16 X 111 29 36</t>
  </si>
  <si>
    <t>T16S R42E S24</t>
  </si>
  <si>
    <t>KV</t>
  </si>
  <si>
    <t>Emigration</t>
  </si>
  <si>
    <t>ID-CTF-915</t>
  </si>
  <si>
    <t>42 21 58 X 111 31 57</t>
  </si>
  <si>
    <t>T12S R42E S22</t>
  </si>
  <si>
    <t>Wooley Valley</t>
  </si>
  <si>
    <t>ID-CTF-913</t>
  </si>
  <si>
    <t>42 49 47 X 111 23 45</t>
  </si>
  <si>
    <t>T7S R43E S11</t>
  </si>
  <si>
    <t>Soda Hills</t>
  </si>
  <si>
    <t>ID-IFD-904</t>
  </si>
  <si>
    <t>T8S R41E S27ETC</t>
  </si>
  <si>
    <t>ID 320 2824 JW FB37</t>
  </si>
  <si>
    <t>ID-IFD-905</t>
  </si>
  <si>
    <t>ID-IFD-906</t>
  </si>
  <si>
    <t>ID-IFD-907</t>
  </si>
  <si>
    <t>ID-IFD-908</t>
  </si>
  <si>
    <t>ID-IFD-909</t>
  </si>
  <si>
    <t>ID 320 2824 JW FB38</t>
  </si>
  <si>
    <t>ID 320 2824 JW FB39</t>
  </si>
  <si>
    <t>ID 320 2824 JW FB40</t>
  </si>
  <si>
    <t>ID 320 2824 JW FB41</t>
  </si>
  <si>
    <t>ID 320 2824 JW FB42</t>
  </si>
  <si>
    <t>Ashton/IP Interface</t>
  </si>
  <si>
    <t>ID-CTF-916</t>
  </si>
  <si>
    <t>Need Map &amp; Acreage</t>
  </si>
  <si>
    <t>54-09</t>
  </si>
  <si>
    <t>Need IC Report/IncOrganizer</t>
  </si>
  <si>
    <t>Need IC Report/Inc Organizer</t>
  </si>
  <si>
    <t>CTF 040</t>
  </si>
  <si>
    <t>54-08</t>
  </si>
  <si>
    <r>
      <t xml:space="preserve">R4 Default </t>
    </r>
    <r>
      <rPr>
        <b/>
        <sz val="11"/>
        <color indexed="17"/>
        <rFont val="Times New Roman"/>
        <family val="1"/>
      </rPr>
      <t>FY 2006</t>
    </r>
  </si>
  <si>
    <r>
      <t xml:space="preserve">R4 ABCD Fire Use      </t>
    </r>
    <r>
      <rPr>
        <b/>
        <sz val="11"/>
        <color indexed="17"/>
        <rFont val="Times New Roman"/>
        <family val="1"/>
      </rPr>
      <t>FY 2006</t>
    </r>
  </si>
  <si>
    <r>
      <t xml:space="preserve">R4 BEAR Assesments </t>
    </r>
    <r>
      <rPr>
        <b/>
        <sz val="11"/>
        <color indexed="17"/>
        <rFont val="Times New Roman"/>
        <family val="1"/>
      </rPr>
      <t>FY 2006</t>
    </r>
  </si>
  <si>
    <r>
      <t xml:space="preserve">R4 AD Training for </t>
    </r>
    <r>
      <rPr>
        <b/>
        <sz val="11"/>
        <color indexed="17"/>
        <rFont val="Times New Roman"/>
        <family val="1"/>
      </rPr>
      <t>FY 2006</t>
    </r>
  </si>
  <si>
    <r>
      <t xml:space="preserve">False Alarm FS </t>
    </r>
    <r>
      <rPr>
        <b/>
        <sz val="11"/>
        <color indexed="17"/>
        <rFont val="Times New Roman"/>
        <family val="1"/>
      </rPr>
      <t>FY2006</t>
    </r>
  </si>
  <si>
    <r>
      <t xml:space="preserve">C-T ABCD Lightning  </t>
    </r>
    <r>
      <rPr>
        <b/>
        <sz val="11"/>
        <color indexed="17"/>
        <rFont val="Times New Roman"/>
        <family val="1"/>
      </rPr>
      <t>FY 2006</t>
    </r>
  </si>
  <si>
    <t>53-02</t>
  </si>
  <si>
    <t>53-03</t>
  </si>
  <si>
    <t>54-07</t>
  </si>
  <si>
    <t>ID 320 2824 JW FB43</t>
  </si>
  <si>
    <t>ID-IFD-910</t>
  </si>
  <si>
    <t>Lava Ranch</t>
  </si>
  <si>
    <t>Buckskin</t>
  </si>
  <si>
    <t>42 33 53 X 112 03 36</t>
  </si>
  <si>
    <t>T10S R38E S7ETC</t>
  </si>
  <si>
    <t>ID 320 2824 JW FB24</t>
  </si>
  <si>
    <t>ID 320 2824 JW FB44</t>
  </si>
  <si>
    <t>42 50 57 X 112 21 22</t>
  </si>
  <si>
    <t>T6S R35E S25ETC</t>
  </si>
  <si>
    <t>42 40 27 X 111 38 26</t>
  </si>
  <si>
    <t>43 40 27 X 111 38 26</t>
  </si>
  <si>
    <t>44 40 27 X 111 38 26</t>
  </si>
  <si>
    <t>45 40 27 X 111 38 26</t>
  </si>
  <si>
    <t>46 40 27 X 111 38 26</t>
  </si>
  <si>
    <t>47 40 27 X 111 38 26</t>
  </si>
  <si>
    <t>48 40 27 X 111 38 26</t>
  </si>
  <si>
    <t>T13N R33E S43</t>
  </si>
  <si>
    <t>44 24 29 X 111 23 14</t>
  </si>
  <si>
    <t>n/a</t>
  </si>
  <si>
    <t>07N 36E Sec 6se</t>
  </si>
  <si>
    <t>WFHF15</t>
  </si>
  <si>
    <t>Winslow</t>
  </si>
  <si>
    <t>43 33 53 X 112 03 36</t>
  </si>
  <si>
    <t>ID 320 2824 JW FB25</t>
  </si>
  <si>
    <t>ID-CTF-9</t>
  </si>
  <si>
    <t>44 30 38 X 11154 30</t>
  </si>
  <si>
    <t>T14N R39E S30</t>
  </si>
  <si>
    <t>T07S R35E S29</t>
  </si>
  <si>
    <t>Westside Piles</t>
  </si>
  <si>
    <t>42 45 44 X 112 05 47</t>
  </si>
  <si>
    <t>7S 37E S35</t>
  </si>
  <si>
    <t>ID-CTF-918</t>
  </si>
  <si>
    <t>ID-FHA-903</t>
  </si>
  <si>
    <t>44 00 55 X 112 39 33</t>
  </si>
  <si>
    <t>T05S R36E S 02</t>
  </si>
  <si>
    <t>43 46 59 X 112 23 22</t>
  </si>
  <si>
    <t>ID 310 2824 JW FB60</t>
  </si>
  <si>
    <t>WFHF58</t>
  </si>
  <si>
    <t>7S 37E S36</t>
  </si>
  <si>
    <t>ID-CTF-919</t>
  </si>
  <si>
    <t>43 45 44 X 112 05 47</t>
  </si>
  <si>
    <t xml:space="preserve">Mt Naomi     </t>
  </si>
  <si>
    <t>UT-WCF /ID-CTF</t>
  </si>
  <si>
    <t>EICI   045</t>
  </si>
  <si>
    <t>GIS Needs Maps</t>
  </si>
  <si>
    <t>Needs Trespass</t>
  </si>
  <si>
    <t xml:space="preserve">Burnt </t>
  </si>
  <si>
    <t>I-84 MM 268</t>
  </si>
  <si>
    <t>IFD    034</t>
  </si>
  <si>
    <t>Snowshoe 2</t>
  </si>
  <si>
    <t>IFD 033</t>
  </si>
  <si>
    <t>PDC8Q9</t>
  </si>
  <si>
    <t>T10N R38E S28</t>
  </si>
  <si>
    <t>IFD 035</t>
  </si>
  <si>
    <t>Crazy</t>
  </si>
  <si>
    <t>IFD 043</t>
  </si>
  <si>
    <t>PDC57D</t>
  </si>
  <si>
    <t>T14S R31E S33</t>
  </si>
  <si>
    <t>Country Road</t>
  </si>
  <si>
    <t>IFD   030/CTF 042</t>
  </si>
  <si>
    <t>EICI  034/ CTF 043</t>
  </si>
  <si>
    <t>EICI 024 / CTF 041</t>
  </si>
  <si>
    <t>T40N R118W S33</t>
  </si>
  <si>
    <t>T7S R37E S36</t>
  </si>
  <si>
    <t>T07S R35E S30</t>
  </si>
  <si>
    <t>Oneida County</t>
  </si>
  <si>
    <t>Bingham County</t>
  </si>
  <si>
    <t>Clark County</t>
  </si>
  <si>
    <t>T5S R28E S30 2590.9 NPS acres/200473.7</t>
  </si>
  <si>
    <t>EICI 047</t>
  </si>
  <si>
    <t>Bannock County Assist #2</t>
  </si>
  <si>
    <t xml:space="preserve">Rock Creek   </t>
  </si>
  <si>
    <t>Caribou County Assist #2</t>
  </si>
  <si>
    <t xml:space="preserve">Mann Cabin   </t>
  </si>
  <si>
    <t>Caribou County Assist #1</t>
  </si>
  <si>
    <t>Bannock County Assist #1</t>
  </si>
  <si>
    <t xml:space="preserve">Rabbit Mtn  </t>
  </si>
  <si>
    <t xml:space="preserve">Sorrell           </t>
  </si>
  <si>
    <t>Bingham County Assist #2</t>
  </si>
  <si>
    <t>Bonneville County Assist #1</t>
  </si>
  <si>
    <t xml:space="preserve">Water Front   </t>
  </si>
  <si>
    <t xml:space="preserve">Willow2        </t>
  </si>
  <si>
    <t>Bingham County Assist #3</t>
  </si>
  <si>
    <t>Bannock County Assist #3</t>
  </si>
  <si>
    <t>Bannock County Assist #4</t>
  </si>
  <si>
    <t>Caribou County Assist #3</t>
  </si>
  <si>
    <t>Jefferson County Assist #1</t>
  </si>
  <si>
    <t>Bannock County Assist #5</t>
  </si>
  <si>
    <t xml:space="preserve">Log Inn       </t>
  </si>
  <si>
    <t>Bannock County Assist #6</t>
  </si>
  <si>
    <t xml:space="preserve">Daisy           </t>
  </si>
  <si>
    <t>Oneida County Assist #1</t>
  </si>
  <si>
    <t xml:space="preserve">Marble  </t>
  </si>
  <si>
    <t>FHA 004</t>
  </si>
  <si>
    <t>INL 004</t>
  </si>
  <si>
    <t>INL 005</t>
  </si>
  <si>
    <t xml:space="preserve">Hawkins     </t>
  </si>
  <si>
    <t xml:space="preserve">Murrill          </t>
  </si>
  <si>
    <t>EICI 046</t>
  </si>
  <si>
    <t>EICI   030</t>
  </si>
  <si>
    <t>INL 007</t>
  </si>
  <si>
    <t>INL 001</t>
  </si>
  <si>
    <t xml:space="preserve">Needs Trespass </t>
  </si>
  <si>
    <t>Antelope Ridge</t>
  </si>
  <si>
    <t>44 16 16 X 111 29 38</t>
  </si>
  <si>
    <t>ID 310 2823 JM FK02</t>
  </si>
  <si>
    <t>T13N R39E S14-23</t>
  </si>
  <si>
    <t>T13N R39E S14-24</t>
  </si>
  <si>
    <t>ID 310 2823 JM FK03</t>
  </si>
  <si>
    <t>T07S R35E S31</t>
  </si>
  <si>
    <t>T07S R35E S32</t>
  </si>
  <si>
    <t>T07S R35E S33</t>
  </si>
  <si>
    <t>T07S R35E S34</t>
  </si>
  <si>
    <t>T07S R35E S35</t>
  </si>
  <si>
    <t>T07S R35E S36</t>
  </si>
  <si>
    <t>T07S R35E S37</t>
  </si>
  <si>
    <t>T02N R36E S26</t>
  </si>
  <si>
    <t xml:space="preserve">Deep Creek  </t>
  </si>
  <si>
    <t xml:space="preserve">Atomic      </t>
  </si>
  <si>
    <t xml:space="preserve">Birch                   </t>
  </si>
  <si>
    <t xml:space="preserve">Quincy      </t>
  </si>
  <si>
    <t xml:space="preserve">Bannock County </t>
  </si>
  <si>
    <t>Fremont County Assist #1</t>
  </si>
  <si>
    <t xml:space="preserve">Blanchard     </t>
  </si>
  <si>
    <t xml:space="preserve">Bonneville County </t>
  </si>
  <si>
    <t xml:space="preserve">Antelope </t>
  </si>
  <si>
    <t>Caribou County Assist #4</t>
  </si>
  <si>
    <t xml:space="preserve">Sublette </t>
  </si>
  <si>
    <t>Bingham    County</t>
  </si>
  <si>
    <t>T03S R45E Sec 9</t>
  </si>
  <si>
    <t>T03S R45E Sec 10</t>
  </si>
  <si>
    <t>T02N R42E Sec 31</t>
  </si>
  <si>
    <t>T02N R42E Sec 32</t>
  </si>
  <si>
    <t>T04N R44E Sec 3,4</t>
  </si>
  <si>
    <t>T04N R44E Sec 3,5</t>
  </si>
  <si>
    <t>T04N R44E Sec 3,6</t>
  </si>
  <si>
    <t>T08S R35E Sec 1,8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</si>
</sst>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[$-409]dddd\,\ mmmm\ dd\,\ yyyy"/>
    <numFmt numFmtId="170" formatCode="[$-409]d\-mmm;@"/>
    <numFmt numFmtId="171" formatCode="#,##0.00;[Red]#,##0.00"/>
    <numFmt numFmtId="172" formatCode="#,##0;[Red]#,##0"/>
    <numFmt numFmtId="173" formatCode="###"/>
    <numFmt numFmtId="174" formatCode="0.0"/>
    <numFmt numFmtId="175" formatCode="mmm\-yyyy"/>
    <numFmt numFmtId="176" formatCode="00000"/>
  </numFmts>
  <fonts count="3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4"/>
      <color indexed="17"/>
      <name val="Arial"/>
      <family val="2"/>
    </font>
    <font>
      <b/>
      <sz val="14"/>
      <color indexed="51"/>
      <name val="Arial"/>
      <family val="2"/>
    </font>
    <font>
      <b/>
      <sz val="14"/>
      <color indexed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17"/>
      <name val="Arial"/>
      <family val="2"/>
    </font>
    <font>
      <sz val="10"/>
      <color indexed="17"/>
      <name val="Arial"/>
      <family val="2"/>
    </font>
    <font>
      <b/>
      <sz val="14"/>
      <color indexed="10"/>
      <name val="Arial"/>
      <family val="2"/>
    </font>
    <font>
      <b/>
      <sz val="12"/>
      <color indexed="51"/>
      <name val="Arial"/>
      <family val="2"/>
    </font>
    <font>
      <b/>
      <sz val="12"/>
      <color indexed="10"/>
      <name val="Arial"/>
      <family val="2"/>
    </font>
    <font>
      <b/>
      <sz val="12"/>
      <color indexed="18"/>
      <name val="Arial"/>
      <family val="2"/>
    </font>
    <font>
      <sz val="11"/>
      <name val="Times New Roman"/>
      <family val="1"/>
    </font>
    <font>
      <sz val="11"/>
      <name val="Arial"/>
      <family val="0"/>
    </font>
    <font>
      <sz val="11"/>
      <color indexed="52"/>
      <name val="Times New Roman"/>
      <family val="1"/>
    </font>
    <font>
      <sz val="11"/>
      <color indexed="17"/>
      <name val="Times New Roman"/>
      <family val="1"/>
    </font>
    <font>
      <b/>
      <sz val="11"/>
      <color indexed="12"/>
      <name val="Times New Roman"/>
      <family val="1"/>
    </font>
    <font>
      <sz val="8"/>
      <color indexed="10"/>
      <name val="Times New Roman"/>
      <family val="1"/>
    </font>
    <font>
      <b/>
      <sz val="14"/>
      <color indexed="60"/>
      <name val="Arial"/>
      <family val="2"/>
    </font>
    <font>
      <sz val="11"/>
      <color indexed="20"/>
      <name val="Times New Roman"/>
      <family val="1"/>
    </font>
    <font>
      <sz val="11"/>
      <color indexed="21"/>
      <name val="Times New Roman"/>
      <family val="1"/>
    </font>
    <font>
      <sz val="11"/>
      <color indexed="48"/>
      <name val="Times New Roman"/>
      <family val="1"/>
    </font>
    <font>
      <sz val="11"/>
      <color indexed="60"/>
      <name val="Times New Roman"/>
      <family val="1"/>
    </font>
    <font>
      <sz val="11"/>
      <color indexed="8"/>
      <name val="Times New Roman"/>
      <family val="1"/>
    </font>
    <font>
      <sz val="11"/>
      <color indexed="16"/>
      <name val="Times New Roman"/>
      <family val="1"/>
    </font>
    <font>
      <sz val="11"/>
      <color indexed="57"/>
      <name val="Times New Roman"/>
      <family val="1"/>
    </font>
    <font>
      <sz val="11"/>
      <color indexed="12"/>
      <name val="Times New Roman"/>
      <family val="1"/>
    </font>
    <font>
      <sz val="11"/>
      <color indexed="53"/>
      <name val="Times New Roman"/>
      <family val="1"/>
    </font>
    <font>
      <b/>
      <sz val="11"/>
      <color indexed="17"/>
      <name val="Times New Roman"/>
      <family val="1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16" fontId="0" fillId="0" borderId="1" xfId="0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" fontId="0" fillId="0" borderId="0" xfId="0" applyNumberFormat="1" applyFont="1" applyAlignment="1">
      <alignment/>
    </xf>
    <xf numFmtId="0" fontId="11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7" fillId="0" borderId="1" xfId="0" applyFont="1" applyBorder="1" applyAlignment="1">
      <alignment/>
    </xf>
    <xf numFmtId="16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8" fillId="0" borderId="1" xfId="0" applyFont="1" applyBorder="1" applyAlignment="1">
      <alignment/>
    </xf>
    <xf numFmtId="16" fontId="7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13" fillId="0" borderId="1" xfId="0" applyFont="1" applyBorder="1" applyAlignment="1">
      <alignment/>
    </xf>
    <xf numFmtId="0" fontId="15" fillId="0" borderId="1" xfId="0" applyFont="1" applyFill="1" applyBorder="1" applyAlignment="1" applyProtection="1">
      <alignment vertical="top" wrapText="1"/>
      <protection locked="0"/>
    </xf>
    <xf numFmtId="0" fontId="16" fillId="0" borderId="0" xfId="0" applyFont="1" applyBorder="1" applyAlignment="1">
      <alignment/>
    </xf>
    <xf numFmtId="49" fontId="16" fillId="0" borderId="0" xfId="0" applyNumberFormat="1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center"/>
    </xf>
    <xf numFmtId="0" fontId="15" fillId="0" borderId="0" xfId="0" applyFont="1" applyFill="1" applyBorder="1" applyAlignment="1" applyProtection="1">
      <alignment vertical="top" wrapText="1"/>
      <protection locked="0"/>
    </xf>
    <xf numFmtId="0" fontId="15" fillId="0" borderId="0" xfId="0" applyFont="1" applyBorder="1" applyAlignment="1">
      <alignment/>
    </xf>
    <xf numFmtId="0" fontId="15" fillId="0" borderId="2" xfId="0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vertical="top" wrapText="1"/>
    </xf>
    <xf numFmtId="0" fontId="15" fillId="0" borderId="3" xfId="0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left" vertical="top" wrapText="1"/>
    </xf>
    <xf numFmtId="0" fontId="15" fillId="0" borderId="5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vertical="top" wrapText="1"/>
    </xf>
    <xf numFmtId="0" fontId="15" fillId="0" borderId="6" xfId="0" applyFont="1" applyFill="1" applyBorder="1" applyAlignment="1" applyProtection="1">
      <alignment vertical="top" wrapText="1"/>
      <protection locked="0"/>
    </xf>
    <xf numFmtId="0" fontId="15" fillId="0" borderId="3" xfId="0" applyNumberFormat="1" applyFont="1" applyFill="1" applyBorder="1" applyAlignment="1">
      <alignment vertical="top" wrapText="1"/>
    </xf>
    <xf numFmtId="0" fontId="15" fillId="0" borderId="0" xfId="0" applyNumberFormat="1" applyFont="1" applyFill="1" applyBorder="1" applyAlignment="1">
      <alignment vertical="top" wrapText="1"/>
    </xf>
    <xf numFmtId="0" fontId="15" fillId="0" borderId="4" xfId="0" applyFont="1" applyFill="1" applyBorder="1" applyAlignment="1">
      <alignment horizontal="center" vertical="top" wrapText="1"/>
    </xf>
    <xf numFmtId="0" fontId="17" fillId="0" borderId="1" xfId="0" applyFont="1" applyBorder="1" applyAlignment="1" applyProtection="1">
      <alignment vertical="top" wrapText="1"/>
      <protection locked="0"/>
    </xf>
    <xf numFmtId="49" fontId="16" fillId="0" borderId="1" xfId="0" applyNumberFormat="1" applyFont="1" applyBorder="1" applyAlignment="1" applyProtection="1">
      <alignment wrapText="1"/>
      <protection locked="0"/>
    </xf>
    <xf numFmtId="0" fontId="15" fillId="0" borderId="1" xfId="0" applyFont="1" applyBorder="1" applyAlignment="1" applyProtection="1">
      <alignment vertical="top" wrapText="1"/>
      <protection locked="0"/>
    </xf>
    <xf numFmtId="0" fontId="15" fillId="0" borderId="1" xfId="0" applyNumberFormat="1" applyFont="1" applyBorder="1" applyAlignment="1" applyProtection="1">
      <alignment vertical="top" wrapText="1"/>
      <protection locked="0"/>
    </xf>
    <xf numFmtId="0" fontId="15" fillId="0" borderId="1" xfId="0" applyFont="1" applyFill="1" applyBorder="1" applyAlignment="1" applyProtection="1">
      <alignment horizontal="center" vertical="top" wrapText="1"/>
      <protection locked="0"/>
    </xf>
    <xf numFmtId="0" fontId="18" fillId="0" borderId="1" xfId="0" applyFont="1" applyBorder="1" applyAlignment="1" applyProtection="1">
      <alignment vertical="top" wrapText="1"/>
      <protection locked="0"/>
    </xf>
    <xf numFmtId="0" fontId="18" fillId="0" borderId="1" xfId="0" applyFont="1" applyFill="1" applyBorder="1" applyAlignment="1" applyProtection="1">
      <alignment horizontal="left" vertical="top" wrapText="1"/>
      <protection locked="0"/>
    </xf>
    <xf numFmtId="0" fontId="15" fillId="0" borderId="1" xfId="0" applyFont="1" applyFill="1" applyBorder="1" applyAlignment="1" applyProtection="1">
      <alignment horizontal="left" vertical="top" wrapText="1"/>
      <protection locked="0"/>
    </xf>
    <xf numFmtId="0" fontId="15" fillId="0" borderId="7" xfId="0" applyFont="1" applyFill="1" applyBorder="1" applyAlignment="1" applyProtection="1">
      <alignment vertical="top" wrapText="1"/>
      <protection/>
    </xf>
    <xf numFmtId="0" fontId="15" fillId="0" borderId="6" xfId="0" applyFont="1" applyFill="1" applyBorder="1" applyAlignment="1" applyProtection="1">
      <alignment vertical="top" wrapText="1"/>
      <protection/>
    </xf>
    <xf numFmtId="0" fontId="15" fillId="2" borderId="1" xfId="0" applyFont="1" applyFill="1" applyBorder="1" applyAlignment="1">
      <alignment vertical="top" wrapText="1"/>
    </xf>
    <xf numFmtId="49" fontId="15" fillId="2" borderId="1" xfId="0" applyNumberFormat="1" applyFont="1" applyFill="1" applyBorder="1" applyAlignment="1">
      <alignment vertical="top" wrapText="1"/>
    </xf>
    <xf numFmtId="0" fontId="15" fillId="2" borderId="1" xfId="0" applyNumberFormat="1" applyFont="1" applyFill="1" applyBorder="1" applyAlignment="1">
      <alignment vertical="top" wrapText="1"/>
    </xf>
    <xf numFmtId="0" fontId="15" fillId="2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 applyProtection="1">
      <alignment vertical="top" wrapText="1"/>
      <protection locked="0"/>
    </xf>
    <xf numFmtId="0" fontId="15" fillId="2" borderId="1" xfId="0" applyFont="1" applyFill="1" applyBorder="1" applyAlignment="1" applyProtection="1">
      <alignment horizontal="right" vertical="top" wrapText="1"/>
      <protection locked="0"/>
    </xf>
    <xf numFmtId="0" fontId="15" fillId="2" borderId="1" xfId="0" applyFont="1" applyFill="1" applyBorder="1" applyAlignment="1" applyProtection="1">
      <alignment vertical="top" wrapText="1"/>
      <protection/>
    </xf>
    <xf numFmtId="0" fontId="15" fillId="2" borderId="1" xfId="0" applyFont="1" applyFill="1" applyBorder="1" applyAlignment="1" applyProtection="1">
      <alignment horizontal="center" vertical="top" wrapText="1"/>
      <protection/>
    </xf>
    <xf numFmtId="0" fontId="15" fillId="2" borderId="1" xfId="0" applyNumberFormat="1" applyFont="1" applyFill="1" applyBorder="1" applyAlignment="1" applyProtection="1">
      <alignment vertical="top" wrapText="1"/>
      <protection/>
    </xf>
    <xf numFmtId="0" fontId="15" fillId="2" borderId="1" xfId="0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vertical="top" wrapText="1"/>
    </xf>
    <xf numFmtId="174" fontId="15" fillId="2" borderId="1" xfId="0" applyNumberFormat="1" applyFont="1" applyFill="1" applyBorder="1" applyAlignment="1">
      <alignment vertical="top" wrapText="1"/>
    </xf>
    <xf numFmtId="0" fontId="15" fillId="2" borderId="1" xfId="0" applyFont="1" applyFill="1" applyBorder="1" applyAlignment="1" applyProtection="1">
      <alignment horizontal="right" vertical="top" wrapText="1"/>
      <protection/>
    </xf>
    <xf numFmtId="174" fontId="15" fillId="2" borderId="1" xfId="0" applyNumberFormat="1" applyFont="1" applyFill="1" applyBorder="1" applyAlignment="1" applyProtection="1">
      <alignment vertical="top" wrapText="1"/>
      <protection/>
    </xf>
    <xf numFmtId="174" fontId="15" fillId="2" borderId="1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1" fillId="0" borderId="1" xfId="0" applyFont="1" applyBorder="1" applyAlignment="1">
      <alignment/>
    </xf>
    <xf numFmtId="0" fontId="0" fillId="0" borderId="0" xfId="0" applyFont="1" applyAlignment="1">
      <alignment/>
    </xf>
    <xf numFmtId="0" fontId="15" fillId="2" borderId="1" xfId="0" applyNumberFormat="1" applyFont="1" applyFill="1" applyBorder="1" applyAlignment="1" applyProtection="1">
      <alignment vertical="top" wrapText="1"/>
      <protection locked="0"/>
    </xf>
    <xf numFmtId="170" fontId="16" fillId="0" borderId="1" xfId="0" applyNumberFormat="1" applyFont="1" applyBorder="1" applyAlignment="1">
      <alignment/>
    </xf>
    <xf numFmtId="0" fontId="15" fillId="0" borderId="6" xfId="0" applyFont="1" applyFill="1" applyBorder="1" applyAlignment="1">
      <alignment vertical="top" wrapText="1"/>
    </xf>
    <xf numFmtId="49" fontId="16" fillId="0" borderId="6" xfId="0" applyNumberFormat="1" applyFont="1" applyBorder="1" applyAlignment="1">
      <alignment wrapText="1"/>
    </xf>
    <xf numFmtId="0" fontId="25" fillId="0" borderId="1" xfId="0" applyFont="1" applyFill="1" applyBorder="1" applyAlignment="1" applyProtection="1">
      <alignment horizontal="left" vertical="top" wrapText="1"/>
      <protection locked="0"/>
    </xf>
    <xf numFmtId="0" fontId="17" fillId="0" borderId="1" xfId="0" applyFont="1" applyFill="1" applyBorder="1" applyAlignment="1" applyProtection="1">
      <alignment horizontal="left" vertical="top" wrapText="1"/>
      <protection locked="0"/>
    </xf>
    <xf numFmtId="0" fontId="26" fillId="0" borderId="1" xfId="0" applyFont="1" applyFill="1" applyBorder="1" applyAlignment="1" applyProtection="1">
      <alignment horizontal="left" vertical="top" wrapText="1"/>
      <protection locked="0"/>
    </xf>
    <xf numFmtId="0" fontId="27" fillId="0" borderId="1" xfId="0" applyFont="1" applyFill="1" applyBorder="1" applyAlignment="1" applyProtection="1">
      <alignment horizontal="left" vertical="top" wrapText="1"/>
      <protection locked="0"/>
    </xf>
    <xf numFmtId="0" fontId="22" fillId="0" borderId="1" xfId="0" applyFont="1" applyFill="1" applyBorder="1" applyAlignment="1" applyProtection="1">
      <alignment horizontal="left" vertical="top" wrapText="1"/>
      <protection locked="0"/>
    </xf>
    <xf numFmtId="0" fontId="28" fillId="0" borderId="1" xfId="0" applyFont="1" applyFill="1" applyBorder="1" applyAlignment="1" applyProtection="1">
      <alignment horizontal="left" vertical="top" wrapText="1"/>
      <protection locked="0"/>
    </xf>
    <xf numFmtId="3" fontId="15" fillId="0" borderId="1" xfId="0" applyNumberFormat="1" applyFont="1" applyBorder="1" applyAlignment="1" applyProtection="1">
      <alignment vertical="top" wrapText="1"/>
      <protection locked="0"/>
    </xf>
    <xf numFmtId="0" fontId="24" fillId="0" borderId="1" xfId="0" applyFont="1" applyFill="1" applyBorder="1" applyAlignment="1" applyProtection="1">
      <alignment horizontal="left" vertical="top" wrapText="1"/>
      <protection locked="0"/>
    </xf>
    <xf numFmtId="49" fontId="0" fillId="0" borderId="1" xfId="0" applyNumberFormat="1" applyFont="1" applyBorder="1" applyAlignment="1" applyProtection="1">
      <alignment wrapText="1"/>
      <protection locked="0"/>
    </xf>
    <xf numFmtId="0" fontId="29" fillId="0" borderId="1" xfId="0" applyFont="1" applyFill="1" applyBorder="1" applyAlignment="1" applyProtection="1">
      <alignment horizontal="left" vertical="top" wrapText="1"/>
      <protection locked="0"/>
    </xf>
    <xf numFmtId="0" fontId="30" fillId="0" borderId="1" xfId="0" applyFont="1" applyFill="1" applyBorder="1" applyAlignment="1" applyProtection="1">
      <alignment horizontal="left" vertical="top" wrapText="1"/>
      <protection locked="0"/>
    </xf>
    <xf numFmtId="0" fontId="15" fillId="3" borderId="1" xfId="0" applyFont="1" applyFill="1" applyBorder="1" applyAlignment="1" applyProtection="1">
      <alignment vertical="top" wrapText="1"/>
      <protection locked="0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49" fontId="32" fillId="0" borderId="1" xfId="0" applyNumberFormat="1" applyFont="1" applyBorder="1" applyAlignment="1" applyProtection="1">
      <alignment wrapText="1"/>
      <protection locked="0"/>
    </xf>
    <xf numFmtId="3" fontId="15" fillId="3" borderId="1" xfId="0" applyNumberFormat="1" applyFont="1" applyFill="1" applyBorder="1" applyAlignment="1" applyProtection="1">
      <alignment vertical="top" wrapText="1"/>
      <protection locked="0"/>
    </xf>
    <xf numFmtId="170" fontId="16" fillId="0" borderId="1" xfId="0" applyNumberFormat="1" applyFont="1" applyFill="1" applyBorder="1" applyAlignment="1">
      <alignment/>
    </xf>
    <xf numFmtId="49" fontId="16" fillId="0" borderId="1" xfId="0" applyNumberFormat="1" applyFont="1" applyFill="1" applyBorder="1" applyAlignment="1" applyProtection="1">
      <alignment wrapText="1"/>
      <protection locked="0"/>
    </xf>
    <xf numFmtId="0" fontId="15" fillId="0" borderId="1" xfId="0" applyNumberFormat="1" applyFont="1" applyFill="1" applyBorder="1" applyAlignment="1" applyProtection="1">
      <alignment vertical="top" wrapText="1"/>
      <protection locked="0"/>
    </xf>
    <xf numFmtId="3" fontId="15" fillId="0" borderId="1" xfId="0" applyNumberFormat="1" applyFont="1" applyFill="1" applyBorder="1" applyAlignment="1" applyProtection="1">
      <alignment vertical="top" wrapText="1"/>
      <protection locked="0"/>
    </xf>
    <xf numFmtId="0" fontId="0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16" fillId="0" borderId="0" xfId="0" applyNumberFormat="1" applyFont="1" applyBorder="1" applyAlignment="1">
      <alignment wrapText="1"/>
    </xf>
    <xf numFmtId="2" fontId="15" fillId="2" borderId="1" xfId="0" applyNumberFormat="1" applyFont="1" applyFill="1" applyBorder="1" applyAlignment="1">
      <alignment vertical="top" wrapText="1"/>
    </xf>
    <xf numFmtId="2" fontId="15" fillId="2" borderId="1" xfId="0" applyNumberFormat="1" applyFont="1" applyFill="1" applyBorder="1" applyAlignment="1" applyProtection="1">
      <alignment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36"/>
  <sheetViews>
    <sheetView tabSelected="1" workbookViewId="0" topLeftCell="A1">
      <pane ySplit="1" topLeftCell="BM158" activePane="bottomLeft" state="frozen"/>
      <selection pane="topLeft" activeCell="A1" sqref="A1"/>
      <selection pane="bottomLeft" activeCell="M166" sqref="M166"/>
    </sheetView>
  </sheetViews>
  <sheetFormatPr defaultColWidth="9.140625" defaultRowHeight="12.75"/>
  <cols>
    <col min="1" max="1" width="11.7109375" style="20" customWidth="1"/>
    <col min="2" max="2" width="7.8515625" style="20" customWidth="1"/>
    <col min="3" max="3" width="5.140625" style="21" customWidth="1"/>
    <col min="4" max="4" width="9.8515625" style="20" customWidth="1"/>
    <col min="5" max="5" width="10.00390625" style="20" customWidth="1"/>
    <col min="6" max="6" width="13.8515625" style="22" customWidth="1"/>
    <col min="7" max="7" width="8.28125" style="20" customWidth="1"/>
    <col min="8" max="8" width="9.57421875" style="20" bestFit="1" customWidth="1"/>
    <col min="9" max="9" width="8.28125" style="23" customWidth="1"/>
    <col min="10" max="10" width="8.00390625" style="20" customWidth="1"/>
    <col min="11" max="12" width="8.57421875" style="20" customWidth="1"/>
    <col min="13" max="13" width="8.57421875" style="20" bestFit="1" customWidth="1"/>
    <col min="14" max="14" width="6.7109375" style="24" customWidth="1"/>
    <col min="15" max="15" width="9.8515625" style="25" customWidth="1"/>
    <col min="16" max="17" width="10.00390625" style="20" customWidth="1"/>
    <col min="18" max="16384" width="9.140625" style="20" customWidth="1"/>
  </cols>
  <sheetData>
    <row r="1" spans="1:15" ht="75">
      <c r="A1" s="50" t="s">
        <v>0</v>
      </c>
      <c r="B1" s="50" t="s">
        <v>1</v>
      </c>
      <c r="C1" s="51" t="s">
        <v>38</v>
      </c>
      <c r="D1" s="50" t="s">
        <v>39</v>
      </c>
      <c r="E1" s="50" t="s">
        <v>58</v>
      </c>
      <c r="F1" s="50" t="s">
        <v>36</v>
      </c>
      <c r="G1" s="50" t="s">
        <v>51</v>
      </c>
      <c r="H1" s="50" t="s">
        <v>52</v>
      </c>
      <c r="I1" s="52" t="s">
        <v>54</v>
      </c>
      <c r="J1" s="50" t="s">
        <v>57</v>
      </c>
      <c r="K1" s="50" t="s">
        <v>53</v>
      </c>
      <c r="L1" s="50" t="s">
        <v>55</v>
      </c>
      <c r="M1" s="50" t="s">
        <v>56</v>
      </c>
      <c r="N1" s="53" t="s">
        <v>200</v>
      </c>
      <c r="O1" s="54" t="s">
        <v>6</v>
      </c>
    </row>
    <row r="2" spans="1:16" ht="30">
      <c r="A2" s="40" t="s">
        <v>5</v>
      </c>
      <c r="B2" s="72">
        <v>38261</v>
      </c>
      <c r="C2" s="41"/>
      <c r="D2" s="19"/>
      <c r="E2" s="19" t="s">
        <v>64</v>
      </c>
      <c r="F2" s="19"/>
      <c r="G2" s="42"/>
      <c r="H2" s="42"/>
      <c r="I2" s="43"/>
      <c r="J2" s="42"/>
      <c r="K2" s="42"/>
      <c r="L2" s="42"/>
      <c r="M2" s="42"/>
      <c r="N2" s="44"/>
      <c r="O2" s="19"/>
      <c r="P2" s="20">
        <f aca="true" t="shared" si="0" ref="P2:P17">LEFT(C2,3)&amp;N2</f>
      </c>
    </row>
    <row r="3" spans="1:16" ht="30">
      <c r="A3" s="45" t="s">
        <v>743</v>
      </c>
      <c r="B3" s="72">
        <v>38261</v>
      </c>
      <c r="C3" s="41"/>
      <c r="D3" s="19"/>
      <c r="E3" s="19" t="s">
        <v>65</v>
      </c>
      <c r="F3" s="19"/>
      <c r="G3" s="42"/>
      <c r="H3" s="42"/>
      <c r="I3" s="43"/>
      <c r="J3" s="42"/>
      <c r="K3" s="42"/>
      <c r="L3" s="42"/>
      <c r="M3" s="42"/>
      <c r="N3" s="44"/>
      <c r="O3" s="19"/>
      <c r="P3" s="20">
        <f t="shared" si="0"/>
      </c>
    </row>
    <row r="4" spans="1:16" ht="44.25">
      <c r="A4" s="45" t="s">
        <v>744</v>
      </c>
      <c r="B4" s="72">
        <v>38261</v>
      </c>
      <c r="C4" s="41"/>
      <c r="D4" s="19"/>
      <c r="E4" s="19" t="s">
        <v>66</v>
      </c>
      <c r="F4" s="19"/>
      <c r="G4" s="42"/>
      <c r="H4" s="42"/>
      <c r="I4" s="43"/>
      <c r="J4" s="42"/>
      <c r="K4" s="42"/>
      <c r="L4" s="42"/>
      <c r="M4" s="42"/>
      <c r="N4" s="44"/>
      <c r="O4" s="19"/>
      <c r="P4" s="20">
        <f t="shared" si="0"/>
      </c>
    </row>
    <row r="5" spans="1:16" ht="48.75">
      <c r="A5" s="45" t="s">
        <v>739</v>
      </c>
      <c r="B5" s="72">
        <v>38261</v>
      </c>
      <c r="C5" s="41"/>
      <c r="D5" s="19"/>
      <c r="E5" s="19" t="s">
        <v>67</v>
      </c>
      <c r="F5" s="19"/>
      <c r="G5" s="42"/>
      <c r="H5" s="42"/>
      <c r="I5" s="43"/>
      <c r="J5" s="42"/>
      <c r="K5" s="42"/>
      <c r="L5" s="42"/>
      <c r="M5" s="42"/>
      <c r="N5" s="44"/>
      <c r="O5" s="19"/>
      <c r="P5" s="20">
        <f t="shared" si="0"/>
      </c>
    </row>
    <row r="6" spans="1:16" ht="44.25">
      <c r="A6" s="45" t="s">
        <v>740</v>
      </c>
      <c r="B6" s="72">
        <v>38261</v>
      </c>
      <c r="C6" s="41"/>
      <c r="D6" s="19"/>
      <c r="E6" s="19" t="s">
        <v>68</v>
      </c>
      <c r="F6" s="19"/>
      <c r="G6" s="42"/>
      <c r="H6" s="42"/>
      <c r="I6" s="43"/>
      <c r="J6" s="42"/>
      <c r="K6" s="42"/>
      <c r="L6" s="42"/>
      <c r="M6" s="42"/>
      <c r="N6" s="44"/>
      <c r="O6" s="19"/>
      <c r="P6" s="20">
        <f t="shared" si="0"/>
      </c>
    </row>
    <row r="7" spans="1:16" ht="48.75" customHeight="1">
      <c r="A7" s="46" t="s">
        <v>741</v>
      </c>
      <c r="B7" s="72">
        <v>38626</v>
      </c>
      <c r="C7" s="41"/>
      <c r="D7" s="19"/>
      <c r="E7" s="19" t="s">
        <v>69</v>
      </c>
      <c r="F7" s="19"/>
      <c r="G7" s="42"/>
      <c r="H7" s="42"/>
      <c r="I7" s="43"/>
      <c r="J7" s="42"/>
      <c r="K7" s="42"/>
      <c r="L7" s="42"/>
      <c r="M7" s="42"/>
      <c r="N7" s="44"/>
      <c r="O7" s="19"/>
      <c r="P7" s="20">
        <f t="shared" si="0"/>
      </c>
    </row>
    <row r="8" spans="1:16" ht="48.75" customHeight="1">
      <c r="A8" s="46" t="s">
        <v>742</v>
      </c>
      <c r="B8" s="72">
        <v>38626</v>
      </c>
      <c r="C8" s="41"/>
      <c r="D8" s="19"/>
      <c r="E8" s="19" t="s">
        <v>135</v>
      </c>
      <c r="F8" s="19"/>
      <c r="G8" s="42"/>
      <c r="H8" s="42"/>
      <c r="I8" s="43"/>
      <c r="J8" s="42"/>
      <c r="K8" s="42"/>
      <c r="L8" s="42"/>
      <c r="M8" s="42"/>
      <c r="N8" s="44"/>
      <c r="O8" s="19"/>
      <c r="P8" s="20">
        <f t="shared" si="0"/>
      </c>
    </row>
    <row r="9" spans="1:16" ht="48.75" customHeight="1">
      <c r="A9" s="47" t="s">
        <v>825</v>
      </c>
      <c r="B9" s="72">
        <v>38827</v>
      </c>
      <c r="C9" s="41" t="s">
        <v>113</v>
      </c>
      <c r="D9" s="19" t="s">
        <v>823</v>
      </c>
      <c r="E9" s="19" t="s">
        <v>116</v>
      </c>
      <c r="F9" s="19" t="s">
        <v>114</v>
      </c>
      <c r="G9" s="42"/>
      <c r="H9" s="42"/>
      <c r="I9" s="43"/>
      <c r="J9" s="42"/>
      <c r="K9" s="42"/>
      <c r="L9" s="42"/>
      <c r="M9" s="42">
        <v>350</v>
      </c>
      <c r="N9" s="44" t="s">
        <v>115</v>
      </c>
      <c r="O9" s="19" t="s">
        <v>170</v>
      </c>
      <c r="P9" s="20" t="str">
        <f>LEFT(C9,3)&amp;N9</f>
        <v>EICH</v>
      </c>
    </row>
    <row r="10" spans="1:16" ht="48.75" customHeight="1">
      <c r="A10" s="75" t="s">
        <v>136</v>
      </c>
      <c r="B10" s="72">
        <v>38847</v>
      </c>
      <c r="C10" s="41" t="s">
        <v>137</v>
      </c>
      <c r="D10" s="19" t="s">
        <v>138</v>
      </c>
      <c r="E10" s="19" t="s">
        <v>139</v>
      </c>
      <c r="F10" s="19" t="s">
        <v>140</v>
      </c>
      <c r="G10" s="42"/>
      <c r="H10" s="42"/>
      <c r="I10" s="43"/>
      <c r="J10" s="42">
        <v>2</v>
      </c>
      <c r="K10" s="42"/>
      <c r="L10" s="42"/>
      <c r="M10" s="42"/>
      <c r="N10" s="44" t="s">
        <v>115</v>
      </c>
      <c r="O10" s="19" t="s">
        <v>261</v>
      </c>
      <c r="P10" s="20" t="str">
        <f t="shared" si="0"/>
        <v>FHAH</v>
      </c>
    </row>
    <row r="11" spans="1:16" ht="48.75" customHeight="1">
      <c r="A11" s="75" t="s">
        <v>141</v>
      </c>
      <c r="B11" s="72">
        <v>38847</v>
      </c>
      <c r="C11" s="41" t="s">
        <v>142</v>
      </c>
      <c r="D11" s="19" t="s">
        <v>138</v>
      </c>
      <c r="E11" s="19" t="s">
        <v>143</v>
      </c>
      <c r="F11" s="19" t="s">
        <v>144</v>
      </c>
      <c r="G11" s="42"/>
      <c r="H11" s="42"/>
      <c r="I11" s="43"/>
      <c r="J11" s="42">
        <v>0.8</v>
      </c>
      <c r="K11" s="42"/>
      <c r="L11" s="42"/>
      <c r="M11" s="42"/>
      <c r="N11" s="44" t="s">
        <v>115</v>
      </c>
      <c r="O11" s="19" t="s">
        <v>261</v>
      </c>
      <c r="P11" s="20" t="str">
        <f t="shared" si="0"/>
        <v>FHAH</v>
      </c>
    </row>
    <row r="12" spans="1:16" ht="48.75" customHeight="1">
      <c r="A12" s="47" t="s">
        <v>153</v>
      </c>
      <c r="B12" s="72">
        <v>38848</v>
      </c>
      <c r="C12" s="41" t="s">
        <v>156</v>
      </c>
      <c r="D12" s="19" t="s">
        <v>575</v>
      </c>
      <c r="E12" s="19" t="s">
        <v>157</v>
      </c>
      <c r="F12" s="19" t="s">
        <v>158</v>
      </c>
      <c r="G12" s="42"/>
      <c r="H12" s="42"/>
      <c r="I12" s="43"/>
      <c r="J12" s="42"/>
      <c r="K12" s="42"/>
      <c r="L12" s="42"/>
      <c r="M12" s="42">
        <v>0.9</v>
      </c>
      <c r="N12" s="44" t="s">
        <v>115</v>
      </c>
      <c r="O12" s="19" t="s">
        <v>261</v>
      </c>
      <c r="P12" s="20" t="str">
        <f t="shared" si="0"/>
        <v>EICH</v>
      </c>
    </row>
    <row r="13" spans="1:16" ht="48.75" customHeight="1">
      <c r="A13" s="47" t="s">
        <v>826</v>
      </c>
      <c r="B13" s="72">
        <v>38858</v>
      </c>
      <c r="C13" s="41" t="s">
        <v>159</v>
      </c>
      <c r="D13" s="19" t="s">
        <v>824</v>
      </c>
      <c r="E13" s="19" t="s">
        <v>160</v>
      </c>
      <c r="F13" s="19" t="s">
        <v>161</v>
      </c>
      <c r="G13" s="42"/>
      <c r="H13" s="42"/>
      <c r="I13" s="43"/>
      <c r="J13" s="42"/>
      <c r="K13" s="42"/>
      <c r="L13" s="42"/>
      <c r="M13" s="42">
        <v>3.8</v>
      </c>
      <c r="N13" s="44" t="s">
        <v>115</v>
      </c>
      <c r="O13" s="19" t="s">
        <v>261</v>
      </c>
      <c r="P13" s="20" t="str">
        <f t="shared" si="0"/>
        <v>EICH</v>
      </c>
    </row>
    <row r="14" spans="1:16" ht="48.75" customHeight="1">
      <c r="A14" s="76" t="s">
        <v>145</v>
      </c>
      <c r="B14" s="72">
        <v>38132</v>
      </c>
      <c r="C14" s="41" t="s">
        <v>148</v>
      </c>
      <c r="D14" s="19" t="s">
        <v>208</v>
      </c>
      <c r="E14" s="19" t="s">
        <v>146</v>
      </c>
      <c r="F14" s="19" t="s">
        <v>260</v>
      </c>
      <c r="G14" s="42"/>
      <c r="H14" s="42">
        <v>24.7</v>
      </c>
      <c r="I14" s="43"/>
      <c r="J14" s="42"/>
      <c r="K14" s="42"/>
      <c r="L14" s="42"/>
      <c r="M14" s="42"/>
      <c r="N14" s="44" t="s">
        <v>115</v>
      </c>
      <c r="O14" s="19" t="s">
        <v>261</v>
      </c>
      <c r="P14" s="20" t="str">
        <f t="shared" si="0"/>
        <v>IFDH</v>
      </c>
    </row>
    <row r="15" spans="1:16" ht="48.75" customHeight="1">
      <c r="A15" s="47" t="s">
        <v>829</v>
      </c>
      <c r="B15" s="72">
        <v>38867</v>
      </c>
      <c r="C15" s="41" t="s">
        <v>383</v>
      </c>
      <c r="D15" s="19" t="s">
        <v>827</v>
      </c>
      <c r="E15" s="19" t="s">
        <v>162</v>
      </c>
      <c r="F15" s="19" t="s">
        <v>163</v>
      </c>
      <c r="G15" s="42"/>
      <c r="H15" s="42"/>
      <c r="I15" s="43"/>
      <c r="J15" s="42"/>
      <c r="K15" s="42"/>
      <c r="L15" s="42"/>
      <c r="M15" s="42">
        <v>0.8</v>
      </c>
      <c r="N15" s="44" t="s">
        <v>115</v>
      </c>
      <c r="O15" s="19" t="s">
        <v>261</v>
      </c>
      <c r="P15" s="20" t="str">
        <f t="shared" si="0"/>
        <v>EICH</v>
      </c>
    </row>
    <row r="16" spans="1:16" ht="48.75" customHeight="1">
      <c r="A16" s="47" t="s">
        <v>830</v>
      </c>
      <c r="B16" s="72">
        <v>38869</v>
      </c>
      <c r="C16" s="41" t="s">
        <v>164</v>
      </c>
      <c r="D16" s="19" t="s">
        <v>828</v>
      </c>
      <c r="E16" s="19" t="s">
        <v>165</v>
      </c>
      <c r="F16" s="19" t="s">
        <v>166</v>
      </c>
      <c r="G16" s="42"/>
      <c r="H16" s="42"/>
      <c r="I16" s="43"/>
      <c r="J16" s="42"/>
      <c r="K16" s="42"/>
      <c r="L16" s="42"/>
      <c r="M16" s="42">
        <v>0.4</v>
      </c>
      <c r="N16" s="44" t="s">
        <v>115</v>
      </c>
      <c r="O16" s="19" t="s">
        <v>261</v>
      </c>
      <c r="P16" s="20" t="str">
        <f t="shared" si="0"/>
        <v>EICH</v>
      </c>
    </row>
    <row r="17" spans="1:16" ht="48.75" customHeight="1">
      <c r="A17" s="46" t="s">
        <v>149</v>
      </c>
      <c r="B17" s="72">
        <v>38877</v>
      </c>
      <c r="C17" s="41" t="s">
        <v>150</v>
      </c>
      <c r="D17" s="19" t="s">
        <v>151</v>
      </c>
      <c r="E17" s="19" t="s">
        <v>66</v>
      </c>
      <c r="F17" s="19" t="s">
        <v>152</v>
      </c>
      <c r="G17" s="42">
        <v>0.1</v>
      </c>
      <c r="H17" s="42"/>
      <c r="I17" s="43"/>
      <c r="J17" s="42"/>
      <c r="K17" s="42"/>
      <c r="L17" s="42"/>
      <c r="M17" s="42"/>
      <c r="N17" s="44" t="s">
        <v>147</v>
      </c>
      <c r="O17" s="19" t="s">
        <v>261</v>
      </c>
      <c r="P17" s="20" t="str">
        <f t="shared" si="0"/>
        <v>CTFL</v>
      </c>
    </row>
    <row r="18" spans="1:16" ht="48.75" customHeight="1">
      <c r="A18" s="77" t="s">
        <v>822</v>
      </c>
      <c r="B18" s="72">
        <v>38884</v>
      </c>
      <c r="C18" s="41" t="s">
        <v>167</v>
      </c>
      <c r="D18" s="19" t="s">
        <v>821</v>
      </c>
      <c r="E18" s="19" t="s">
        <v>168</v>
      </c>
      <c r="F18" s="19" t="s">
        <v>169</v>
      </c>
      <c r="G18" s="42"/>
      <c r="H18" s="42"/>
      <c r="I18" s="43"/>
      <c r="J18" s="42"/>
      <c r="K18" s="42"/>
      <c r="L18" s="42"/>
      <c r="M18" s="42">
        <v>0.1</v>
      </c>
      <c r="N18" s="44" t="s">
        <v>115</v>
      </c>
      <c r="O18" s="19" t="s">
        <v>170</v>
      </c>
      <c r="P18" s="20" t="s">
        <v>184</v>
      </c>
    </row>
    <row r="19" spans="1:16" ht="48.75" customHeight="1">
      <c r="A19" s="47" t="s">
        <v>820</v>
      </c>
      <c r="B19" s="72">
        <v>38885</v>
      </c>
      <c r="C19" s="41" t="s">
        <v>171</v>
      </c>
      <c r="D19" s="19" t="s">
        <v>819</v>
      </c>
      <c r="E19" s="19" t="s">
        <v>172</v>
      </c>
      <c r="F19" s="19" t="s">
        <v>173</v>
      </c>
      <c r="G19" s="42"/>
      <c r="H19" s="42"/>
      <c r="I19" s="43"/>
      <c r="J19" s="42"/>
      <c r="K19" s="42"/>
      <c r="L19" s="42"/>
      <c r="M19" s="42">
        <v>3</v>
      </c>
      <c r="N19" s="44" t="s">
        <v>115</v>
      </c>
      <c r="O19" s="19" t="s">
        <v>170</v>
      </c>
      <c r="P19" s="20" t="s">
        <v>184</v>
      </c>
    </row>
    <row r="20" spans="1:16" ht="48.75" customHeight="1">
      <c r="A20" s="76" t="s">
        <v>174</v>
      </c>
      <c r="B20" s="72">
        <v>38887</v>
      </c>
      <c r="C20" s="41" t="s">
        <v>175</v>
      </c>
      <c r="D20" s="19" t="s">
        <v>176</v>
      </c>
      <c r="E20" s="19" t="s">
        <v>177</v>
      </c>
      <c r="F20" s="19" t="s">
        <v>178</v>
      </c>
      <c r="G20" s="42"/>
      <c r="H20" s="42">
        <v>1.5</v>
      </c>
      <c r="I20" s="43"/>
      <c r="J20" s="42"/>
      <c r="K20" s="42"/>
      <c r="L20" s="42"/>
      <c r="M20" s="42"/>
      <c r="N20" s="44" t="s">
        <v>147</v>
      </c>
      <c r="O20" s="19" t="s">
        <v>261</v>
      </c>
      <c r="P20" s="20" t="s">
        <v>183</v>
      </c>
    </row>
    <row r="21" spans="1:16" ht="48.75" customHeight="1">
      <c r="A21" s="76" t="s">
        <v>179</v>
      </c>
      <c r="B21" s="72">
        <v>38887</v>
      </c>
      <c r="C21" s="41" t="s">
        <v>180</v>
      </c>
      <c r="D21" s="19" t="s">
        <v>176</v>
      </c>
      <c r="E21" s="19" t="s">
        <v>181</v>
      </c>
      <c r="F21" s="19" t="s">
        <v>182</v>
      </c>
      <c r="G21" s="42"/>
      <c r="H21" s="42">
        <v>0.1</v>
      </c>
      <c r="I21" s="43"/>
      <c r="J21" s="42"/>
      <c r="K21" s="42"/>
      <c r="L21" s="42"/>
      <c r="M21" s="42"/>
      <c r="N21" s="44" t="s">
        <v>147</v>
      </c>
      <c r="O21" s="19" t="s">
        <v>261</v>
      </c>
      <c r="P21" s="20" t="s">
        <v>183</v>
      </c>
    </row>
    <row r="22" spans="1:16" ht="48.75" customHeight="1">
      <c r="A22" s="76" t="s">
        <v>186</v>
      </c>
      <c r="B22" s="72">
        <v>38891</v>
      </c>
      <c r="C22" s="41" t="s">
        <v>187</v>
      </c>
      <c r="D22" s="19" t="s">
        <v>176</v>
      </c>
      <c r="E22" s="19" t="s">
        <v>188</v>
      </c>
      <c r="F22" s="19" t="s">
        <v>189</v>
      </c>
      <c r="G22" s="42"/>
      <c r="H22" s="42">
        <v>15.8</v>
      </c>
      <c r="I22" s="43"/>
      <c r="J22" s="42"/>
      <c r="K22" s="42"/>
      <c r="L22" s="42"/>
      <c r="M22" s="42"/>
      <c r="N22" s="44" t="s">
        <v>115</v>
      </c>
      <c r="O22" s="19" t="s">
        <v>261</v>
      </c>
      <c r="P22" s="20" t="s">
        <v>190</v>
      </c>
    </row>
    <row r="23" spans="1:16" ht="48.75" customHeight="1">
      <c r="A23" s="46" t="s">
        <v>191</v>
      </c>
      <c r="B23" s="72">
        <v>38891</v>
      </c>
      <c r="C23" s="41" t="s">
        <v>192</v>
      </c>
      <c r="D23" s="19" t="s">
        <v>193</v>
      </c>
      <c r="E23" s="19" t="s">
        <v>68</v>
      </c>
      <c r="F23" s="19" t="s">
        <v>194</v>
      </c>
      <c r="G23" s="42">
        <v>0.1</v>
      </c>
      <c r="H23" s="42"/>
      <c r="I23" s="43"/>
      <c r="J23" s="42"/>
      <c r="K23" s="42"/>
      <c r="L23" s="42"/>
      <c r="M23" s="42"/>
      <c r="N23" s="44" t="s">
        <v>201</v>
      </c>
      <c r="O23" s="19" t="s">
        <v>261</v>
      </c>
      <c r="P23" s="20" t="s">
        <v>202</v>
      </c>
    </row>
    <row r="24" spans="1:16" ht="48.75" customHeight="1">
      <c r="A24" s="75" t="s">
        <v>195</v>
      </c>
      <c r="B24" s="72">
        <v>38896</v>
      </c>
      <c r="C24" s="41" t="s">
        <v>196</v>
      </c>
      <c r="D24" s="19" t="s">
        <v>138</v>
      </c>
      <c r="E24" s="19" t="s">
        <v>197</v>
      </c>
      <c r="F24" s="19" t="s">
        <v>198</v>
      </c>
      <c r="G24" s="42"/>
      <c r="H24" s="42"/>
      <c r="I24" s="43"/>
      <c r="J24" s="42">
        <v>46.6</v>
      </c>
      <c r="K24" s="42"/>
      <c r="L24" s="42"/>
      <c r="M24" s="42"/>
      <c r="N24" s="44" t="s">
        <v>115</v>
      </c>
      <c r="O24" s="19" t="s">
        <v>261</v>
      </c>
      <c r="P24" s="20" t="s">
        <v>199</v>
      </c>
    </row>
    <row r="25" spans="1:16" ht="48.75" customHeight="1">
      <c r="A25" s="47" t="s">
        <v>382</v>
      </c>
      <c r="B25" s="72">
        <v>38898</v>
      </c>
      <c r="C25" s="41" t="s">
        <v>203</v>
      </c>
      <c r="D25" s="19" t="s">
        <v>831</v>
      </c>
      <c r="E25" s="19" t="s">
        <v>204</v>
      </c>
      <c r="F25" s="19" t="s">
        <v>262</v>
      </c>
      <c r="G25" s="42"/>
      <c r="H25" s="42"/>
      <c r="I25" s="43"/>
      <c r="J25" s="42"/>
      <c r="K25" s="42"/>
      <c r="L25" s="42"/>
      <c r="M25" s="42">
        <v>2.6</v>
      </c>
      <c r="N25" s="44" t="s">
        <v>115</v>
      </c>
      <c r="O25" s="19" t="s">
        <v>170</v>
      </c>
      <c r="P25" s="20" t="s">
        <v>184</v>
      </c>
    </row>
    <row r="26" spans="1:16" ht="48.75" customHeight="1">
      <c r="A26" s="76" t="s">
        <v>796</v>
      </c>
      <c r="B26" s="72">
        <v>38899</v>
      </c>
      <c r="C26" s="41" t="s">
        <v>209</v>
      </c>
      <c r="D26" s="19" t="s">
        <v>176</v>
      </c>
      <c r="E26" s="19" t="s">
        <v>234</v>
      </c>
      <c r="F26" s="19" t="s">
        <v>210</v>
      </c>
      <c r="G26" s="42"/>
      <c r="H26" s="42">
        <v>28.9</v>
      </c>
      <c r="I26" s="43"/>
      <c r="J26" s="42"/>
      <c r="K26" s="42"/>
      <c r="L26" s="42"/>
      <c r="M26" s="42"/>
      <c r="N26" s="44" t="s">
        <v>115</v>
      </c>
      <c r="O26" s="19" t="s">
        <v>261</v>
      </c>
      <c r="P26" s="20" t="s">
        <v>190</v>
      </c>
    </row>
    <row r="27" spans="1:16" ht="48.75" customHeight="1">
      <c r="A27" s="47" t="s">
        <v>211</v>
      </c>
      <c r="B27" s="72">
        <v>38900</v>
      </c>
      <c r="C27" s="41" t="s">
        <v>212</v>
      </c>
      <c r="D27" s="19" t="s">
        <v>832</v>
      </c>
      <c r="E27" s="19" t="s">
        <v>213</v>
      </c>
      <c r="F27" s="19" t="s">
        <v>214</v>
      </c>
      <c r="G27" s="42"/>
      <c r="H27" s="42"/>
      <c r="I27" s="43"/>
      <c r="J27" s="42"/>
      <c r="K27" s="42"/>
      <c r="L27" s="42"/>
      <c r="M27" s="42">
        <v>3</v>
      </c>
      <c r="N27" s="44" t="s">
        <v>115</v>
      </c>
      <c r="O27" s="19" t="s">
        <v>170</v>
      </c>
      <c r="P27" s="20" t="s">
        <v>184</v>
      </c>
    </row>
    <row r="28" spans="1:16" ht="48.75" customHeight="1">
      <c r="A28" s="47" t="s">
        <v>215</v>
      </c>
      <c r="B28" s="72">
        <v>38900</v>
      </c>
      <c r="C28" s="41" t="s">
        <v>216</v>
      </c>
      <c r="D28" s="19" t="s">
        <v>461</v>
      </c>
      <c r="E28" s="19" t="s">
        <v>217</v>
      </c>
      <c r="F28" s="19" t="s">
        <v>218</v>
      </c>
      <c r="G28" s="42"/>
      <c r="H28" s="42"/>
      <c r="I28" s="43"/>
      <c r="J28" s="42"/>
      <c r="K28" s="42"/>
      <c r="L28" s="42"/>
      <c r="M28" s="42">
        <v>12</v>
      </c>
      <c r="N28" s="44" t="s">
        <v>147</v>
      </c>
      <c r="O28" s="86" t="s">
        <v>733</v>
      </c>
      <c r="P28" s="20" t="s">
        <v>224</v>
      </c>
    </row>
    <row r="29" spans="1:16" ht="48.75" customHeight="1">
      <c r="A29" s="76" t="s">
        <v>205</v>
      </c>
      <c r="B29" s="72">
        <v>38902</v>
      </c>
      <c r="C29" s="41" t="s">
        <v>206</v>
      </c>
      <c r="D29" s="19" t="s">
        <v>208</v>
      </c>
      <c r="E29" s="19" t="s">
        <v>207</v>
      </c>
      <c r="F29" s="19" t="s">
        <v>222</v>
      </c>
      <c r="G29" s="42"/>
      <c r="H29" s="42">
        <v>12.8</v>
      </c>
      <c r="I29" s="43"/>
      <c r="J29" s="42"/>
      <c r="K29" s="42"/>
      <c r="L29" s="42"/>
      <c r="M29" s="42"/>
      <c r="N29" s="44" t="s">
        <v>147</v>
      </c>
      <c r="O29" s="19" t="s">
        <v>261</v>
      </c>
      <c r="P29" s="20" t="s">
        <v>183</v>
      </c>
    </row>
    <row r="30" spans="1:16" ht="48.75" customHeight="1">
      <c r="A30" s="47" t="s">
        <v>219</v>
      </c>
      <c r="B30" s="72">
        <v>38902</v>
      </c>
      <c r="C30" s="41" t="s">
        <v>220</v>
      </c>
      <c r="D30" s="19" t="s">
        <v>481</v>
      </c>
      <c r="E30" s="19" t="s">
        <v>221</v>
      </c>
      <c r="F30" s="19" t="s">
        <v>223</v>
      </c>
      <c r="G30" s="42"/>
      <c r="H30" s="42"/>
      <c r="I30" s="43"/>
      <c r="J30" s="42"/>
      <c r="K30" s="42"/>
      <c r="L30" s="42"/>
      <c r="M30" s="42">
        <v>0.1</v>
      </c>
      <c r="N30" s="44" t="s">
        <v>115</v>
      </c>
      <c r="O30" s="19" t="s">
        <v>261</v>
      </c>
      <c r="P30" s="20" t="s">
        <v>184</v>
      </c>
    </row>
    <row r="31" spans="1:16" ht="48.75" customHeight="1">
      <c r="A31" s="47" t="s">
        <v>225</v>
      </c>
      <c r="B31" s="72">
        <v>38902</v>
      </c>
      <c r="C31" s="41" t="s">
        <v>226</v>
      </c>
      <c r="D31" s="19" t="s">
        <v>481</v>
      </c>
      <c r="E31" s="19" t="s">
        <v>227</v>
      </c>
      <c r="F31" s="19" t="s">
        <v>223</v>
      </c>
      <c r="G31" s="42"/>
      <c r="H31" s="42"/>
      <c r="I31" s="43"/>
      <c r="J31" s="42"/>
      <c r="K31" s="42"/>
      <c r="L31" s="42"/>
      <c r="M31" s="42">
        <v>0.1</v>
      </c>
      <c r="N31" s="44" t="s">
        <v>115</v>
      </c>
      <c r="O31" s="19" t="s">
        <v>261</v>
      </c>
      <c r="P31" s="20" t="s">
        <v>184</v>
      </c>
    </row>
    <row r="32" spans="1:16" ht="48.75" customHeight="1">
      <c r="A32" s="47" t="s">
        <v>228</v>
      </c>
      <c r="B32" s="72">
        <v>38902</v>
      </c>
      <c r="C32" s="41" t="s">
        <v>229</v>
      </c>
      <c r="D32" s="19" t="s">
        <v>481</v>
      </c>
      <c r="E32" s="19" t="s">
        <v>230</v>
      </c>
      <c r="F32" s="19" t="s">
        <v>223</v>
      </c>
      <c r="G32" s="42"/>
      <c r="H32" s="42"/>
      <c r="I32" s="43"/>
      <c r="J32" s="42"/>
      <c r="K32" s="42"/>
      <c r="L32" s="42"/>
      <c r="M32" s="42">
        <v>0.1</v>
      </c>
      <c r="N32" s="44" t="s">
        <v>115</v>
      </c>
      <c r="O32" s="19" t="s">
        <v>261</v>
      </c>
      <c r="P32" s="20" t="s">
        <v>184</v>
      </c>
    </row>
    <row r="33" spans="1:16" ht="48.75" customHeight="1">
      <c r="A33" s="47" t="s">
        <v>231</v>
      </c>
      <c r="B33" s="72">
        <v>38902</v>
      </c>
      <c r="C33" s="41" t="s">
        <v>232</v>
      </c>
      <c r="D33" s="19" t="s">
        <v>481</v>
      </c>
      <c r="E33" s="19" t="s">
        <v>233</v>
      </c>
      <c r="F33" s="19" t="s">
        <v>223</v>
      </c>
      <c r="G33" s="42"/>
      <c r="H33" s="42"/>
      <c r="I33" s="43"/>
      <c r="J33" s="42"/>
      <c r="K33" s="42"/>
      <c r="L33" s="42"/>
      <c r="M33" s="42">
        <v>0.8</v>
      </c>
      <c r="N33" s="44" t="s">
        <v>115</v>
      </c>
      <c r="O33" s="19" t="s">
        <v>261</v>
      </c>
      <c r="P33" s="20" t="s">
        <v>184</v>
      </c>
    </row>
    <row r="34" spans="1:16" ht="48.75" customHeight="1">
      <c r="A34" s="76" t="s">
        <v>235</v>
      </c>
      <c r="B34" s="72">
        <v>38904</v>
      </c>
      <c r="C34" s="41" t="s">
        <v>236</v>
      </c>
      <c r="D34" s="19" t="s">
        <v>176</v>
      </c>
      <c r="E34" s="19" t="s">
        <v>237</v>
      </c>
      <c r="F34" s="19" t="s">
        <v>238</v>
      </c>
      <c r="G34" s="42"/>
      <c r="H34" s="42">
        <v>7</v>
      </c>
      <c r="I34" s="43"/>
      <c r="J34" s="42"/>
      <c r="K34" s="42"/>
      <c r="L34" s="42"/>
      <c r="M34" s="42"/>
      <c r="N34" s="44" t="s">
        <v>147</v>
      </c>
      <c r="O34" s="19" t="s">
        <v>261</v>
      </c>
      <c r="P34" s="20" t="s">
        <v>183</v>
      </c>
    </row>
    <row r="35" spans="1:16" ht="48.75" customHeight="1">
      <c r="A35" s="46" t="s">
        <v>239</v>
      </c>
      <c r="B35" s="72">
        <v>38905</v>
      </c>
      <c r="C35" s="41" t="s">
        <v>240</v>
      </c>
      <c r="D35" s="19" t="s">
        <v>241</v>
      </c>
      <c r="E35" s="19" t="s">
        <v>68</v>
      </c>
      <c r="F35" s="19" t="s">
        <v>259</v>
      </c>
      <c r="G35" s="42">
        <v>0.25</v>
      </c>
      <c r="H35" s="42"/>
      <c r="I35" s="43"/>
      <c r="J35" s="42"/>
      <c r="K35" s="42"/>
      <c r="L35" s="42"/>
      <c r="M35" s="42"/>
      <c r="N35" s="44" t="s">
        <v>201</v>
      </c>
      <c r="O35" s="19" t="s">
        <v>261</v>
      </c>
      <c r="P35" s="20" t="s">
        <v>202</v>
      </c>
    </row>
    <row r="36" spans="1:16" ht="48.75" customHeight="1">
      <c r="A36" s="47" t="s">
        <v>245</v>
      </c>
      <c r="B36" s="72">
        <v>38905</v>
      </c>
      <c r="C36" s="41" t="s">
        <v>242</v>
      </c>
      <c r="D36" s="19" t="s">
        <v>833</v>
      </c>
      <c r="E36" s="19" t="s">
        <v>243</v>
      </c>
      <c r="F36" s="19" t="s">
        <v>244</v>
      </c>
      <c r="G36" s="42"/>
      <c r="H36" s="42"/>
      <c r="I36" s="43"/>
      <c r="J36" s="42"/>
      <c r="K36" s="42"/>
      <c r="L36" s="42"/>
      <c r="M36" s="42">
        <v>0.5</v>
      </c>
      <c r="N36" s="44" t="s">
        <v>115</v>
      </c>
      <c r="O36" s="19" t="s">
        <v>170</v>
      </c>
      <c r="P36" s="20" t="s">
        <v>184</v>
      </c>
    </row>
    <row r="37" spans="1:16" ht="48.75" customHeight="1">
      <c r="A37" s="47" t="s">
        <v>246</v>
      </c>
      <c r="B37" s="72">
        <v>38905</v>
      </c>
      <c r="C37" s="41" t="s">
        <v>247</v>
      </c>
      <c r="D37" s="19" t="s">
        <v>461</v>
      </c>
      <c r="E37" s="19" t="s">
        <v>248</v>
      </c>
      <c r="F37" s="19" t="s">
        <v>249</v>
      </c>
      <c r="G37" s="42"/>
      <c r="H37" s="42"/>
      <c r="I37" s="43"/>
      <c r="J37" s="42"/>
      <c r="K37" s="42"/>
      <c r="L37" s="42"/>
      <c r="M37" s="42">
        <v>0.25</v>
      </c>
      <c r="N37" s="44" t="s">
        <v>147</v>
      </c>
      <c r="O37" s="19" t="s">
        <v>261</v>
      </c>
      <c r="P37" s="20" t="s">
        <v>224</v>
      </c>
    </row>
    <row r="38" spans="1:16" ht="48.75" customHeight="1">
      <c r="A38" s="47" t="s">
        <v>250</v>
      </c>
      <c r="B38" s="72">
        <v>38905</v>
      </c>
      <c r="C38" s="41" t="s">
        <v>251</v>
      </c>
      <c r="D38" s="19" t="s">
        <v>834</v>
      </c>
      <c r="E38" s="19" t="s">
        <v>252</v>
      </c>
      <c r="F38" s="19" t="s">
        <v>253</v>
      </c>
      <c r="G38" s="42"/>
      <c r="H38" s="42"/>
      <c r="I38" s="43"/>
      <c r="J38" s="42"/>
      <c r="K38" s="42"/>
      <c r="L38" s="42"/>
      <c r="M38" s="42">
        <v>110</v>
      </c>
      <c r="N38" s="44" t="s">
        <v>115</v>
      </c>
      <c r="O38" s="19" t="s">
        <v>170</v>
      </c>
      <c r="P38" s="20" t="s">
        <v>184</v>
      </c>
    </row>
    <row r="39" spans="1:16" ht="48.75" customHeight="1">
      <c r="A39" s="47" t="s">
        <v>258</v>
      </c>
      <c r="B39" s="72">
        <v>38905</v>
      </c>
      <c r="C39" s="41" t="s">
        <v>254</v>
      </c>
      <c r="D39" s="19" t="s">
        <v>835</v>
      </c>
      <c r="E39" s="19" t="s">
        <v>255</v>
      </c>
      <c r="F39" s="19" t="s">
        <v>257</v>
      </c>
      <c r="G39" s="42"/>
      <c r="H39" s="42"/>
      <c r="I39" s="43"/>
      <c r="J39" s="42"/>
      <c r="K39" s="42"/>
      <c r="L39" s="42"/>
      <c r="M39" s="42">
        <v>32</v>
      </c>
      <c r="N39" s="44" t="s">
        <v>115</v>
      </c>
      <c r="O39" s="19" t="s">
        <v>170</v>
      </c>
      <c r="P39" s="20" t="s">
        <v>256</v>
      </c>
    </row>
    <row r="40" spans="1:16" ht="48.75" customHeight="1">
      <c r="A40" s="76" t="s">
        <v>274</v>
      </c>
      <c r="B40" s="72">
        <v>38907</v>
      </c>
      <c r="C40" s="41" t="s">
        <v>265</v>
      </c>
      <c r="D40" s="19" t="s">
        <v>176</v>
      </c>
      <c r="E40" s="19" t="s">
        <v>266</v>
      </c>
      <c r="F40" s="19" t="s">
        <v>267</v>
      </c>
      <c r="G40" s="42"/>
      <c r="H40" s="42">
        <v>25.3</v>
      </c>
      <c r="I40" s="43"/>
      <c r="J40" s="42"/>
      <c r="K40" s="42"/>
      <c r="L40" s="42"/>
      <c r="M40" s="42">
        <v>211.1</v>
      </c>
      <c r="N40" s="44" t="s">
        <v>147</v>
      </c>
      <c r="O40" s="19" t="s">
        <v>261</v>
      </c>
      <c r="P40" s="20" t="s">
        <v>183</v>
      </c>
    </row>
    <row r="41" spans="1:16" ht="48.75" customHeight="1">
      <c r="A41" s="46" t="s">
        <v>377</v>
      </c>
      <c r="B41" s="72">
        <v>38909</v>
      </c>
      <c r="C41" s="41" t="s">
        <v>378</v>
      </c>
      <c r="D41" s="19" t="s">
        <v>380</v>
      </c>
      <c r="E41" s="19" t="s">
        <v>381</v>
      </c>
      <c r="F41" s="19" t="s">
        <v>379</v>
      </c>
      <c r="G41" s="42">
        <v>0.25</v>
      </c>
      <c r="H41" s="42"/>
      <c r="I41" s="43"/>
      <c r="J41" s="42"/>
      <c r="K41" s="42"/>
      <c r="L41" s="42"/>
      <c r="M41" s="42"/>
      <c r="N41" s="44" t="s">
        <v>147</v>
      </c>
      <c r="O41" s="19" t="s">
        <v>261</v>
      </c>
      <c r="P41" s="20" t="s">
        <v>272</v>
      </c>
    </row>
    <row r="42" spans="1:16" ht="48.75" customHeight="1">
      <c r="A42" s="46" t="s">
        <v>268</v>
      </c>
      <c r="B42" s="72">
        <v>38907</v>
      </c>
      <c r="C42" s="41" t="s">
        <v>269</v>
      </c>
      <c r="D42" s="19" t="s">
        <v>270</v>
      </c>
      <c r="E42" s="19" t="s">
        <v>66</v>
      </c>
      <c r="F42" s="19" t="s">
        <v>271</v>
      </c>
      <c r="G42" s="42">
        <v>0.1</v>
      </c>
      <c r="H42" s="42"/>
      <c r="I42" s="43"/>
      <c r="J42" s="42"/>
      <c r="K42" s="42"/>
      <c r="L42" s="42"/>
      <c r="M42" s="42"/>
      <c r="N42" s="44" t="s">
        <v>147</v>
      </c>
      <c r="O42" s="19" t="s">
        <v>261</v>
      </c>
      <c r="P42" s="20" t="s">
        <v>272</v>
      </c>
    </row>
    <row r="43" spans="1:16" ht="48.75" customHeight="1">
      <c r="A43" s="46" t="s">
        <v>273</v>
      </c>
      <c r="B43" s="72">
        <v>38909</v>
      </c>
      <c r="C43" s="41" t="s">
        <v>291</v>
      </c>
      <c r="D43" s="19" t="s">
        <v>690</v>
      </c>
      <c r="E43" s="19" t="s">
        <v>292</v>
      </c>
      <c r="F43" s="19"/>
      <c r="G43" s="42">
        <v>0.1</v>
      </c>
      <c r="H43" s="42"/>
      <c r="I43" s="43"/>
      <c r="J43" s="42"/>
      <c r="K43" s="42"/>
      <c r="L43" s="42"/>
      <c r="M43" s="42"/>
      <c r="N43" s="44" t="s">
        <v>147</v>
      </c>
      <c r="O43" s="19" t="s">
        <v>261</v>
      </c>
      <c r="P43" s="20" t="s">
        <v>183</v>
      </c>
    </row>
    <row r="44" spans="1:16" ht="48.75" customHeight="1">
      <c r="A44" s="76" t="s">
        <v>795</v>
      </c>
      <c r="B44" s="91">
        <v>38901</v>
      </c>
      <c r="C44" s="92" t="s">
        <v>263</v>
      </c>
      <c r="D44" s="19" t="s">
        <v>176</v>
      </c>
      <c r="E44" s="19" t="s">
        <v>264</v>
      </c>
      <c r="F44" s="19"/>
      <c r="G44" s="19">
        <v>1169.5</v>
      </c>
      <c r="H44" s="19">
        <v>7008.1</v>
      </c>
      <c r="I44" s="93"/>
      <c r="J44" s="19"/>
      <c r="K44" s="19"/>
      <c r="L44" s="19"/>
      <c r="M44" s="19">
        <v>864.1</v>
      </c>
      <c r="N44" s="44" t="s">
        <v>147</v>
      </c>
      <c r="O44" s="19" t="s">
        <v>261</v>
      </c>
      <c r="P44" s="20" t="s">
        <v>183</v>
      </c>
    </row>
    <row r="45" spans="1:16" ht="48.75" customHeight="1">
      <c r="A45" s="46" t="s">
        <v>279</v>
      </c>
      <c r="B45" s="72">
        <v>38914</v>
      </c>
      <c r="C45" s="41" t="s">
        <v>275</v>
      </c>
      <c r="D45" s="19" t="s">
        <v>276</v>
      </c>
      <c r="E45" s="19" t="s">
        <v>277</v>
      </c>
      <c r="F45" s="19" t="s">
        <v>278</v>
      </c>
      <c r="G45" s="42">
        <v>0.1</v>
      </c>
      <c r="H45" s="42"/>
      <c r="I45" s="43"/>
      <c r="J45" s="42"/>
      <c r="K45" s="42"/>
      <c r="L45" s="42"/>
      <c r="M45" s="42"/>
      <c r="N45" s="44" t="s">
        <v>115</v>
      </c>
      <c r="O45" s="19" t="s">
        <v>261</v>
      </c>
      <c r="P45" s="20" t="s">
        <v>288</v>
      </c>
    </row>
    <row r="46" spans="1:16" ht="48.75" customHeight="1">
      <c r="A46" s="47" t="s">
        <v>837</v>
      </c>
      <c r="B46" s="72">
        <v>38911</v>
      </c>
      <c r="C46" s="41" t="s">
        <v>354</v>
      </c>
      <c r="D46" s="19" t="s">
        <v>836</v>
      </c>
      <c r="E46" s="19" t="s">
        <v>355</v>
      </c>
      <c r="F46" s="19" t="s">
        <v>356</v>
      </c>
      <c r="G46" s="42"/>
      <c r="H46" s="42"/>
      <c r="I46" s="43"/>
      <c r="J46" s="42"/>
      <c r="K46" s="42"/>
      <c r="L46" s="42"/>
      <c r="M46" s="42">
        <v>0.1</v>
      </c>
      <c r="N46" s="44" t="s">
        <v>115</v>
      </c>
      <c r="O46" s="19" t="s">
        <v>170</v>
      </c>
      <c r="P46" s="20" t="s">
        <v>184</v>
      </c>
    </row>
    <row r="47" spans="1:16" ht="48.75" customHeight="1">
      <c r="A47" s="75" t="s">
        <v>283</v>
      </c>
      <c r="B47" s="72">
        <v>38914</v>
      </c>
      <c r="C47" s="41" t="s">
        <v>842</v>
      </c>
      <c r="D47" s="19" t="s">
        <v>138</v>
      </c>
      <c r="E47" s="19" t="s">
        <v>281</v>
      </c>
      <c r="F47" s="19" t="s">
        <v>282</v>
      </c>
      <c r="G47" s="42"/>
      <c r="H47" s="42"/>
      <c r="I47" s="43"/>
      <c r="J47" s="42">
        <v>5</v>
      </c>
      <c r="K47" s="42"/>
      <c r="L47" s="42"/>
      <c r="M47" s="42"/>
      <c r="N47" s="44" t="s">
        <v>115</v>
      </c>
      <c r="O47" s="19" t="s">
        <v>170</v>
      </c>
      <c r="P47" s="20" t="s">
        <v>199</v>
      </c>
    </row>
    <row r="48" spans="1:16" ht="48.75" customHeight="1">
      <c r="A48" s="47" t="s">
        <v>839</v>
      </c>
      <c r="B48" s="72">
        <v>38916</v>
      </c>
      <c r="C48" s="41" t="s">
        <v>280</v>
      </c>
      <c r="D48" s="19" t="s">
        <v>838</v>
      </c>
      <c r="E48" s="19" t="s">
        <v>286</v>
      </c>
      <c r="F48" s="19"/>
      <c r="G48" s="42"/>
      <c r="H48" s="42"/>
      <c r="I48" s="43"/>
      <c r="J48" s="42"/>
      <c r="K48" s="42"/>
      <c r="L48" s="42"/>
      <c r="M48" s="42">
        <v>3</v>
      </c>
      <c r="N48" s="44" t="s">
        <v>115</v>
      </c>
      <c r="O48" s="19" t="s">
        <v>170</v>
      </c>
      <c r="P48" s="20" t="s">
        <v>184</v>
      </c>
    </row>
    <row r="49" spans="1:16" ht="48.75" customHeight="1">
      <c r="A49" s="47" t="s">
        <v>841</v>
      </c>
      <c r="B49" s="72">
        <v>38917</v>
      </c>
      <c r="C49" s="41" t="s">
        <v>284</v>
      </c>
      <c r="D49" s="19" t="s">
        <v>840</v>
      </c>
      <c r="E49" s="19" t="s">
        <v>285</v>
      </c>
      <c r="F49" s="19" t="s">
        <v>287</v>
      </c>
      <c r="G49" s="42"/>
      <c r="H49" s="42"/>
      <c r="I49" s="43"/>
      <c r="J49" s="42"/>
      <c r="K49" s="42"/>
      <c r="L49" s="42"/>
      <c r="M49" s="42">
        <v>29.5</v>
      </c>
      <c r="N49" s="44" t="s">
        <v>147</v>
      </c>
      <c r="O49" s="19" t="s">
        <v>170</v>
      </c>
      <c r="P49" s="20" t="s">
        <v>224</v>
      </c>
    </row>
    <row r="50" spans="1:16" ht="48.75" customHeight="1">
      <c r="A50" s="76" t="s">
        <v>289</v>
      </c>
      <c r="B50" s="72">
        <v>38921</v>
      </c>
      <c r="C50" s="41" t="s">
        <v>290</v>
      </c>
      <c r="D50" s="19" t="s">
        <v>208</v>
      </c>
      <c r="E50" s="19" t="s">
        <v>293</v>
      </c>
      <c r="F50" s="19" t="s">
        <v>294</v>
      </c>
      <c r="G50" s="42"/>
      <c r="H50" s="42">
        <v>2.5</v>
      </c>
      <c r="I50" s="43"/>
      <c r="J50" s="42"/>
      <c r="K50" s="42"/>
      <c r="L50" s="42"/>
      <c r="M50" s="42"/>
      <c r="N50" s="44" t="s">
        <v>115</v>
      </c>
      <c r="O50" s="19" t="s">
        <v>261</v>
      </c>
      <c r="P50" s="20" t="s">
        <v>190</v>
      </c>
    </row>
    <row r="51" spans="1:16" ht="48.75" customHeight="1">
      <c r="A51" s="76" t="s">
        <v>298</v>
      </c>
      <c r="B51" s="72">
        <v>38921</v>
      </c>
      <c r="C51" s="41" t="s">
        <v>295</v>
      </c>
      <c r="D51" s="19" t="s">
        <v>176</v>
      </c>
      <c r="E51" s="19" t="s">
        <v>296</v>
      </c>
      <c r="F51" s="19" t="s">
        <v>297</v>
      </c>
      <c r="G51" s="42"/>
      <c r="H51" s="42">
        <v>80</v>
      </c>
      <c r="I51" s="43"/>
      <c r="J51" s="42"/>
      <c r="K51" s="42"/>
      <c r="L51" s="42"/>
      <c r="M51" s="42"/>
      <c r="N51" s="44" t="s">
        <v>147</v>
      </c>
      <c r="O51" s="19" t="s">
        <v>261</v>
      </c>
      <c r="P51" s="20" t="s">
        <v>183</v>
      </c>
    </row>
    <row r="52" spans="1:16" ht="48.75" customHeight="1">
      <c r="A52" s="76" t="s">
        <v>299</v>
      </c>
      <c r="B52" s="72">
        <v>38921</v>
      </c>
      <c r="C52" s="41" t="s">
        <v>300</v>
      </c>
      <c r="D52" s="19" t="s">
        <v>208</v>
      </c>
      <c r="E52" s="19" t="s">
        <v>301</v>
      </c>
      <c r="F52" s="19" t="s">
        <v>302</v>
      </c>
      <c r="G52" s="42"/>
      <c r="H52" s="42">
        <v>1.5</v>
      </c>
      <c r="I52" s="43"/>
      <c r="J52" s="42"/>
      <c r="K52" s="42"/>
      <c r="L52" s="42"/>
      <c r="M52" s="42"/>
      <c r="N52" s="44" t="s">
        <v>147</v>
      </c>
      <c r="O52" s="19" t="s">
        <v>261</v>
      </c>
      <c r="P52" s="20" t="s">
        <v>183</v>
      </c>
    </row>
    <row r="53" spans="1:16" ht="48.75" customHeight="1">
      <c r="A53" s="76" t="s">
        <v>303</v>
      </c>
      <c r="B53" s="72">
        <v>38921</v>
      </c>
      <c r="C53" s="41" t="s">
        <v>304</v>
      </c>
      <c r="D53" s="19" t="s">
        <v>176</v>
      </c>
      <c r="E53" s="19" t="s">
        <v>305</v>
      </c>
      <c r="F53" s="19" t="s">
        <v>306</v>
      </c>
      <c r="G53" s="42"/>
      <c r="H53" s="42">
        <v>0.1</v>
      </c>
      <c r="I53" s="43"/>
      <c r="J53" s="42"/>
      <c r="K53" s="42"/>
      <c r="L53" s="42"/>
      <c r="M53" s="42"/>
      <c r="N53" s="44" t="s">
        <v>147</v>
      </c>
      <c r="O53" s="86" t="s">
        <v>735</v>
      </c>
      <c r="P53" s="20" t="s">
        <v>183</v>
      </c>
    </row>
    <row r="54" spans="1:16" ht="48.75" customHeight="1">
      <c r="A54" s="76" t="s">
        <v>307</v>
      </c>
      <c r="B54" s="72">
        <v>38921</v>
      </c>
      <c r="C54" s="41" t="s">
        <v>308</v>
      </c>
      <c r="D54" s="19" t="s">
        <v>208</v>
      </c>
      <c r="E54" s="19" t="s">
        <v>309</v>
      </c>
      <c r="F54" s="19" t="s">
        <v>310</v>
      </c>
      <c r="G54" s="42"/>
      <c r="H54" s="42">
        <v>0.5</v>
      </c>
      <c r="I54" s="43"/>
      <c r="J54" s="42"/>
      <c r="K54" s="42"/>
      <c r="L54" s="42"/>
      <c r="M54" s="42"/>
      <c r="N54" s="44" t="s">
        <v>147</v>
      </c>
      <c r="O54" s="19" t="s">
        <v>261</v>
      </c>
      <c r="P54" s="20" t="s">
        <v>183</v>
      </c>
    </row>
    <row r="55" spans="1:16" ht="48.75" customHeight="1">
      <c r="A55" s="76" t="s">
        <v>311</v>
      </c>
      <c r="B55" s="72">
        <v>38921</v>
      </c>
      <c r="C55" s="41" t="s">
        <v>312</v>
      </c>
      <c r="D55" s="19" t="s">
        <v>208</v>
      </c>
      <c r="E55" s="19" t="s">
        <v>313</v>
      </c>
      <c r="F55" s="19" t="s">
        <v>314</v>
      </c>
      <c r="G55" s="42"/>
      <c r="H55" s="42">
        <v>0.5</v>
      </c>
      <c r="I55" s="43"/>
      <c r="J55" s="42"/>
      <c r="K55" s="42"/>
      <c r="L55" s="42"/>
      <c r="M55" s="42"/>
      <c r="N55" s="44" t="s">
        <v>147</v>
      </c>
      <c r="O55" s="19" t="s">
        <v>261</v>
      </c>
      <c r="P55" s="20" t="s">
        <v>183</v>
      </c>
    </row>
    <row r="56" spans="1:16" ht="48.75" customHeight="1">
      <c r="A56" s="76" t="s">
        <v>315</v>
      </c>
      <c r="B56" s="72">
        <v>38921</v>
      </c>
      <c r="C56" s="41" t="s">
        <v>316</v>
      </c>
      <c r="D56" s="19" t="s">
        <v>208</v>
      </c>
      <c r="E56" s="19" t="s">
        <v>317</v>
      </c>
      <c r="F56" s="19" t="s">
        <v>318</v>
      </c>
      <c r="G56" s="42"/>
      <c r="H56" s="42">
        <v>5</v>
      </c>
      <c r="I56" s="43"/>
      <c r="J56" s="42"/>
      <c r="K56" s="42"/>
      <c r="L56" s="42"/>
      <c r="M56" s="42"/>
      <c r="N56" s="44" t="s">
        <v>147</v>
      </c>
      <c r="O56" s="19" t="s">
        <v>261</v>
      </c>
      <c r="P56" s="20" t="s">
        <v>183</v>
      </c>
    </row>
    <row r="57" spans="1:16" ht="48.75" customHeight="1">
      <c r="A57" s="47" t="s">
        <v>866</v>
      </c>
      <c r="B57" s="72">
        <v>38921</v>
      </c>
      <c r="C57" s="41" t="s">
        <v>319</v>
      </c>
      <c r="D57" s="19" t="s">
        <v>814</v>
      </c>
      <c r="E57" s="19" t="s">
        <v>320</v>
      </c>
      <c r="F57" s="19" t="s">
        <v>321</v>
      </c>
      <c r="G57" s="42"/>
      <c r="H57" s="42"/>
      <c r="I57" s="43"/>
      <c r="J57" s="42"/>
      <c r="K57" s="42"/>
      <c r="L57" s="42"/>
      <c r="M57" s="42">
        <v>6</v>
      </c>
      <c r="N57" s="44" t="s">
        <v>147</v>
      </c>
      <c r="O57" s="19" t="s">
        <v>170</v>
      </c>
      <c r="P57" s="20" t="s">
        <v>183</v>
      </c>
    </row>
    <row r="58" spans="1:16" ht="48.75" customHeight="1">
      <c r="A58" s="76" t="s">
        <v>322</v>
      </c>
      <c r="B58" s="72">
        <v>38921</v>
      </c>
      <c r="C58" s="41" t="s">
        <v>323</v>
      </c>
      <c r="D58" s="19" t="s">
        <v>176</v>
      </c>
      <c r="E58" s="19" t="s">
        <v>324</v>
      </c>
      <c r="F58" s="19" t="s">
        <v>325</v>
      </c>
      <c r="G58" s="42"/>
      <c r="H58" s="42">
        <v>0.6</v>
      </c>
      <c r="I58" s="43"/>
      <c r="J58" s="42"/>
      <c r="K58" s="42"/>
      <c r="L58" s="42"/>
      <c r="M58" s="42"/>
      <c r="N58" s="44" t="s">
        <v>147</v>
      </c>
      <c r="O58" s="19" t="s">
        <v>261</v>
      </c>
      <c r="P58" s="20" t="s">
        <v>183</v>
      </c>
    </row>
    <row r="59" spans="1:16" ht="48.75" customHeight="1">
      <c r="A59" s="76" t="s">
        <v>326</v>
      </c>
      <c r="B59" s="72">
        <v>38924</v>
      </c>
      <c r="C59" s="41" t="s">
        <v>327</v>
      </c>
      <c r="D59" s="19" t="s">
        <v>176</v>
      </c>
      <c r="E59" s="19" t="s">
        <v>328</v>
      </c>
      <c r="F59" s="19" t="s">
        <v>329</v>
      </c>
      <c r="G59" s="42"/>
      <c r="H59" s="42">
        <v>0.1</v>
      </c>
      <c r="I59" s="43"/>
      <c r="J59" s="42"/>
      <c r="K59" s="42"/>
      <c r="L59" s="42"/>
      <c r="M59" s="42"/>
      <c r="N59" s="44" t="s">
        <v>115</v>
      </c>
      <c r="O59" s="19" t="s">
        <v>261</v>
      </c>
      <c r="P59" s="20" t="s">
        <v>190</v>
      </c>
    </row>
    <row r="60" spans="1:16" ht="48.75" customHeight="1">
      <c r="A60" s="46" t="s">
        <v>375</v>
      </c>
      <c r="B60" s="72">
        <v>38923</v>
      </c>
      <c r="C60" s="41" t="s">
        <v>330</v>
      </c>
      <c r="D60" s="19" t="s">
        <v>331</v>
      </c>
      <c r="E60" s="19" t="s">
        <v>68</v>
      </c>
      <c r="F60" s="19" t="s">
        <v>332</v>
      </c>
      <c r="G60" s="42">
        <v>0.1</v>
      </c>
      <c r="H60" s="42"/>
      <c r="I60" s="43"/>
      <c r="J60" s="42"/>
      <c r="K60" s="42"/>
      <c r="L60" s="42"/>
      <c r="M60" s="42"/>
      <c r="N60" s="44" t="s">
        <v>201</v>
      </c>
      <c r="O60" s="19" t="s">
        <v>261</v>
      </c>
      <c r="P60" s="20" t="s">
        <v>202</v>
      </c>
    </row>
    <row r="61" spans="1:16" ht="48.75" customHeight="1">
      <c r="A61" s="47" t="s">
        <v>867</v>
      </c>
      <c r="B61" s="72">
        <v>38924</v>
      </c>
      <c r="C61" s="41" t="s">
        <v>333</v>
      </c>
      <c r="D61" s="19" t="s">
        <v>815</v>
      </c>
      <c r="E61" s="19" t="s">
        <v>334</v>
      </c>
      <c r="F61" s="19" t="s">
        <v>335</v>
      </c>
      <c r="G61" s="42"/>
      <c r="H61" s="42"/>
      <c r="I61" s="43"/>
      <c r="J61" s="42"/>
      <c r="K61" s="42"/>
      <c r="L61" s="42"/>
      <c r="M61" s="42">
        <v>137</v>
      </c>
      <c r="N61" s="44" t="s">
        <v>147</v>
      </c>
      <c r="O61" s="19" t="s">
        <v>170</v>
      </c>
      <c r="P61" s="20" t="s">
        <v>224</v>
      </c>
    </row>
    <row r="62" spans="1:16" ht="48.75" customHeight="1">
      <c r="A62" s="47" t="s">
        <v>868</v>
      </c>
      <c r="B62" s="72">
        <v>38923</v>
      </c>
      <c r="C62" s="89" t="s">
        <v>810</v>
      </c>
      <c r="D62" s="19" t="s">
        <v>870</v>
      </c>
      <c r="E62" s="19" t="s">
        <v>336</v>
      </c>
      <c r="F62" s="19" t="s">
        <v>337</v>
      </c>
      <c r="G62" s="42">
        <v>2.5</v>
      </c>
      <c r="H62" s="42"/>
      <c r="I62" s="43"/>
      <c r="J62" s="42"/>
      <c r="K62" s="42"/>
      <c r="L62" s="42"/>
      <c r="M62" s="42"/>
      <c r="N62" s="44" t="s">
        <v>147</v>
      </c>
      <c r="O62" s="19" t="s">
        <v>261</v>
      </c>
      <c r="P62" s="20" t="s">
        <v>224</v>
      </c>
    </row>
    <row r="63" spans="1:16" ht="48.75" customHeight="1">
      <c r="A63" s="78" t="s">
        <v>338</v>
      </c>
      <c r="B63" s="72">
        <v>38923</v>
      </c>
      <c r="C63" s="41" t="s">
        <v>339</v>
      </c>
      <c r="D63" s="19" t="s">
        <v>340</v>
      </c>
      <c r="E63" s="19" t="s">
        <v>341</v>
      </c>
      <c r="F63" s="19" t="s">
        <v>342</v>
      </c>
      <c r="G63" s="42"/>
      <c r="H63" s="42"/>
      <c r="I63" s="43"/>
      <c r="J63" s="42">
        <v>0.1</v>
      </c>
      <c r="K63" s="42"/>
      <c r="L63" s="42"/>
      <c r="M63" s="42"/>
      <c r="N63" s="44" t="s">
        <v>115</v>
      </c>
      <c r="O63" s="19" t="s">
        <v>170</v>
      </c>
      <c r="P63" s="20" t="s">
        <v>199</v>
      </c>
    </row>
    <row r="64" spans="1:16" ht="48.75" customHeight="1">
      <c r="A64" s="46" t="s">
        <v>376</v>
      </c>
      <c r="B64" s="72">
        <v>38925</v>
      </c>
      <c r="C64" s="41" t="s">
        <v>343</v>
      </c>
      <c r="D64" s="19" t="s">
        <v>344</v>
      </c>
      <c r="E64" s="19" t="s">
        <v>68</v>
      </c>
      <c r="F64" s="19" t="s">
        <v>345</v>
      </c>
      <c r="G64" s="42">
        <v>0.1</v>
      </c>
      <c r="H64" s="42"/>
      <c r="I64" s="43"/>
      <c r="J64" s="42"/>
      <c r="K64" s="42"/>
      <c r="L64" s="42"/>
      <c r="M64" s="42"/>
      <c r="N64" s="44" t="s">
        <v>201</v>
      </c>
      <c r="O64" s="19" t="s">
        <v>261</v>
      </c>
      <c r="P64" s="20" t="s">
        <v>202</v>
      </c>
    </row>
    <row r="65" spans="1:16" ht="48.75" customHeight="1">
      <c r="A65" s="47" t="s">
        <v>869</v>
      </c>
      <c r="B65" s="72">
        <v>38926</v>
      </c>
      <c r="C65" s="41" t="s">
        <v>346</v>
      </c>
      <c r="D65" s="19" t="s">
        <v>814</v>
      </c>
      <c r="E65" s="19" t="s">
        <v>349</v>
      </c>
      <c r="F65" s="19" t="s">
        <v>348</v>
      </c>
      <c r="G65" s="42"/>
      <c r="H65" s="42"/>
      <c r="I65" s="43"/>
      <c r="J65" s="42"/>
      <c r="K65" s="42"/>
      <c r="L65" s="42"/>
      <c r="M65" s="42">
        <v>3</v>
      </c>
      <c r="N65" s="44" t="s">
        <v>115</v>
      </c>
      <c r="O65" s="19" t="s">
        <v>261</v>
      </c>
      <c r="P65" s="20" t="s">
        <v>184</v>
      </c>
    </row>
    <row r="66" spans="1:16" ht="48.75" customHeight="1">
      <c r="A66" s="46" t="s">
        <v>350</v>
      </c>
      <c r="B66" s="72">
        <v>38927</v>
      </c>
      <c r="C66" s="41" t="s">
        <v>351</v>
      </c>
      <c r="D66" s="19" t="s">
        <v>353</v>
      </c>
      <c r="E66" s="19" t="s">
        <v>66</v>
      </c>
      <c r="F66" s="19" t="s">
        <v>352</v>
      </c>
      <c r="G66" s="42">
        <v>1</v>
      </c>
      <c r="H66" s="42"/>
      <c r="I66" s="43"/>
      <c r="J66" s="42"/>
      <c r="K66" s="42"/>
      <c r="L66" s="42"/>
      <c r="M66" s="42"/>
      <c r="N66" s="44" t="s">
        <v>147</v>
      </c>
      <c r="O66" s="19" t="s">
        <v>261</v>
      </c>
      <c r="P66" s="20" t="s">
        <v>272</v>
      </c>
    </row>
    <row r="67" spans="1:16" ht="48.75" customHeight="1">
      <c r="A67" s="79" t="s">
        <v>367</v>
      </c>
      <c r="B67" s="72">
        <v>38855</v>
      </c>
      <c r="C67" s="41" t="s">
        <v>850</v>
      </c>
      <c r="D67" s="19" t="s">
        <v>359</v>
      </c>
      <c r="E67" s="19"/>
      <c r="F67" s="19" t="s">
        <v>368</v>
      </c>
      <c r="G67" s="42"/>
      <c r="H67" s="42"/>
      <c r="I67" s="43"/>
      <c r="J67" s="42"/>
      <c r="K67" s="42">
        <v>0.5</v>
      </c>
      <c r="L67" s="42"/>
      <c r="M67" s="42"/>
      <c r="N67" s="44" t="s">
        <v>115</v>
      </c>
      <c r="O67" s="19" t="s">
        <v>170</v>
      </c>
      <c r="P67" s="20" t="s">
        <v>358</v>
      </c>
    </row>
    <row r="68" spans="1:16" ht="48.75" customHeight="1">
      <c r="A68" s="79" t="s">
        <v>369</v>
      </c>
      <c r="B68" s="72">
        <v>38889</v>
      </c>
      <c r="C68" s="41" t="s">
        <v>370</v>
      </c>
      <c r="D68" s="19" t="s">
        <v>359</v>
      </c>
      <c r="E68" s="19"/>
      <c r="F68" s="19" t="s">
        <v>371</v>
      </c>
      <c r="G68" s="42"/>
      <c r="H68" s="42"/>
      <c r="I68" s="43"/>
      <c r="J68" s="42"/>
      <c r="K68" s="42">
        <v>0.1</v>
      </c>
      <c r="L68" s="42"/>
      <c r="M68" s="42"/>
      <c r="N68" s="44" t="s">
        <v>115</v>
      </c>
      <c r="O68" s="19" t="s">
        <v>170</v>
      </c>
      <c r="P68" s="20" t="s">
        <v>358</v>
      </c>
    </row>
    <row r="69" spans="1:16" ht="48.75" customHeight="1">
      <c r="A69" s="79" t="s">
        <v>372</v>
      </c>
      <c r="B69" s="72">
        <v>38889</v>
      </c>
      <c r="C69" s="41" t="s">
        <v>373</v>
      </c>
      <c r="D69" s="19" t="s">
        <v>359</v>
      </c>
      <c r="E69" s="19"/>
      <c r="F69" s="19" t="s">
        <v>374</v>
      </c>
      <c r="G69" s="42"/>
      <c r="H69" s="42"/>
      <c r="I69" s="43"/>
      <c r="J69" s="42"/>
      <c r="K69" s="42">
        <v>0.1</v>
      </c>
      <c r="L69" s="42"/>
      <c r="M69" s="42"/>
      <c r="N69" s="44" t="s">
        <v>115</v>
      </c>
      <c r="O69" s="19" t="s">
        <v>170</v>
      </c>
      <c r="P69" s="20" t="s">
        <v>358</v>
      </c>
    </row>
    <row r="70" spans="1:16" ht="48.75" customHeight="1">
      <c r="A70" s="79" t="s">
        <v>357</v>
      </c>
      <c r="B70" s="72">
        <v>38920</v>
      </c>
      <c r="C70" s="41" t="s">
        <v>843</v>
      </c>
      <c r="D70" s="19" t="s">
        <v>359</v>
      </c>
      <c r="E70" s="19"/>
      <c r="F70" s="19" t="s">
        <v>360</v>
      </c>
      <c r="G70" s="42"/>
      <c r="H70" s="42"/>
      <c r="I70" s="43"/>
      <c r="J70" s="42"/>
      <c r="K70" s="42">
        <v>12</v>
      </c>
      <c r="L70" s="42"/>
      <c r="M70" s="42"/>
      <c r="N70" s="44" t="s">
        <v>115</v>
      </c>
      <c r="O70" s="19" t="s">
        <v>170</v>
      </c>
      <c r="P70" s="20" t="s">
        <v>358</v>
      </c>
    </row>
    <row r="71" spans="1:16" ht="48.75" customHeight="1">
      <c r="A71" s="79" t="s">
        <v>361</v>
      </c>
      <c r="B71" s="72">
        <v>38920</v>
      </c>
      <c r="C71" s="41" t="s">
        <v>844</v>
      </c>
      <c r="D71" s="19" t="s">
        <v>359</v>
      </c>
      <c r="E71" s="19"/>
      <c r="F71" s="19" t="s">
        <v>362</v>
      </c>
      <c r="G71" s="42"/>
      <c r="H71" s="42"/>
      <c r="I71" s="43"/>
      <c r="J71" s="42"/>
      <c r="K71" s="42">
        <v>2</v>
      </c>
      <c r="L71" s="42"/>
      <c r="M71" s="42"/>
      <c r="N71" s="44" t="s">
        <v>115</v>
      </c>
      <c r="O71" s="19" t="s">
        <v>170</v>
      </c>
      <c r="P71" s="20" t="s">
        <v>358</v>
      </c>
    </row>
    <row r="72" spans="1:16" ht="48.75" customHeight="1">
      <c r="A72" s="47" t="s">
        <v>363</v>
      </c>
      <c r="B72" s="72">
        <v>38931</v>
      </c>
      <c r="C72" s="41" t="s">
        <v>365</v>
      </c>
      <c r="D72" s="19" t="s">
        <v>816</v>
      </c>
      <c r="E72" s="19" t="s">
        <v>366</v>
      </c>
      <c r="F72" s="19" t="s">
        <v>364</v>
      </c>
      <c r="G72" s="42"/>
      <c r="H72" s="42">
        <v>181</v>
      </c>
      <c r="I72" s="43"/>
      <c r="J72" s="42"/>
      <c r="K72" s="42"/>
      <c r="L72" s="42"/>
      <c r="M72" s="42">
        <v>1471</v>
      </c>
      <c r="N72" s="44" t="s">
        <v>115</v>
      </c>
      <c r="O72" s="19" t="s">
        <v>170</v>
      </c>
      <c r="P72" s="20" t="s">
        <v>184</v>
      </c>
    </row>
    <row r="73" spans="1:16" ht="48.75" customHeight="1">
      <c r="A73" s="47" t="s">
        <v>845</v>
      </c>
      <c r="B73" s="72">
        <v>38933</v>
      </c>
      <c r="C73" s="41" t="s">
        <v>384</v>
      </c>
      <c r="D73" s="19" t="s">
        <v>870</v>
      </c>
      <c r="E73" s="19" t="s">
        <v>385</v>
      </c>
      <c r="F73" s="19" t="s">
        <v>386</v>
      </c>
      <c r="G73" s="42"/>
      <c r="H73" s="42"/>
      <c r="I73" s="43"/>
      <c r="J73" s="42"/>
      <c r="K73" s="42"/>
      <c r="L73" s="42"/>
      <c r="M73" s="42">
        <v>2.2</v>
      </c>
      <c r="N73" s="44" t="s">
        <v>147</v>
      </c>
      <c r="O73" s="86" t="s">
        <v>736</v>
      </c>
      <c r="P73" s="20" t="s">
        <v>224</v>
      </c>
    </row>
    <row r="74" spans="1:16" ht="48.75" customHeight="1">
      <c r="A74" s="46" t="s">
        <v>387</v>
      </c>
      <c r="B74" s="72">
        <v>38933</v>
      </c>
      <c r="C74" s="41" t="s">
        <v>388</v>
      </c>
      <c r="D74" s="19" t="s">
        <v>389</v>
      </c>
      <c r="E74" s="19" t="s">
        <v>66</v>
      </c>
      <c r="F74" s="19" t="s">
        <v>390</v>
      </c>
      <c r="G74" s="42">
        <v>0.1</v>
      </c>
      <c r="H74" s="42"/>
      <c r="I74" s="43"/>
      <c r="J74" s="42"/>
      <c r="K74" s="42"/>
      <c r="L74" s="42"/>
      <c r="M74" s="42"/>
      <c r="N74" s="44" t="s">
        <v>147</v>
      </c>
      <c r="O74" s="19" t="s">
        <v>261</v>
      </c>
      <c r="P74" s="20" t="s">
        <v>272</v>
      </c>
    </row>
    <row r="75" spans="1:16" ht="48.75" customHeight="1">
      <c r="A75" s="46" t="s">
        <v>391</v>
      </c>
      <c r="B75" s="72">
        <v>38933</v>
      </c>
      <c r="C75" s="41" t="s">
        <v>392</v>
      </c>
      <c r="D75" s="19" t="s">
        <v>393</v>
      </c>
      <c r="E75" s="19" t="s">
        <v>66</v>
      </c>
      <c r="F75" s="19" t="s">
        <v>394</v>
      </c>
      <c r="G75" s="42">
        <v>0.1</v>
      </c>
      <c r="H75" s="42"/>
      <c r="I75" s="43"/>
      <c r="J75" s="42"/>
      <c r="K75" s="42"/>
      <c r="L75" s="42"/>
      <c r="M75" s="42"/>
      <c r="N75" s="44" t="s">
        <v>147</v>
      </c>
      <c r="O75" s="19" t="s">
        <v>261</v>
      </c>
      <c r="P75" s="20" t="s">
        <v>272</v>
      </c>
    </row>
    <row r="76" spans="1:16" ht="48.75" customHeight="1">
      <c r="A76" s="46" t="s">
        <v>395</v>
      </c>
      <c r="B76" s="72">
        <v>38933</v>
      </c>
      <c r="C76" s="41" t="s">
        <v>396</v>
      </c>
      <c r="D76" s="19" t="s">
        <v>397</v>
      </c>
      <c r="E76" s="19" t="s">
        <v>66</v>
      </c>
      <c r="F76" s="19" t="s">
        <v>398</v>
      </c>
      <c r="G76" s="42">
        <v>0.1</v>
      </c>
      <c r="H76" s="42"/>
      <c r="I76" s="43"/>
      <c r="J76" s="42"/>
      <c r="K76" s="42"/>
      <c r="L76" s="42"/>
      <c r="M76" s="42"/>
      <c r="N76" s="44" t="s">
        <v>147</v>
      </c>
      <c r="O76" s="19" t="s">
        <v>261</v>
      </c>
      <c r="P76" s="20" t="s">
        <v>272</v>
      </c>
    </row>
    <row r="77" spans="1:16" ht="48.75" customHeight="1">
      <c r="A77" s="76" t="s">
        <v>402</v>
      </c>
      <c r="B77" s="72">
        <v>38933</v>
      </c>
      <c r="C77" s="41" t="s">
        <v>403</v>
      </c>
      <c r="D77" s="19" t="s">
        <v>176</v>
      </c>
      <c r="E77" s="19" t="s">
        <v>404</v>
      </c>
      <c r="F77" s="19" t="s">
        <v>405</v>
      </c>
      <c r="G77" s="42">
        <v>0.3</v>
      </c>
      <c r="H77" s="42"/>
      <c r="I77" s="43"/>
      <c r="J77" s="42"/>
      <c r="K77" s="42"/>
      <c r="L77" s="42"/>
      <c r="M77" s="42"/>
      <c r="N77" s="44" t="s">
        <v>147</v>
      </c>
      <c r="O77" s="19" t="s">
        <v>261</v>
      </c>
      <c r="P77" s="20" t="s">
        <v>183</v>
      </c>
    </row>
    <row r="78" spans="1:16" ht="48.75" customHeight="1">
      <c r="A78" s="46" t="s">
        <v>399</v>
      </c>
      <c r="B78" s="72">
        <v>38934</v>
      </c>
      <c r="C78" s="41" t="s">
        <v>400</v>
      </c>
      <c r="D78" s="19" t="s">
        <v>401</v>
      </c>
      <c r="E78" s="19" t="s">
        <v>66</v>
      </c>
      <c r="F78" s="19" t="s">
        <v>379</v>
      </c>
      <c r="G78" s="42">
        <v>0.1</v>
      </c>
      <c r="H78" s="42"/>
      <c r="I78" s="43"/>
      <c r="J78" s="42"/>
      <c r="K78" s="42"/>
      <c r="L78" s="42"/>
      <c r="M78" s="42"/>
      <c r="N78" s="44" t="s">
        <v>147</v>
      </c>
      <c r="O78" s="19" t="s">
        <v>261</v>
      </c>
      <c r="P78" s="20" t="s">
        <v>272</v>
      </c>
    </row>
    <row r="79" spans="1:16" ht="48.75" customHeight="1">
      <c r="A79" s="46" t="s">
        <v>406</v>
      </c>
      <c r="B79" s="72">
        <v>38934</v>
      </c>
      <c r="C79" s="41" t="s">
        <v>407</v>
      </c>
      <c r="D79" s="19" t="s">
        <v>420</v>
      </c>
      <c r="E79" s="19" t="s">
        <v>421</v>
      </c>
      <c r="F79" s="19" t="s">
        <v>422</v>
      </c>
      <c r="G79" s="81">
        <v>8441</v>
      </c>
      <c r="H79" s="81">
        <v>21986</v>
      </c>
      <c r="I79" s="43"/>
      <c r="J79" s="42"/>
      <c r="K79" s="42"/>
      <c r="L79" s="42"/>
      <c r="M79" s="42">
        <v>1141</v>
      </c>
      <c r="N79" s="44" t="s">
        <v>147</v>
      </c>
      <c r="O79" s="19" t="s">
        <v>261</v>
      </c>
      <c r="P79" s="20" t="s">
        <v>272</v>
      </c>
    </row>
    <row r="80" spans="1:16" ht="48.75" customHeight="1">
      <c r="A80" s="76" t="s">
        <v>430</v>
      </c>
      <c r="B80" s="72">
        <v>38935</v>
      </c>
      <c r="C80" s="41" t="s">
        <v>432</v>
      </c>
      <c r="D80" s="19" t="s">
        <v>208</v>
      </c>
      <c r="E80" s="19" t="s">
        <v>433</v>
      </c>
      <c r="F80" s="19" t="s">
        <v>431</v>
      </c>
      <c r="G80" s="42"/>
      <c r="H80" s="42">
        <v>4.6</v>
      </c>
      <c r="I80" s="43"/>
      <c r="J80" s="42"/>
      <c r="K80" s="42"/>
      <c r="L80" s="42"/>
      <c r="M80" s="42"/>
      <c r="N80" s="44" t="s">
        <v>115</v>
      </c>
      <c r="O80" s="86" t="s">
        <v>794</v>
      </c>
      <c r="P80" s="20" t="s">
        <v>190</v>
      </c>
    </row>
    <row r="81" spans="1:16" ht="48.75" customHeight="1">
      <c r="A81" s="76" t="s">
        <v>408</v>
      </c>
      <c r="B81" s="72">
        <v>38934</v>
      </c>
      <c r="C81" s="41" t="s">
        <v>409</v>
      </c>
      <c r="D81" s="19" t="s">
        <v>176</v>
      </c>
      <c r="E81" s="19" t="s">
        <v>414</v>
      </c>
      <c r="F81" s="19" t="s">
        <v>417</v>
      </c>
      <c r="G81" s="42"/>
      <c r="H81" s="42">
        <v>100</v>
      </c>
      <c r="I81" s="43"/>
      <c r="J81" s="42"/>
      <c r="K81" s="42"/>
      <c r="L81" s="42"/>
      <c r="M81" s="42"/>
      <c r="N81" s="44" t="s">
        <v>147</v>
      </c>
      <c r="O81" s="86" t="s">
        <v>793</v>
      </c>
      <c r="P81" s="20" t="s">
        <v>183</v>
      </c>
    </row>
    <row r="82" spans="1:16" ht="48.75" customHeight="1">
      <c r="A82" s="76" t="s">
        <v>410</v>
      </c>
      <c r="B82" s="72">
        <v>38934</v>
      </c>
      <c r="C82" s="41" t="s">
        <v>412</v>
      </c>
      <c r="D82" s="19" t="s">
        <v>176</v>
      </c>
      <c r="E82" s="19" t="s">
        <v>415</v>
      </c>
      <c r="F82" s="19" t="s">
        <v>418</v>
      </c>
      <c r="G82" s="42"/>
      <c r="H82" s="42">
        <v>400</v>
      </c>
      <c r="I82" s="43"/>
      <c r="J82" s="42"/>
      <c r="K82" s="42"/>
      <c r="L82" s="42"/>
      <c r="M82" s="42"/>
      <c r="N82" s="44" t="s">
        <v>147</v>
      </c>
      <c r="O82" s="19" t="s">
        <v>261</v>
      </c>
      <c r="P82" s="20" t="s">
        <v>183</v>
      </c>
    </row>
    <row r="83" spans="1:16" ht="48.75" customHeight="1">
      <c r="A83" s="76" t="s">
        <v>411</v>
      </c>
      <c r="B83" s="72">
        <v>38934</v>
      </c>
      <c r="C83" s="41" t="s">
        <v>413</v>
      </c>
      <c r="D83" s="19" t="s">
        <v>176</v>
      </c>
      <c r="E83" s="19" t="s">
        <v>416</v>
      </c>
      <c r="F83" s="19" t="s">
        <v>419</v>
      </c>
      <c r="G83" s="42"/>
      <c r="H83" s="42">
        <v>0.3</v>
      </c>
      <c r="I83" s="43"/>
      <c r="J83" s="42"/>
      <c r="K83" s="42"/>
      <c r="L83" s="42"/>
      <c r="M83" s="42"/>
      <c r="N83" s="44" t="s">
        <v>147</v>
      </c>
      <c r="O83" s="19" t="s">
        <v>261</v>
      </c>
      <c r="P83" s="20" t="s">
        <v>183</v>
      </c>
    </row>
    <row r="84" spans="1:16" ht="48.75" customHeight="1">
      <c r="A84" s="46" t="s">
        <v>455</v>
      </c>
      <c r="B84" s="72">
        <v>38935</v>
      </c>
      <c r="C84" s="41" t="s">
        <v>424</v>
      </c>
      <c r="D84" s="19" t="s">
        <v>494</v>
      </c>
      <c r="E84" s="19" t="s">
        <v>68</v>
      </c>
      <c r="F84" s="19" t="s">
        <v>425</v>
      </c>
      <c r="G84" s="42">
        <v>0.25</v>
      </c>
      <c r="H84" s="42"/>
      <c r="I84" s="43"/>
      <c r="J84" s="42"/>
      <c r="K84" s="42"/>
      <c r="L84" s="42"/>
      <c r="M84" s="42"/>
      <c r="N84" s="44" t="s">
        <v>201</v>
      </c>
      <c r="O84" s="19" t="s">
        <v>423</v>
      </c>
      <c r="P84" s="20" t="s">
        <v>202</v>
      </c>
    </row>
    <row r="85" spans="1:16" ht="48.75" customHeight="1">
      <c r="A85" s="47" t="s">
        <v>426</v>
      </c>
      <c r="B85" s="72">
        <v>38935</v>
      </c>
      <c r="C85" s="41" t="s">
        <v>427</v>
      </c>
      <c r="D85" s="19" t="s">
        <v>575</v>
      </c>
      <c r="E85" s="19" t="s">
        <v>428</v>
      </c>
      <c r="F85" s="19" t="s">
        <v>429</v>
      </c>
      <c r="G85" s="42"/>
      <c r="H85" s="42">
        <v>420.9</v>
      </c>
      <c r="I85" s="43"/>
      <c r="J85" s="42"/>
      <c r="K85" s="42"/>
      <c r="L85" s="42"/>
      <c r="M85" s="42">
        <v>460.6</v>
      </c>
      <c r="N85" s="44" t="s">
        <v>115</v>
      </c>
      <c r="O85" s="86" t="s">
        <v>794</v>
      </c>
      <c r="P85" s="20" t="s">
        <v>184</v>
      </c>
    </row>
    <row r="86" spans="1:16" ht="48.75" customHeight="1">
      <c r="A86" s="76" t="s">
        <v>434</v>
      </c>
      <c r="B86" s="72">
        <v>38935</v>
      </c>
      <c r="C86" s="41" t="s">
        <v>435</v>
      </c>
      <c r="D86" s="19" t="s">
        <v>176</v>
      </c>
      <c r="E86" s="19" t="s">
        <v>437</v>
      </c>
      <c r="F86" s="19" t="s">
        <v>436</v>
      </c>
      <c r="G86" s="42"/>
      <c r="H86" s="42">
        <v>0.1</v>
      </c>
      <c r="I86" s="43"/>
      <c r="J86" s="42"/>
      <c r="K86" s="42"/>
      <c r="L86" s="42"/>
      <c r="M86" s="42"/>
      <c r="N86" s="44" t="s">
        <v>147</v>
      </c>
      <c r="O86" s="19" t="s">
        <v>261</v>
      </c>
      <c r="P86" s="20" t="s">
        <v>183</v>
      </c>
    </row>
    <row r="87" spans="1:16" ht="48.75" customHeight="1">
      <c r="A87" s="76" t="s">
        <v>440</v>
      </c>
      <c r="B87" s="72">
        <v>38936</v>
      </c>
      <c r="C87" s="41" t="s">
        <v>441</v>
      </c>
      <c r="D87" s="19" t="s">
        <v>176</v>
      </c>
      <c r="E87" s="19" t="s">
        <v>442</v>
      </c>
      <c r="F87" s="19" t="s">
        <v>444</v>
      </c>
      <c r="G87" s="42"/>
      <c r="H87" s="42">
        <v>42.7</v>
      </c>
      <c r="I87" s="43"/>
      <c r="J87" s="42"/>
      <c r="K87" s="42"/>
      <c r="L87" s="42"/>
      <c r="M87" s="42"/>
      <c r="N87" s="44" t="s">
        <v>115</v>
      </c>
      <c r="O87" s="86" t="s">
        <v>793</v>
      </c>
      <c r="P87" s="20" t="s">
        <v>190</v>
      </c>
    </row>
    <row r="88" spans="1:16" ht="48.75" customHeight="1">
      <c r="A88" s="47" t="s">
        <v>446</v>
      </c>
      <c r="B88" s="72">
        <v>38936</v>
      </c>
      <c r="C88" s="41" t="s">
        <v>848</v>
      </c>
      <c r="D88" s="19" t="s">
        <v>575</v>
      </c>
      <c r="E88" s="19" t="s">
        <v>456</v>
      </c>
      <c r="F88" s="19" t="s">
        <v>445</v>
      </c>
      <c r="G88" s="42"/>
      <c r="H88" s="42"/>
      <c r="I88" s="43"/>
      <c r="J88" s="42"/>
      <c r="K88" s="42"/>
      <c r="L88" s="42"/>
      <c r="M88" s="42">
        <v>465</v>
      </c>
      <c r="N88" s="44" t="s">
        <v>147</v>
      </c>
      <c r="O88" s="19" t="s">
        <v>261</v>
      </c>
      <c r="P88" s="20" t="s">
        <v>224</v>
      </c>
    </row>
    <row r="89" spans="1:16" ht="48.75" customHeight="1">
      <c r="A89" s="80" t="s">
        <v>450</v>
      </c>
      <c r="B89" s="72">
        <v>38936</v>
      </c>
      <c r="C89" s="41" t="s">
        <v>453</v>
      </c>
      <c r="D89" s="19" t="s">
        <v>454</v>
      </c>
      <c r="E89" s="19" t="s">
        <v>66</v>
      </c>
      <c r="F89" s="19" t="s">
        <v>447</v>
      </c>
      <c r="G89" s="42">
        <v>0.28</v>
      </c>
      <c r="H89" s="42"/>
      <c r="I89" s="43"/>
      <c r="J89" s="42"/>
      <c r="K89" s="42"/>
      <c r="L89" s="42"/>
      <c r="M89" s="42"/>
      <c r="N89" s="44" t="s">
        <v>147</v>
      </c>
      <c r="O89" s="19" t="s">
        <v>261</v>
      </c>
      <c r="P89" s="20" t="s">
        <v>272</v>
      </c>
    </row>
    <row r="90" spans="1:16" ht="48.75" customHeight="1">
      <c r="A90" s="76" t="s">
        <v>449</v>
      </c>
      <c r="B90" s="72">
        <v>38936</v>
      </c>
      <c r="C90" s="41" t="s">
        <v>451</v>
      </c>
      <c r="D90" s="19" t="s">
        <v>208</v>
      </c>
      <c r="E90" s="19" t="s">
        <v>452</v>
      </c>
      <c r="F90" s="19" t="s">
        <v>448</v>
      </c>
      <c r="G90" s="42"/>
      <c r="H90" s="42">
        <v>50.4</v>
      </c>
      <c r="I90" s="43"/>
      <c r="J90" s="42"/>
      <c r="K90" s="42"/>
      <c r="L90" s="42"/>
      <c r="M90" s="42"/>
      <c r="N90" s="44" t="s">
        <v>147</v>
      </c>
      <c r="O90" s="19" t="s">
        <v>261</v>
      </c>
      <c r="P90" s="20" t="s">
        <v>183</v>
      </c>
    </row>
    <row r="91" spans="1:16" ht="48.75" customHeight="1">
      <c r="A91" s="80" t="s">
        <v>466</v>
      </c>
      <c r="B91" s="72">
        <v>38936</v>
      </c>
      <c r="C91" s="41" t="s">
        <v>465</v>
      </c>
      <c r="D91" s="19" t="s">
        <v>691</v>
      </c>
      <c r="E91" s="19" t="s">
        <v>66</v>
      </c>
      <c r="F91" s="19" t="s">
        <v>811</v>
      </c>
      <c r="G91" s="42">
        <v>17</v>
      </c>
      <c r="H91" s="42"/>
      <c r="I91" s="43"/>
      <c r="J91" s="42"/>
      <c r="K91" s="42"/>
      <c r="L91" s="42"/>
      <c r="M91" s="42"/>
      <c r="N91" s="44" t="s">
        <v>147</v>
      </c>
      <c r="O91" s="19" t="s">
        <v>261</v>
      </c>
      <c r="P91" s="20" t="s">
        <v>272</v>
      </c>
    </row>
    <row r="92" spans="1:16" ht="48.75" customHeight="1">
      <c r="A92" s="80" t="s">
        <v>457</v>
      </c>
      <c r="B92" s="72">
        <v>38936</v>
      </c>
      <c r="C92" s="41" t="s">
        <v>458</v>
      </c>
      <c r="D92" s="19" t="s">
        <v>734</v>
      </c>
      <c r="E92" s="19" t="s">
        <v>502</v>
      </c>
      <c r="F92" s="19" t="s">
        <v>459</v>
      </c>
      <c r="G92" s="42">
        <v>0.1</v>
      </c>
      <c r="H92" s="42"/>
      <c r="I92" s="43"/>
      <c r="J92" s="42"/>
      <c r="K92" s="42"/>
      <c r="L92" s="42"/>
      <c r="M92" s="42"/>
      <c r="N92" s="44" t="s">
        <v>147</v>
      </c>
      <c r="O92" s="19" t="s">
        <v>261</v>
      </c>
      <c r="P92" s="20" t="s">
        <v>272</v>
      </c>
    </row>
    <row r="93" spans="1:16" ht="48.75" customHeight="1">
      <c r="A93" s="47" t="s">
        <v>460</v>
      </c>
      <c r="B93" s="72">
        <v>38937</v>
      </c>
      <c r="C93" s="41" t="s">
        <v>462</v>
      </c>
      <c r="D93" s="19" t="s">
        <v>461</v>
      </c>
      <c r="E93" s="19" t="s">
        <v>464</v>
      </c>
      <c r="F93" s="19" t="s">
        <v>463</v>
      </c>
      <c r="G93" s="42"/>
      <c r="H93" s="42"/>
      <c r="I93" s="43"/>
      <c r="J93" s="42"/>
      <c r="K93" s="42"/>
      <c r="L93" s="42"/>
      <c r="M93" s="42">
        <v>109.6</v>
      </c>
      <c r="N93" s="44" t="s">
        <v>115</v>
      </c>
      <c r="O93" s="19" t="s">
        <v>261</v>
      </c>
      <c r="P93" s="20" t="s">
        <v>184</v>
      </c>
    </row>
    <row r="94" spans="1:16" ht="48.75" customHeight="1">
      <c r="A94" s="47" t="s">
        <v>467</v>
      </c>
      <c r="B94" s="72">
        <v>38938</v>
      </c>
      <c r="C94" s="41" t="s">
        <v>469</v>
      </c>
      <c r="D94" s="19" t="s">
        <v>461</v>
      </c>
      <c r="E94" s="19" t="s">
        <v>475</v>
      </c>
      <c r="F94" s="19" t="s">
        <v>468</v>
      </c>
      <c r="G94" s="42"/>
      <c r="H94" s="42"/>
      <c r="I94" s="43"/>
      <c r="J94" s="42"/>
      <c r="K94" s="42"/>
      <c r="L94" s="42"/>
      <c r="M94" s="42">
        <v>133.1</v>
      </c>
      <c r="N94" s="44" t="s">
        <v>115</v>
      </c>
      <c r="O94" s="19" t="s">
        <v>261</v>
      </c>
      <c r="P94" s="20" t="s">
        <v>184</v>
      </c>
    </row>
    <row r="95" spans="1:16" ht="48.75" customHeight="1">
      <c r="A95" s="78" t="s">
        <v>470</v>
      </c>
      <c r="B95" s="72">
        <v>38938</v>
      </c>
      <c r="C95" s="41" t="s">
        <v>471</v>
      </c>
      <c r="D95" s="19" t="s">
        <v>138</v>
      </c>
      <c r="E95" s="19" t="s">
        <v>472</v>
      </c>
      <c r="F95" s="19" t="s">
        <v>473</v>
      </c>
      <c r="G95" s="42"/>
      <c r="H95" s="42"/>
      <c r="I95" s="43"/>
      <c r="J95" s="42">
        <v>1</v>
      </c>
      <c r="K95" s="42"/>
      <c r="L95" s="42"/>
      <c r="M95" s="42"/>
      <c r="N95" s="44" t="s">
        <v>115</v>
      </c>
      <c r="O95" s="19" t="s">
        <v>474</v>
      </c>
      <c r="P95" s="20" t="s">
        <v>199</v>
      </c>
    </row>
    <row r="96" spans="1:16" ht="48.75" customHeight="1">
      <c r="A96" s="79" t="s">
        <v>614</v>
      </c>
      <c r="B96" s="72">
        <v>38940</v>
      </c>
      <c r="C96" s="41" t="s">
        <v>615</v>
      </c>
      <c r="D96" s="19" t="s">
        <v>359</v>
      </c>
      <c r="E96" s="19"/>
      <c r="F96" s="19" t="s">
        <v>616</v>
      </c>
      <c r="G96" s="42"/>
      <c r="H96" s="42"/>
      <c r="I96" s="43"/>
      <c r="J96" s="42"/>
      <c r="K96" s="42">
        <v>0.1</v>
      </c>
      <c r="L96" s="42"/>
      <c r="M96" s="42"/>
      <c r="N96" s="44" t="s">
        <v>115</v>
      </c>
      <c r="O96" s="19" t="s">
        <v>474</v>
      </c>
      <c r="P96" s="20" t="s">
        <v>358</v>
      </c>
    </row>
    <row r="97" spans="1:16" ht="48.75" customHeight="1">
      <c r="A97" s="78" t="s">
        <v>476</v>
      </c>
      <c r="B97" s="72">
        <v>38940</v>
      </c>
      <c r="C97" s="41" t="s">
        <v>477</v>
      </c>
      <c r="D97" s="19" t="s">
        <v>138</v>
      </c>
      <c r="E97" s="19" t="s">
        <v>478</v>
      </c>
      <c r="F97" s="19" t="s">
        <v>479</v>
      </c>
      <c r="G97" s="42"/>
      <c r="H97" s="42"/>
      <c r="I97" s="43"/>
      <c r="J97" s="42">
        <v>4</v>
      </c>
      <c r="K97" s="42"/>
      <c r="L97" s="42"/>
      <c r="M97" s="42"/>
      <c r="N97" s="44" t="s">
        <v>115</v>
      </c>
      <c r="O97" s="19" t="s">
        <v>474</v>
      </c>
      <c r="P97" s="20" t="s">
        <v>199</v>
      </c>
    </row>
    <row r="98" spans="1:16" ht="48.75" customHeight="1">
      <c r="A98" s="47" t="s">
        <v>846</v>
      </c>
      <c r="B98" s="72">
        <v>38941</v>
      </c>
      <c r="C98" s="41" t="s">
        <v>480</v>
      </c>
      <c r="D98" s="19" t="s">
        <v>870</v>
      </c>
      <c r="E98" s="19" t="s">
        <v>501</v>
      </c>
      <c r="F98" s="19" t="s">
        <v>482</v>
      </c>
      <c r="G98" s="42"/>
      <c r="H98" s="42"/>
      <c r="I98" s="43"/>
      <c r="J98" s="42"/>
      <c r="K98" s="42"/>
      <c r="L98" s="42"/>
      <c r="M98" s="42">
        <v>2</v>
      </c>
      <c r="N98" s="44" t="s">
        <v>115</v>
      </c>
      <c r="O98" s="19" t="s">
        <v>474</v>
      </c>
      <c r="P98" s="20" t="s">
        <v>184</v>
      </c>
    </row>
    <row r="99" spans="1:16" ht="48.75" customHeight="1">
      <c r="A99" s="80" t="s">
        <v>483</v>
      </c>
      <c r="B99" s="72">
        <v>38941</v>
      </c>
      <c r="C99" s="41" t="s">
        <v>484</v>
      </c>
      <c r="D99" s="19" t="s">
        <v>692</v>
      </c>
      <c r="E99" s="19" t="s">
        <v>485</v>
      </c>
      <c r="F99" s="19" t="s">
        <v>486</v>
      </c>
      <c r="G99" s="42">
        <v>0.1</v>
      </c>
      <c r="H99" s="42"/>
      <c r="I99" s="43"/>
      <c r="J99" s="42"/>
      <c r="K99" s="42"/>
      <c r="L99" s="42"/>
      <c r="M99" s="42"/>
      <c r="N99" s="44" t="s">
        <v>115</v>
      </c>
      <c r="O99" s="19" t="s">
        <v>261</v>
      </c>
      <c r="P99" s="20" t="s">
        <v>288</v>
      </c>
    </row>
    <row r="100" spans="1:16" ht="48.75" customHeight="1">
      <c r="A100" s="47" t="s">
        <v>487</v>
      </c>
      <c r="B100" s="72">
        <v>38941</v>
      </c>
      <c r="C100" s="89" t="s">
        <v>809</v>
      </c>
      <c r="D100" s="19" t="s">
        <v>492</v>
      </c>
      <c r="E100" s="19" t="s">
        <v>488</v>
      </c>
      <c r="F100" s="19" t="s">
        <v>489</v>
      </c>
      <c r="G100" s="42">
        <v>2</v>
      </c>
      <c r="H100" s="42"/>
      <c r="I100" s="43"/>
      <c r="J100" s="42"/>
      <c r="K100" s="42"/>
      <c r="L100" s="42"/>
      <c r="M100" s="42"/>
      <c r="N100" s="44" t="s">
        <v>147</v>
      </c>
      <c r="O100" s="19" t="s">
        <v>261</v>
      </c>
      <c r="P100" s="20" t="s">
        <v>224</v>
      </c>
    </row>
    <row r="101" spans="1:16" ht="48.75" customHeight="1">
      <c r="A101" s="80" t="s">
        <v>493</v>
      </c>
      <c r="B101" s="72">
        <v>38941</v>
      </c>
      <c r="C101" s="41" t="s">
        <v>490</v>
      </c>
      <c r="D101" s="19" t="s">
        <v>535</v>
      </c>
      <c r="E101" s="19" t="s">
        <v>66</v>
      </c>
      <c r="F101" s="19" t="s">
        <v>491</v>
      </c>
      <c r="G101" s="42">
        <v>0.1</v>
      </c>
      <c r="H101" s="42"/>
      <c r="I101" s="43"/>
      <c r="J101" s="42"/>
      <c r="K101" s="42"/>
      <c r="L101" s="42"/>
      <c r="M101" s="42"/>
      <c r="N101" s="44" t="s">
        <v>147</v>
      </c>
      <c r="O101" s="19" t="s">
        <v>261</v>
      </c>
      <c r="P101" s="20" t="s">
        <v>272</v>
      </c>
    </row>
    <row r="102" spans="1:16" ht="48.75" customHeight="1">
      <c r="A102" s="80" t="s">
        <v>495</v>
      </c>
      <c r="B102" s="72">
        <v>38942</v>
      </c>
      <c r="C102" s="41" t="s">
        <v>496</v>
      </c>
      <c r="D102" s="19" t="s">
        <v>497</v>
      </c>
      <c r="E102" s="19" t="s">
        <v>499</v>
      </c>
      <c r="F102" s="19" t="s">
        <v>500</v>
      </c>
      <c r="G102" s="42">
        <v>0.1</v>
      </c>
      <c r="H102" s="42"/>
      <c r="I102" s="43"/>
      <c r="J102" s="42"/>
      <c r="K102" s="42"/>
      <c r="L102" s="42"/>
      <c r="M102" s="42"/>
      <c r="N102" s="44" t="s">
        <v>115</v>
      </c>
      <c r="O102" s="19" t="s">
        <v>261</v>
      </c>
      <c r="P102" s="20" t="s">
        <v>288</v>
      </c>
    </row>
    <row r="103" spans="1:16" ht="48.75" customHeight="1">
      <c r="A103" s="80" t="s">
        <v>503</v>
      </c>
      <c r="B103" s="72">
        <v>38943</v>
      </c>
      <c r="C103" s="41" t="s">
        <v>504</v>
      </c>
      <c r="D103" s="19" t="s">
        <v>505</v>
      </c>
      <c r="E103" s="19" t="s">
        <v>66</v>
      </c>
      <c r="F103" s="19" t="s">
        <v>506</v>
      </c>
      <c r="G103" s="42">
        <v>0.1</v>
      </c>
      <c r="H103" s="42"/>
      <c r="I103" s="43"/>
      <c r="J103" s="42"/>
      <c r="K103" s="42"/>
      <c r="L103" s="42"/>
      <c r="M103" s="42"/>
      <c r="N103" s="44" t="s">
        <v>147</v>
      </c>
      <c r="O103" s="19" t="s">
        <v>261</v>
      </c>
      <c r="P103" s="20" t="s">
        <v>272</v>
      </c>
    </row>
    <row r="104" spans="1:16" ht="48.75" customHeight="1">
      <c r="A104" s="47" t="s">
        <v>807</v>
      </c>
      <c r="B104" s="72">
        <v>38943</v>
      </c>
      <c r="C104" s="41" t="s">
        <v>737</v>
      </c>
      <c r="D104" s="19" t="s">
        <v>738</v>
      </c>
      <c r="E104" s="19" t="s">
        <v>507</v>
      </c>
      <c r="F104" s="19" t="s">
        <v>508</v>
      </c>
      <c r="G104" s="42"/>
      <c r="H104" s="42"/>
      <c r="I104" s="43"/>
      <c r="J104" s="42"/>
      <c r="K104" s="42"/>
      <c r="L104" s="42"/>
      <c r="M104" s="42">
        <v>0.75</v>
      </c>
      <c r="N104" s="44" t="s">
        <v>115</v>
      </c>
      <c r="O104" s="19" t="s">
        <v>261</v>
      </c>
      <c r="P104" s="20" t="s">
        <v>184</v>
      </c>
    </row>
    <row r="105" spans="1:16" ht="48.75" customHeight="1">
      <c r="A105" s="76" t="s">
        <v>509</v>
      </c>
      <c r="B105" s="72">
        <v>38944</v>
      </c>
      <c r="C105" s="41" t="s">
        <v>510</v>
      </c>
      <c r="D105" s="19" t="s">
        <v>208</v>
      </c>
      <c r="E105" s="19" t="s">
        <v>511</v>
      </c>
      <c r="F105" s="19" t="s">
        <v>817</v>
      </c>
      <c r="G105" s="42"/>
      <c r="H105" s="90">
        <v>200473.7</v>
      </c>
      <c r="I105" s="43"/>
      <c r="J105" s="42"/>
      <c r="K105" s="42"/>
      <c r="L105" s="42">
        <v>4793.1</v>
      </c>
      <c r="M105" s="42">
        <v>12184.4</v>
      </c>
      <c r="N105" s="44" t="s">
        <v>147</v>
      </c>
      <c r="O105" s="19" t="s">
        <v>261</v>
      </c>
      <c r="P105" s="20" t="s">
        <v>183</v>
      </c>
    </row>
    <row r="106" spans="1:16" ht="48.75" customHeight="1">
      <c r="A106" s="76" t="s">
        <v>512</v>
      </c>
      <c r="B106" s="72">
        <v>38944</v>
      </c>
      <c r="C106" s="89" t="s">
        <v>808</v>
      </c>
      <c r="D106" s="19" t="s">
        <v>176</v>
      </c>
      <c r="E106" s="19" t="s">
        <v>513</v>
      </c>
      <c r="F106" s="19" t="s">
        <v>514</v>
      </c>
      <c r="G106" s="42">
        <v>1558</v>
      </c>
      <c r="H106" s="81">
        <v>14180</v>
      </c>
      <c r="I106" s="43"/>
      <c r="J106" s="42"/>
      <c r="K106" s="42"/>
      <c r="L106" s="42">
        <v>776</v>
      </c>
      <c r="M106" s="42">
        <v>2968</v>
      </c>
      <c r="N106" s="44" t="s">
        <v>147</v>
      </c>
      <c r="O106" s="19" t="s">
        <v>261</v>
      </c>
      <c r="P106" s="20" t="s">
        <v>183</v>
      </c>
    </row>
    <row r="107" spans="1:16" ht="48.75" customHeight="1">
      <c r="A107" s="76" t="s">
        <v>515</v>
      </c>
      <c r="B107" s="72">
        <v>38944</v>
      </c>
      <c r="C107" s="41" t="s">
        <v>516</v>
      </c>
      <c r="D107" s="19" t="s">
        <v>176</v>
      </c>
      <c r="E107" s="19" t="s">
        <v>517</v>
      </c>
      <c r="F107" s="19" t="s">
        <v>518</v>
      </c>
      <c r="G107" s="42"/>
      <c r="H107" s="81">
        <v>0.5</v>
      </c>
      <c r="I107" s="43"/>
      <c r="J107" s="42"/>
      <c r="K107" s="42"/>
      <c r="L107" s="42"/>
      <c r="M107" s="42"/>
      <c r="N107" s="44" t="s">
        <v>147</v>
      </c>
      <c r="O107" s="19" t="s">
        <v>261</v>
      </c>
      <c r="P107" s="20" t="s">
        <v>183</v>
      </c>
    </row>
    <row r="108" spans="1:16" ht="48.75" customHeight="1">
      <c r="A108" s="76" t="s">
        <v>519</v>
      </c>
      <c r="B108" s="72">
        <v>38944</v>
      </c>
      <c r="C108" s="41" t="s">
        <v>520</v>
      </c>
      <c r="D108" s="19" t="s">
        <v>208</v>
      </c>
      <c r="E108" s="19" t="s">
        <v>521</v>
      </c>
      <c r="F108" s="19" t="s">
        <v>522</v>
      </c>
      <c r="G108" s="42"/>
      <c r="H108" s="81">
        <v>3.5</v>
      </c>
      <c r="I108" s="43"/>
      <c r="J108" s="42"/>
      <c r="K108" s="42"/>
      <c r="L108" s="42"/>
      <c r="M108" s="42"/>
      <c r="N108" s="44" t="s">
        <v>147</v>
      </c>
      <c r="O108" s="19" t="s">
        <v>261</v>
      </c>
      <c r="P108" s="20" t="s">
        <v>183</v>
      </c>
    </row>
    <row r="109" spans="1:16" ht="48.75" customHeight="1">
      <c r="A109" s="82" t="s">
        <v>523</v>
      </c>
      <c r="B109" s="72">
        <v>38944</v>
      </c>
      <c r="C109" s="41" t="s">
        <v>548</v>
      </c>
      <c r="D109" s="19" t="s">
        <v>347</v>
      </c>
      <c r="E109" s="19" t="s">
        <v>547</v>
      </c>
      <c r="F109" s="19" t="s">
        <v>524</v>
      </c>
      <c r="G109" s="42"/>
      <c r="H109" s="81">
        <v>2659</v>
      </c>
      <c r="I109" s="43"/>
      <c r="J109" s="42"/>
      <c r="K109" s="42"/>
      <c r="L109" s="81">
        <v>3425</v>
      </c>
      <c r="M109" s="81"/>
      <c r="N109" s="44" t="s">
        <v>147</v>
      </c>
      <c r="O109" s="19" t="s">
        <v>261</v>
      </c>
      <c r="P109" s="20" t="s">
        <v>537</v>
      </c>
    </row>
    <row r="110" spans="1:16" ht="48.75" customHeight="1">
      <c r="A110" s="82" t="s">
        <v>525</v>
      </c>
      <c r="B110" s="72">
        <v>38944</v>
      </c>
      <c r="C110" s="41" t="s">
        <v>528</v>
      </c>
      <c r="D110" s="19" t="s">
        <v>877</v>
      </c>
      <c r="E110" s="19" t="s">
        <v>526</v>
      </c>
      <c r="F110" s="19" t="s">
        <v>527</v>
      </c>
      <c r="G110" s="42"/>
      <c r="H110" s="42"/>
      <c r="I110" s="43"/>
      <c r="J110" s="42"/>
      <c r="K110" s="42"/>
      <c r="L110" s="42">
        <v>219.4</v>
      </c>
      <c r="M110" s="42"/>
      <c r="N110" s="44" t="s">
        <v>147</v>
      </c>
      <c r="O110" s="19" t="s">
        <v>261</v>
      </c>
      <c r="P110" s="20" t="s">
        <v>537</v>
      </c>
    </row>
    <row r="111" spans="1:16" ht="48.75" customHeight="1">
      <c r="A111" s="78" t="s">
        <v>529</v>
      </c>
      <c r="B111" s="72">
        <v>38944</v>
      </c>
      <c r="C111" s="41" t="s">
        <v>530</v>
      </c>
      <c r="D111" s="19" t="s">
        <v>138</v>
      </c>
      <c r="E111" s="19" t="s">
        <v>531</v>
      </c>
      <c r="F111" s="19" t="s">
        <v>532</v>
      </c>
      <c r="G111" s="42"/>
      <c r="H111" s="42">
        <v>29.4</v>
      </c>
      <c r="I111" s="43"/>
      <c r="J111" s="42">
        <v>2.2</v>
      </c>
      <c r="K111" s="42"/>
      <c r="L111" s="42"/>
      <c r="M111" s="42">
        <v>15.7</v>
      </c>
      <c r="N111" s="44" t="s">
        <v>147</v>
      </c>
      <c r="O111" s="19" t="s">
        <v>261</v>
      </c>
      <c r="P111" s="20" t="s">
        <v>533</v>
      </c>
    </row>
    <row r="112" spans="1:16" ht="48.75" customHeight="1">
      <c r="A112" s="80" t="s">
        <v>545</v>
      </c>
      <c r="B112" s="72">
        <v>38944</v>
      </c>
      <c r="C112" s="41" t="s">
        <v>534</v>
      </c>
      <c r="D112" s="19" t="s">
        <v>693</v>
      </c>
      <c r="E112" s="19" t="s">
        <v>66</v>
      </c>
      <c r="F112" s="19" t="s">
        <v>536</v>
      </c>
      <c r="G112" s="42">
        <v>0.5</v>
      </c>
      <c r="H112" s="42"/>
      <c r="I112" s="43"/>
      <c r="J112" s="42"/>
      <c r="K112" s="42"/>
      <c r="L112" s="42"/>
      <c r="M112" s="42"/>
      <c r="N112" s="44" t="s">
        <v>147</v>
      </c>
      <c r="O112" s="19" t="s">
        <v>261</v>
      </c>
      <c r="P112" s="20" t="s">
        <v>272</v>
      </c>
    </row>
    <row r="113" spans="1:16" ht="48.75" customHeight="1">
      <c r="A113" s="82" t="s">
        <v>540</v>
      </c>
      <c r="B113" s="72">
        <v>38945</v>
      </c>
      <c r="C113" s="41" t="s">
        <v>541</v>
      </c>
      <c r="D113" s="19" t="s">
        <v>538</v>
      </c>
      <c r="E113" s="19" t="s">
        <v>546</v>
      </c>
      <c r="F113" s="19" t="s">
        <v>539</v>
      </c>
      <c r="G113" s="42"/>
      <c r="H113" s="42"/>
      <c r="I113" s="43"/>
      <c r="J113" s="42"/>
      <c r="K113" s="42"/>
      <c r="L113" s="42">
        <v>0.2</v>
      </c>
      <c r="M113" s="42"/>
      <c r="N113" s="44" t="s">
        <v>147</v>
      </c>
      <c r="O113" s="19" t="s">
        <v>261</v>
      </c>
      <c r="P113" s="20" t="s">
        <v>537</v>
      </c>
    </row>
    <row r="114" spans="1:16" ht="48.75" customHeight="1">
      <c r="A114" s="80" t="s">
        <v>790</v>
      </c>
      <c r="B114" s="72">
        <v>38945</v>
      </c>
      <c r="C114" s="83" t="s">
        <v>542</v>
      </c>
      <c r="D114" s="19" t="s">
        <v>791</v>
      </c>
      <c r="E114" s="19" t="s">
        <v>544</v>
      </c>
      <c r="F114" s="19" t="s">
        <v>543</v>
      </c>
      <c r="G114" s="42">
        <v>2.5</v>
      </c>
      <c r="H114" s="42"/>
      <c r="I114" s="43"/>
      <c r="J114" s="42"/>
      <c r="K114" s="42"/>
      <c r="L114" s="42"/>
      <c r="M114" s="42"/>
      <c r="N114" s="44" t="s">
        <v>147</v>
      </c>
      <c r="O114" s="19" t="s">
        <v>261</v>
      </c>
      <c r="P114" s="20" t="s">
        <v>272</v>
      </c>
    </row>
    <row r="115" spans="1:16" ht="48.75" customHeight="1">
      <c r="A115" s="76" t="s">
        <v>550</v>
      </c>
      <c r="B115" s="72">
        <v>38948</v>
      </c>
      <c r="C115" s="83" t="s">
        <v>797</v>
      </c>
      <c r="D115" s="19" t="s">
        <v>176</v>
      </c>
      <c r="E115" s="19" t="s">
        <v>551</v>
      </c>
      <c r="F115" s="19" t="s">
        <v>549</v>
      </c>
      <c r="G115" s="42"/>
      <c r="H115" s="42">
        <v>0.1</v>
      </c>
      <c r="I115" s="43"/>
      <c r="J115" s="42"/>
      <c r="K115" s="42"/>
      <c r="L115" s="42"/>
      <c r="M115" s="42"/>
      <c r="N115" s="44" t="s">
        <v>115</v>
      </c>
      <c r="O115" s="19" t="s">
        <v>261</v>
      </c>
      <c r="P115" s="20" t="s">
        <v>190</v>
      </c>
    </row>
    <row r="116" spans="1:16" ht="48.75" customHeight="1">
      <c r="A116" s="80" t="s">
        <v>552</v>
      </c>
      <c r="B116" s="72">
        <v>38949</v>
      </c>
      <c r="C116" s="41" t="s">
        <v>553</v>
      </c>
      <c r="D116" s="19" t="s">
        <v>554</v>
      </c>
      <c r="E116" s="19" t="s">
        <v>555</v>
      </c>
      <c r="F116" s="19" t="s">
        <v>556</v>
      </c>
      <c r="G116" s="42">
        <v>0.1</v>
      </c>
      <c r="H116" s="42"/>
      <c r="I116" s="43"/>
      <c r="J116" s="42"/>
      <c r="K116" s="42"/>
      <c r="L116" s="42"/>
      <c r="M116" s="42"/>
      <c r="N116" s="44" t="s">
        <v>115</v>
      </c>
      <c r="O116" s="19" t="s">
        <v>261</v>
      </c>
      <c r="P116" s="20" t="s">
        <v>288</v>
      </c>
    </row>
    <row r="117" spans="1:16" ht="48.75" customHeight="1">
      <c r="A117" s="80" t="s">
        <v>561</v>
      </c>
      <c r="B117" s="72">
        <v>38950</v>
      </c>
      <c r="C117" s="41" t="s">
        <v>559</v>
      </c>
      <c r="D117" s="19" t="s">
        <v>579</v>
      </c>
      <c r="E117" s="19" t="s">
        <v>66</v>
      </c>
      <c r="F117" s="19" t="s">
        <v>557</v>
      </c>
      <c r="G117" s="42">
        <v>2</v>
      </c>
      <c r="H117" s="42"/>
      <c r="I117" s="43"/>
      <c r="J117" s="42"/>
      <c r="K117" s="42"/>
      <c r="L117" s="42"/>
      <c r="M117" s="42"/>
      <c r="N117" s="44" t="s">
        <v>147</v>
      </c>
      <c r="O117" s="19" t="s">
        <v>261</v>
      </c>
      <c r="P117" s="20" t="s">
        <v>288</v>
      </c>
    </row>
    <row r="118" spans="1:16" ht="48.75" customHeight="1">
      <c r="A118" s="80" t="s">
        <v>562</v>
      </c>
      <c r="B118" s="72">
        <v>38950</v>
      </c>
      <c r="C118" s="41" t="s">
        <v>560</v>
      </c>
      <c r="D118" s="19" t="s">
        <v>580</v>
      </c>
      <c r="E118" s="19" t="s">
        <v>66</v>
      </c>
      <c r="F118" s="19" t="s">
        <v>558</v>
      </c>
      <c r="G118" s="42">
        <v>0.1</v>
      </c>
      <c r="H118" s="42"/>
      <c r="I118" s="43"/>
      <c r="J118" s="42"/>
      <c r="K118" s="42"/>
      <c r="L118" s="42"/>
      <c r="M118" s="42"/>
      <c r="N118" s="44" t="s">
        <v>147</v>
      </c>
      <c r="O118" s="19" t="s">
        <v>261</v>
      </c>
      <c r="P118" s="20" t="s">
        <v>288</v>
      </c>
    </row>
    <row r="119" spans="1:16" ht="48.75" customHeight="1">
      <c r="A119" s="47" t="s">
        <v>876</v>
      </c>
      <c r="B119" s="72">
        <v>38951</v>
      </c>
      <c r="C119" s="41" t="s">
        <v>563</v>
      </c>
      <c r="D119" s="19" t="s">
        <v>481</v>
      </c>
      <c r="E119" s="19" t="s">
        <v>564</v>
      </c>
      <c r="F119" s="19" t="s">
        <v>565</v>
      </c>
      <c r="G119" s="42"/>
      <c r="H119" s="42"/>
      <c r="I119" s="43"/>
      <c r="J119" s="42"/>
      <c r="K119" s="42"/>
      <c r="L119" s="42"/>
      <c r="M119" s="42">
        <v>59</v>
      </c>
      <c r="N119" s="44" t="s">
        <v>115</v>
      </c>
      <c r="O119" s="19" t="s">
        <v>474</v>
      </c>
      <c r="P119" s="20" t="s">
        <v>184</v>
      </c>
    </row>
    <row r="120" spans="1:16" ht="48.75" customHeight="1">
      <c r="A120" s="82" t="s">
        <v>566</v>
      </c>
      <c r="B120" s="72">
        <v>38951</v>
      </c>
      <c r="C120" s="41" t="s">
        <v>567</v>
      </c>
      <c r="D120" s="19" t="s">
        <v>481</v>
      </c>
      <c r="E120" s="19" t="s">
        <v>569</v>
      </c>
      <c r="F120" s="19" t="s">
        <v>568</v>
      </c>
      <c r="G120" s="42"/>
      <c r="H120" s="42"/>
      <c r="I120" s="43"/>
      <c r="J120" s="42"/>
      <c r="K120" s="42"/>
      <c r="L120" s="42">
        <v>2.2</v>
      </c>
      <c r="M120" s="42"/>
      <c r="N120" s="44" t="s">
        <v>147</v>
      </c>
      <c r="O120" s="19" t="s">
        <v>261</v>
      </c>
      <c r="P120" s="20" t="s">
        <v>537</v>
      </c>
    </row>
    <row r="121" spans="1:16" ht="48.75" customHeight="1">
      <c r="A121" s="47" t="s">
        <v>570</v>
      </c>
      <c r="B121" s="72">
        <v>38951</v>
      </c>
      <c r="C121" s="41" t="s">
        <v>595</v>
      </c>
      <c r="D121" s="19" t="s">
        <v>875</v>
      </c>
      <c r="E121" s="19" t="s">
        <v>571</v>
      </c>
      <c r="F121" s="19" t="s">
        <v>572</v>
      </c>
      <c r="G121" s="42"/>
      <c r="H121" s="42"/>
      <c r="I121" s="43"/>
      <c r="J121" s="42"/>
      <c r="K121" s="42"/>
      <c r="L121" s="42"/>
      <c r="M121" s="42">
        <v>23</v>
      </c>
      <c r="N121" s="44" t="s">
        <v>115</v>
      </c>
      <c r="O121" s="19" t="s">
        <v>474</v>
      </c>
      <c r="P121" s="20" t="s">
        <v>184</v>
      </c>
    </row>
    <row r="122" spans="1:16" ht="48.75" customHeight="1">
      <c r="A122" s="47" t="s">
        <v>874</v>
      </c>
      <c r="B122" s="72">
        <v>38953</v>
      </c>
      <c r="C122" s="41" t="s">
        <v>596</v>
      </c>
      <c r="D122" s="19" t="s">
        <v>873</v>
      </c>
      <c r="E122" s="19" t="s">
        <v>573</v>
      </c>
      <c r="F122" s="19" t="s">
        <v>574</v>
      </c>
      <c r="G122" s="42"/>
      <c r="H122" s="42"/>
      <c r="I122" s="43"/>
      <c r="J122" s="42"/>
      <c r="K122" s="42"/>
      <c r="L122" s="42"/>
      <c r="M122" s="42">
        <v>22</v>
      </c>
      <c r="N122" s="44" t="s">
        <v>115</v>
      </c>
      <c r="O122" s="19" t="s">
        <v>474</v>
      </c>
      <c r="P122" s="20" t="s">
        <v>184</v>
      </c>
    </row>
    <row r="123" spans="1:16" ht="48.75" customHeight="1">
      <c r="A123" s="79" t="s">
        <v>617</v>
      </c>
      <c r="B123" s="72">
        <v>38953</v>
      </c>
      <c r="C123" s="41" t="s">
        <v>849</v>
      </c>
      <c r="D123" s="19" t="s">
        <v>359</v>
      </c>
      <c r="E123" s="19"/>
      <c r="F123" s="19" t="s">
        <v>618</v>
      </c>
      <c r="G123" s="42"/>
      <c r="H123" s="42"/>
      <c r="I123" s="43"/>
      <c r="J123" s="42"/>
      <c r="K123" s="42">
        <v>3</v>
      </c>
      <c r="L123" s="42"/>
      <c r="M123" s="42"/>
      <c r="N123" s="44" t="s">
        <v>115</v>
      </c>
      <c r="O123" s="19" t="s">
        <v>474</v>
      </c>
      <c r="P123" s="20" t="s">
        <v>358</v>
      </c>
    </row>
    <row r="124" spans="1:16" ht="48.75" customHeight="1">
      <c r="A124" s="80" t="s">
        <v>577</v>
      </c>
      <c r="B124" s="72">
        <v>38954</v>
      </c>
      <c r="C124" s="41" t="s">
        <v>576</v>
      </c>
      <c r="D124" s="19" t="s">
        <v>581</v>
      </c>
      <c r="E124" s="19" t="s">
        <v>582</v>
      </c>
      <c r="F124" s="19" t="s">
        <v>578</v>
      </c>
      <c r="G124" s="42">
        <v>14</v>
      </c>
      <c r="H124" s="42"/>
      <c r="I124" s="43"/>
      <c r="J124" s="42"/>
      <c r="K124" s="42"/>
      <c r="L124" s="42"/>
      <c r="M124" s="42">
        <v>44</v>
      </c>
      <c r="N124" s="44" t="s">
        <v>115</v>
      </c>
      <c r="O124" s="19" t="s">
        <v>261</v>
      </c>
      <c r="P124" s="20" t="s">
        <v>288</v>
      </c>
    </row>
    <row r="125" spans="1:16" ht="48.75" customHeight="1">
      <c r="A125" s="80" t="s">
        <v>583</v>
      </c>
      <c r="B125" s="72">
        <v>38955</v>
      </c>
      <c r="C125" s="41" t="s">
        <v>584</v>
      </c>
      <c r="D125" s="19" t="s">
        <v>745</v>
      </c>
      <c r="E125" s="19" t="s">
        <v>66</v>
      </c>
      <c r="F125" s="19" t="s">
        <v>585</v>
      </c>
      <c r="G125" s="42">
        <v>0.1</v>
      </c>
      <c r="H125" s="42"/>
      <c r="I125" s="43"/>
      <c r="J125" s="42"/>
      <c r="K125" s="42"/>
      <c r="L125" s="42"/>
      <c r="M125" s="42"/>
      <c r="N125" s="44" t="s">
        <v>147</v>
      </c>
      <c r="O125" s="19" t="s">
        <v>261</v>
      </c>
      <c r="P125" s="20" t="s">
        <v>272</v>
      </c>
    </row>
    <row r="126" spans="1:16" ht="48.75" customHeight="1">
      <c r="A126" s="80" t="s">
        <v>587</v>
      </c>
      <c r="B126" s="72">
        <v>38955</v>
      </c>
      <c r="C126" s="41" t="s">
        <v>602</v>
      </c>
      <c r="D126" s="19" t="s">
        <v>746</v>
      </c>
      <c r="E126" s="19" t="s">
        <v>68</v>
      </c>
      <c r="F126" s="19" t="s">
        <v>586</v>
      </c>
      <c r="G126" s="42">
        <v>142</v>
      </c>
      <c r="H126" s="42"/>
      <c r="I126" s="43"/>
      <c r="J126" s="42"/>
      <c r="K126" s="42"/>
      <c r="L126" s="42"/>
      <c r="M126" s="42"/>
      <c r="N126" s="44" t="s">
        <v>201</v>
      </c>
      <c r="O126" s="19" t="s">
        <v>261</v>
      </c>
      <c r="P126" s="20" t="s">
        <v>202</v>
      </c>
    </row>
    <row r="127" spans="1:16" ht="48.75" customHeight="1">
      <c r="A127" s="76" t="s">
        <v>588</v>
      </c>
      <c r="B127" s="91">
        <v>38958</v>
      </c>
      <c r="C127" s="92" t="s">
        <v>589</v>
      </c>
      <c r="D127" s="19" t="s">
        <v>176</v>
      </c>
      <c r="E127" s="19" t="s">
        <v>590</v>
      </c>
      <c r="F127" s="19" t="s">
        <v>591</v>
      </c>
      <c r="G127" s="19"/>
      <c r="H127" s="19">
        <v>962.9</v>
      </c>
      <c r="I127" s="93"/>
      <c r="J127" s="19">
        <v>155</v>
      </c>
      <c r="K127" s="19"/>
      <c r="L127" s="94">
        <v>3157.9</v>
      </c>
      <c r="M127" s="19">
        <v>117.6</v>
      </c>
      <c r="N127" s="44" t="s">
        <v>115</v>
      </c>
      <c r="O127" s="19" t="s">
        <v>851</v>
      </c>
      <c r="P127" s="20" t="s">
        <v>190</v>
      </c>
    </row>
    <row r="128" spans="1:16" ht="48.75" customHeight="1">
      <c r="A128" s="47" t="s">
        <v>872</v>
      </c>
      <c r="B128" s="72">
        <v>38959</v>
      </c>
      <c r="C128" s="41" t="s">
        <v>592</v>
      </c>
      <c r="D128" s="19" t="s">
        <v>871</v>
      </c>
      <c r="E128" s="19" t="s">
        <v>593</v>
      </c>
      <c r="F128" s="19" t="s">
        <v>594</v>
      </c>
      <c r="G128" s="42"/>
      <c r="H128" s="42"/>
      <c r="I128" s="43"/>
      <c r="J128" s="42"/>
      <c r="K128" s="42"/>
      <c r="L128" s="42"/>
      <c r="M128" s="42">
        <v>200</v>
      </c>
      <c r="N128" s="44" t="s">
        <v>115</v>
      </c>
      <c r="O128" s="19" t="s">
        <v>474</v>
      </c>
      <c r="P128" s="20" t="s">
        <v>184</v>
      </c>
    </row>
    <row r="129" spans="1:16" ht="48.75" customHeight="1">
      <c r="A129" s="76" t="s">
        <v>597</v>
      </c>
      <c r="B129" s="72">
        <v>38960</v>
      </c>
      <c r="C129" s="41" t="s">
        <v>598</v>
      </c>
      <c r="D129" s="19" t="s">
        <v>208</v>
      </c>
      <c r="E129" s="19" t="s">
        <v>599</v>
      </c>
      <c r="F129" s="19" t="s">
        <v>600</v>
      </c>
      <c r="G129" s="42"/>
      <c r="H129" s="42">
        <v>3.8</v>
      </c>
      <c r="I129" s="43"/>
      <c r="J129" s="42"/>
      <c r="K129" s="42"/>
      <c r="L129" s="42"/>
      <c r="M129" s="42"/>
      <c r="N129" s="44" t="s">
        <v>115</v>
      </c>
      <c r="O129" s="19" t="s">
        <v>261</v>
      </c>
      <c r="P129" s="20" t="s">
        <v>190</v>
      </c>
    </row>
    <row r="130" spans="1:16" ht="48.75" customHeight="1">
      <c r="A130" s="80" t="s">
        <v>601</v>
      </c>
      <c r="B130" s="72">
        <v>38960</v>
      </c>
      <c r="C130" s="41" t="s">
        <v>605</v>
      </c>
      <c r="D130" s="19" t="s">
        <v>498</v>
      </c>
      <c r="E130" s="19" t="s">
        <v>604</v>
      </c>
      <c r="F130" s="19" t="s">
        <v>603</v>
      </c>
      <c r="G130" s="42">
        <v>3</v>
      </c>
      <c r="H130" s="42"/>
      <c r="I130" s="43"/>
      <c r="J130" s="42"/>
      <c r="K130" s="42"/>
      <c r="L130" s="42"/>
      <c r="M130" s="42"/>
      <c r="N130" s="44" t="s">
        <v>147</v>
      </c>
      <c r="O130" s="19" t="s">
        <v>423</v>
      </c>
      <c r="P130" s="20" t="s">
        <v>272</v>
      </c>
    </row>
    <row r="131" spans="1:16" ht="48.75" customHeight="1">
      <c r="A131" s="76" t="s">
        <v>608</v>
      </c>
      <c r="B131" s="72">
        <v>38962</v>
      </c>
      <c r="C131" s="41" t="s">
        <v>607</v>
      </c>
      <c r="D131" s="19" t="s">
        <v>208</v>
      </c>
      <c r="E131" s="19" t="s">
        <v>609</v>
      </c>
      <c r="F131" s="19" t="s">
        <v>606</v>
      </c>
      <c r="G131" s="42"/>
      <c r="H131" s="42">
        <v>14</v>
      </c>
      <c r="I131" s="43"/>
      <c r="J131" s="42"/>
      <c r="K131" s="42"/>
      <c r="L131" s="42"/>
      <c r="M131" s="42"/>
      <c r="N131" s="44" t="s">
        <v>115</v>
      </c>
      <c r="O131" s="19" t="s">
        <v>261</v>
      </c>
      <c r="P131" s="20" t="s">
        <v>190</v>
      </c>
    </row>
    <row r="132" spans="1:16" ht="48.75" customHeight="1">
      <c r="A132" s="47" t="s">
        <v>611</v>
      </c>
      <c r="B132" s="72">
        <v>38963</v>
      </c>
      <c r="C132" s="41" t="s">
        <v>612</v>
      </c>
      <c r="D132" s="19" t="s">
        <v>461</v>
      </c>
      <c r="E132" s="19" t="s">
        <v>613</v>
      </c>
      <c r="F132" s="19" t="s">
        <v>610</v>
      </c>
      <c r="G132" s="42">
        <v>1868</v>
      </c>
      <c r="H132" s="42"/>
      <c r="I132" s="43"/>
      <c r="J132" s="42"/>
      <c r="K132" s="42"/>
      <c r="L132" s="42"/>
      <c r="M132" s="42">
        <v>960</v>
      </c>
      <c r="N132" s="44" t="s">
        <v>115</v>
      </c>
      <c r="O132" s="19" t="s">
        <v>474</v>
      </c>
      <c r="P132" s="20" t="s">
        <v>184</v>
      </c>
    </row>
    <row r="133" spans="1:16" ht="48.75" customHeight="1">
      <c r="A133" s="80" t="s">
        <v>627</v>
      </c>
      <c r="B133" s="72">
        <v>38966</v>
      </c>
      <c r="C133" s="41" t="s">
        <v>625</v>
      </c>
      <c r="D133" s="19" t="s">
        <v>630</v>
      </c>
      <c r="E133" s="19" t="s">
        <v>628</v>
      </c>
      <c r="F133" s="19" t="s">
        <v>626</v>
      </c>
      <c r="G133" s="42">
        <v>0.7</v>
      </c>
      <c r="H133" s="42"/>
      <c r="I133" s="43"/>
      <c r="J133" s="42"/>
      <c r="K133" s="42"/>
      <c r="L133" s="42"/>
      <c r="M133" s="42"/>
      <c r="N133" s="44" t="s">
        <v>115</v>
      </c>
      <c r="O133" s="19" t="s">
        <v>261</v>
      </c>
      <c r="P133" s="20" t="s">
        <v>288</v>
      </c>
    </row>
    <row r="134" spans="1:16" ht="48.75" customHeight="1">
      <c r="A134" s="76" t="s">
        <v>623</v>
      </c>
      <c r="B134" s="72">
        <v>38966</v>
      </c>
      <c r="C134" s="41" t="s">
        <v>619</v>
      </c>
      <c r="D134" s="19" t="s">
        <v>208</v>
      </c>
      <c r="E134" s="19" t="s">
        <v>634</v>
      </c>
      <c r="F134" s="19" t="s">
        <v>624</v>
      </c>
      <c r="G134" s="42"/>
      <c r="H134" s="42">
        <v>758.9</v>
      </c>
      <c r="I134" s="43"/>
      <c r="J134" s="42"/>
      <c r="K134" s="42"/>
      <c r="L134" s="42">
        <v>626.6</v>
      </c>
      <c r="M134" s="42">
        <v>306.4</v>
      </c>
      <c r="N134" s="44" t="s">
        <v>147</v>
      </c>
      <c r="O134" s="19" t="s">
        <v>261</v>
      </c>
      <c r="P134" s="20" t="s">
        <v>183</v>
      </c>
    </row>
    <row r="135" spans="1:16" ht="48.75" customHeight="1">
      <c r="A135" s="76" t="s">
        <v>622</v>
      </c>
      <c r="B135" s="72">
        <v>38966</v>
      </c>
      <c r="C135" s="41" t="s">
        <v>620</v>
      </c>
      <c r="D135" s="19" t="s">
        <v>208</v>
      </c>
      <c r="E135" s="19" t="s">
        <v>629</v>
      </c>
      <c r="F135" s="19" t="s">
        <v>621</v>
      </c>
      <c r="G135" s="42"/>
      <c r="H135" s="42">
        <v>6290.8</v>
      </c>
      <c r="I135" s="43"/>
      <c r="J135" s="42"/>
      <c r="K135" s="42"/>
      <c r="L135" s="42">
        <v>935</v>
      </c>
      <c r="M135" s="42">
        <v>2450.7</v>
      </c>
      <c r="N135" s="44" t="s">
        <v>147</v>
      </c>
      <c r="O135" s="19" t="s">
        <v>261</v>
      </c>
      <c r="P135" s="20" t="s">
        <v>183</v>
      </c>
    </row>
    <row r="136" spans="1:16" ht="48.75" customHeight="1">
      <c r="A136" s="47" t="s">
        <v>631</v>
      </c>
      <c r="B136" s="72">
        <v>38968</v>
      </c>
      <c r="C136" s="41" t="s">
        <v>792</v>
      </c>
      <c r="D136" s="19" t="s">
        <v>632</v>
      </c>
      <c r="E136" s="19" t="s">
        <v>633</v>
      </c>
      <c r="F136" s="19" t="s">
        <v>635</v>
      </c>
      <c r="G136" s="42"/>
      <c r="H136" s="42"/>
      <c r="I136" s="43"/>
      <c r="J136" s="42"/>
      <c r="K136" s="42"/>
      <c r="L136" s="42"/>
      <c r="M136" s="42">
        <v>3.7</v>
      </c>
      <c r="N136" s="44" t="s">
        <v>115</v>
      </c>
      <c r="O136" s="19" t="s">
        <v>474</v>
      </c>
      <c r="P136" s="20" t="s">
        <v>184</v>
      </c>
    </row>
    <row r="137" spans="1:16" ht="48.75" customHeight="1">
      <c r="A137" s="80" t="s">
        <v>636</v>
      </c>
      <c r="B137" s="72">
        <v>38969</v>
      </c>
      <c r="C137" s="41" t="s">
        <v>637</v>
      </c>
      <c r="D137" s="19" t="s">
        <v>694</v>
      </c>
      <c r="E137" s="19" t="s">
        <v>66</v>
      </c>
      <c r="F137" s="19" t="s">
        <v>638</v>
      </c>
      <c r="G137" s="42">
        <v>0.1</v>
      </c>
      <c r="H137" s="42"/>
      <c r="I137" s="43"/>
      <c r="J137" s="42"/>
      <c r="K137" s="42"/>
      <c r="L137" s="42"/>
      <c r="M137" s="42"/>
      <c r="N137" s="44" t="s">
        <v>147</v>
      </c>
      <c r="O137" s="19" t="s">
        <v>261</v>
      </c>
      <c r="P137" s="20" t="s">
        <v>272</v>
      </c>
    </row>
    <row r="138" spans="1:16" ht="48.75" customHeight="1">
      <c r="A138" s="80" t="s">
        <v>639</v>
      </c>
      <c r="B138" s="72">
        <v>38970</v>
      </c>
      <c r="C138" s="41" t="s">
        <v>640</v>
      </c>
      <c r="D138" s="47" t="s">
        <v>681</v>
      </c>
      <c r="E138" s="19" t="s">
        <v>641</v>
      </c>
      <c r="F138" s="19" t="s">
        <v>642</v>
      </c>
      <c r="G138" s="42">
        <v>0.1</v>
      </c>
      <c r="H138" s="42"/>
      <c r="I138" s="43"/>
      <c r="J138" s="42"/>
      <c r="K138" s="42"/>
      <c r="L138" s="42"/>
      <c r="M138" s="42"/>
      <c r="N138" s="44" t="s">
        <v>115</v>
      </c>
      <c r="O138" s="19" t="s">
        <v>261</v>
      </c>
      <c r="P138" s="20" t="s">
        <v>288</v>
      </c>
    </row>
    <row r="139" spans="1:16" ht="48.75" customHeight="1">
      <c r="A139" s="84" t="s">
        <v>643</v>
      </c>
      <c r="B139" s="72">
        <v>38971</v>
      </c>
      <c r="C139" s="41" t="s">
        <v>847</v>
      </c>
      <c r="D139" s="19" t="s">
        <v>481</v>
      </c>
      <c r="E139" s="19" t="s">
        <v>644</v>
      </c>
      <c r="F139" s="19" t="s">
        <v>645</v>
      </c>
      <c r="G139" s="42"/>
      <c r="H139" s="42"/>
      <c r="I139" s="43"/>
      <c r="J139" s="42"/>
      <c r="K139" s="42"/>
      <c r="L139" s="42">
        <v>0.75</v>
      </c>
      <c r="M139" s="42"/>
      <c r="N139" s="44" t="s">
        <v>147</v>
      </c>
      <c r="O139" s="19" t="s">
        <v>474</v>
      </c>
      <c r="P139" s="20" t="s">
        <v>224</v>
      </c>
    </row>
    <row r="140" spans="1:16" ht="48.75" customHeight="1">
      <c r="A140" s="80" t="s">
        <v>646</v>
      </c>
      <c r="B140" s="72">
        <v>38978</v>
      </c>
      <c r="C140" s="41" t="s">
        <v>647</v>
      </c>
      <c r="D140" s="47" t="s">
        <v>695</v>
      </c>
      <c r="E140" s="19" t="s">
        <v>66</v>
      </c>
      <c r="F140" s="19" t="s">
        <v>648</v>
      </c>
      <c r="G140" s="42">
        <v>0.25</v>
      </c>
      <c r="H140" s="42"/>
      <c r="I140" s="43"/>
      <c r="J140" s="42"/>
      <c r="K140" s="42"/>
      <c r="L140" s="42"/>
      <c r="M140" s="42"/>
      <c r="N140" s="44" t="s">
        <v>147</v>
      </c>
      <c r="O140" s="19" t="s">
        <v>261</v>
      </c>
      <c r="P140" s="20" t="s">
        <v>272</v>
      </c>
    </row>
    <row r="141" spans="1:16" ht="48.75" customHeight="1">
      <c r="A141" s="80" t="s">
        <v>653</v>
      </c>
      <c r="B141" s="72">
        <v>38973</v>
      </c>
      <c r="C141" s="41" t="s">
        <v>654</v>
      </c>
      <c r="D141" s="47" t="s">
        <v>682</v>
      </c>
      <c r="E141" s="19" t="s">
        <v>655</v>
      </c>
      <c r="F141" s="19" t="s">
        <v>649</v>
      </c>
      <c r="G141" s="42">
        <v>5</v>
      </c>
      <c r="H141" s="42"/>
      <c r="I141" s="43"/>
      <c r="J141" s="42"/>
      <c r="K141" s="42"/>
      <c r="L141" s="42"/>
      <c r="M141" s="42"/>
      <c r="N141" s="44" t="s">
        <v>115</v>
      </c>
      <c r="O141" s="19" t="s">
        <v>261</v>
      </c>
      <c r="P141" s="20" t="s">
        <v>288</v>
      </c>
    </row>
    <row r="142" spans="1:16" ht="48.75" customHeight="1">
      <c r="A142" s="85" t="s">
        <v>685</v>
      </c>
      <c r="B142" s="72">
        <v>38973</v>
      </c>
      <c r="C142" s="41" t="s">
        <v>650</v>
      </c>
      <c r="D142" s="19" t="s">
        <v>208</v>
      </c>
      <c r="E142" s="19" t="s">
        <v>651</v>
      </c>
      <c r="F142" s="19" t="s">
        <v>652</v>
      </c>
      <c r="G142" s="42"/>
      <c r="H142" s="42">
        <v>2.2</v>
      </c>
      <c r="I142" s="43"/>
      <c r="J142" s="42"/>
      <c r="K142" s="42"/>
      <c r="L142" s="42"/>
      <c r="M142" s="42"/>
      <c r="N142" s="44" t="s">
        <v>115</v>
      </c>
      <c r="O142" s="19" t="s">
        <v>261</v>
      </c>
      <c r="P142" s="20" t="s">
        <v>190</v>
      </c>
    </row>
    <row r="143" spans="1:16" ht="48.75" customHeight="1">
      <c r="A143" s="80" t="s">
        <v>670</v>
      </c>
      <c r="B143" s="72">
        <v>38991</v>
      </c>
      <c r="C143" s="41" t="s">
        <v>671</v>
      </c>
      <c r="D143" s="47" t="s">
        <v>683</v>
      </c>
      <c r="E143" s="19" t="s">
        <v>672</v>
      </c>
      <c r="F143" s="19" t="s">
        <v>673</v>
      </c>
      <c r="G143" s="42">
        <v>0.1</v>
      </c>
      <c r="H143" s="42"/>
      <c r="I143" s="43"/>
      <c r="J143" s="42"/>
      <c r="K143" s="42"/>
      <c r="L143" s="42"/>
      <c r="M143" s="42"/>
      <c r="N143" s="44" t="s">
        <v>115</v>
      </c>
      <c r="O143" s="19" t="s">
        <v>261</v>
      </c>
      <c r="P143" s="20" t="s">
        <v>288</v>
      </c>
    </row>
    <row r="144" spans="1:16" ht="48.75" customHeight="1">
      <c r="A144" s="85" t="s">
        <v>674</v>
      </c>
      <c r="B144" s="72">
        <v>38991</v>
      </c>
      <c r="C144" s="41" t="s">
        <v>802</v>
      </c>
      <c r="D144" s="19" t="s">
        <v>208</v>
      </c>
      <c r="E144" s="19" t="s">
        <v>675</v>
      </c>
      <c r="F144" s="19" t="s">
        <v>676</v>
      </c>
      <c r="G144" s="42"/>
      <c r="H144" s="42">
        <v>32.2</v>
      </c>
      <c r="I144" s="43"/>
      <c r="J144" s="42"/>
      <c r="K144" s="42"/>
      <c r="L144" s="42"/>
      <c r="M144" s="42"/>
      <c r="N144" s="44" t="s">
        <v>115</v>
      </c>
      <c r="O144" s="86" t="s">
        <v>736</v>
      </c>
      <c r="P144" s="20" t="s">
        <v>190</v>
      </c>
    </row>
    <row r="145" spans="1:16" ht="48.75" customHeight="1">
      <c r="A145" s="80" t="s">
        <v>677</v>
      </c>
      <c r="B145" s="72">
        <v>38992</v>
      </c>
      <c r="C145" s="41" t="s">
        <v>678</v>
      </c>
      <c r="D145" s="47" t="s">
        <v>684</v>
      </c>
      <c r="E145" s="19" t="s">
        <v>680</v>
      </c>
      <c r="F145" s="19" t="s">
        <v>679</v>
      </c>
      <c r="G145" s="42">
        <v>0.1</v>
      </c>
      <c r="H145" s="42"/>
      <c r="I145" s="43"/>
      <c r="J145" s="42"/>
      <c r="K145" s="42"/>
      <c r="L145" s="42"/>
      <c r="M145" s="42"/>
      <c r="N145" s="44" t="s">
        <v>115</v>
      </c>
      <c r="O145" s="19" t="s">
        <v>261</v>
      </c>
      <c r="P145" s="20" t="s">
        <v>288</v>
      </c>
    </row>
    <row r="146" spans="1:16" ht="48.75" customHeight="1">
      <c r="A146" s="80" t="s">
        <v>686</v>
      </c>
      <c r="B146" s="72">
        <v>38996</v>
      </c>
      <c r="C146" s="41" t="s">
        <v>687</v>
      </c>
      <c r="D146" s="47" t="s">
        <v>747</v>
      </c>
      <c r="E146" s="19" t="s">
        <v>688</v>
      </c>
      <c r="F146" s="19" t="s">
        <v>689</v>
      </c>
      <c r="G146" s="42">
        <v>0.1</v>
      </c>
      <c r="H146" s="42"/>
      <c r="I146" s="43"/>
      <c r="J146" s="42"/>
      <c r="K146" s="42"/>
      <c r="L146" s="42"/>
      <c r="M146" s="42"/>
      <c r="N146" s="44" t="s">
        <v>115</v>
      </c>
      <c r="O146" s="19" t="s">
        <v>261</v>
      </c>
      <c r="P146" s="20" t="s">
        <v>288</v>
      </c>
    </row>
    <row r="147" spans="1:16" ht="48.75" customHeight="1">
      <c r="A147" s="85" t="s">
        <v>798</v>
      </c>
      <c r="B147" s="72">
        <v>39020</v>
      </c>
      <c r="C147" s="41" t="s">
        <v>799</v>
      </c>
      <c r="D147" s="19" t="s">
        <v>208</v>
      </c>
      <c r="E147" s="19" t="s">
        <v>800</v>
      </c>
      <c r="F147" s="19" t="s">
        <v>801</v>
      </c>
      <c r="G147" s="42"/>
      <c r="H147" s="42">
        <v>10</v>
      </c>
      <c r="I147" s="43"/>
      <c r="J147" s="42"/>
      <c r="K147" s="42"/>
      <c r="L147" s="42"/>
      <c r="M147" s="42"/>
      <c r="N147" s="44" t="s">
        <v>115</v>
      </c>
      <c r="O147" s="19" t="s">
        <v>261</v>
      </c>
      <c r="P147" s="20" t="s">
        <v>190</v>
      </c>
    </row>
    <row r="148" spans="1:16" ht="48.75" customHeight="1">
      <c r="A148" s="85" t="s">
        <v>803</v>
      </c>
      <c r="B148" s="72">
        <v>38967</v>
      </c>
      <c r="C148" s="41" t="s">
        <v>804</v>
      </c>
      <c r="D148" s="47" t="s">
        <v>176</v>
      </c>
      <c r="E148" s="19" t="s">
        <v>805</v>
      </c>
      <c r="F148" s="19" t="s">
        <v>806</v>
      </c>
      <c r="G148" s="42"/>
      <c r="H148" s="42">
        <v>268</v>
      </c>
      <c r="I148" s="43"/>
      <c r="J148" s="42"/>
      <c r="K148" s="42"/>
      <c r="L148" s="42"/>
      <c r="M148" s="42"/>
      <c r="N148" s="44" t="s">
        <v>147</v>
      </c>
      <c r="O148" s="19" t="s">
        <v>793</v>
      </c>
      <c r="P148" s="20" t="s">
        <v>190</v>
      </c>
    </row>
    <row r="149" spans="1:16" ht="48.75" customHeight="1">
      <c r="A149" s="77" t="s">
        <v>438</v>
      </c>
      <c r="B149" s="91">
        <v>38936</v>
      </c>
      <c r="C149" s="92" t="s">
        <v>818</v>
      </c>
      <c r="D149" s="19" t="s">
        <v>208</v>
      </c>
      <c r="E149" s="19" t="s">
        <v>439</v>
      </c>
      <c r="F149" s="19" t="s">
        <v>443</v>
      </c>
      <c r="G149" s="19"/>
      <c r="H149" s="19">
        <v>0.25</v>
      </c>
      <c r="I149" s="93"/>
      <c r="J149" s="19"/>
      <c r="K149" s="19"/>
      <c r="L149" s="19"/>
      <c r="M149" s="19"/>
      <c r="N149" s="44" t="s">
        <v>115</v>
      </c>
      <c r="O149" s="19" t="s">
        <v>261</v>
      </c>
      <c r="P149" s="20" t="s">
        <v>184</v>
      </c>
    </row>
    <row r="150" spans="3:15" ht="48.75" customHeight="1">
      <c r="C150" s="20"/>
      <c r="F150" s="20"/>
      <c r="I150" s="20"/>
      <c r="N150" s="20"/>
      <c r="O150" s="20"/>
    </row>
    <row r="152" spans="3:15" ht="48.75" customHeight="1">
      <c r="C152" s="20"/>
      <c r="F152" s="20"/>
      <c r="I152" s="20"/>
      <c r="N152" s="20"/>
      <c r="O152" s="20"/>
    </row>
    <row r="154" spans="3:15" ht="48.75" customHeight="1">
      <c r="C154" s="20"/>
      <c r="F154" s="20"/>
      <c r="I154" s="20"/>
      <c r="N154" s="20"/>
      <c r="O154" s="20"/>
    </row>
    <row r="155" spans="4:15" ht="48.75" customHeight="1">
      <c r="D155" s="32"/>
      <c r="E155" s="32"/>
      <c r="F155" s="32"/>
      <c r="G155" s="33"/>
      <c r="H155" s="33"/>
      <c r="I155" s="34"/>
      <c r="J155" s="33"/>
      <c r="K155" s="33"/>
      <c r="L155" s="33"/>
      <c r="M155" s="33"/>
      <c r="N155" s="35"/>
      <c r="O155" s="36"/>
    </row>
    <row r="156" spans="1:15" ht="48.75" customHeight="1">
      <c r="A156" s="30"/>
      <c r="D156" s="32"/>
      <c r="E156" s="32"/>
      <c r="F156" s="32"/>
      <c r="G156" s="50" t="s">
        <v>40</v>
      </c>
      <c r="H156" s="50" t="s">
        <v>41</v>
      </c>
      <c r="I156" s="52" t="s">
        <v>42</v>
      </c>
      <c r="J156" s="50" t="s">
        <v>43</v>
      </c>
      <c r="K156" s="50" t="s">
        <v>44</v>
      </c>
      <c r="L156" s="50" t="s">
        <v>59</v>
      </c>
      <c r="M156" s="50" t="s">
        <v>60</v>
      </c>
      <c r="N156" s="31"/>
      <c r="O156" s="55" t="s">
        <v>7</v>
      </c>
    </row>
    <row r="157" spans="1:16" ht="48.75" customHeight="1">
      <c r="A157" s="59" t="s">
        <v>13</v>
      </c>
      <c r="C157" s="32"/>
      <c r="D157" s="32"/>
      <c r="E157" s="32"/>
      <c r="F157" s="73"/>
      <c r="G157" s="54">
        <f>COUNTIF(P:P,"CTFl")</f>
        <v>20</v>
      </c>
      <c r="H157" s="54">
        <f>COUNTIF(P:P,"IFDl")</f>
        <v>27</v>
      </c>
      <c r="I157" s="71">
        <v>0</v>
      </c>
      <c r="J157" s="54">
        <f>COUNTIF(P:P,"FHAl")</f>
        <v>1</v>
      </c>
      <c r="K157" s="54">
        <f>COUNTIF(P:P,"INLl")</f>
        <v>0</v>
      </c>
      <c r="L157" s="54">
        <f>COUNTIF(P:P,"EISl")</f>
        <v>4</v>
      </c>
      <c r="M157" s="54">
        <f>COUNTIF(P:P,"EICl")</f>
        <v>9</v>
      </c>
      <c r="N157" s="57" t="s">
        <v>12</v>
      </c>
      <c r="O157" s="56">
        <f>SUM(G157:M157)</f>
        <v>61</v>
      </c>
      <c r="P157" s="20" t="str">
        <f>LEFT(C157,3)&amp;N157</f>
        <v>Total</v>
      </c>
    </row>
    <row r="158" spans="1:16" ht="30">
      <c r="A158" s="59" t="s">
        <v>14</v>
      </c>
      <c r="D158" s="21"/>
      <c r="E158" s="21"/>
      <c r="F158" s="21"/>
      <c r="G158" s="54">
        <f>COUNTIF(P:P,"CTFH")</f>
        <v>13</v>
      </c>
      <c r="H158" s="54">
        <f>COUNTIF(P:P,"IFDH")</f>
        <v>15</v>
      </c>
      <c r="I158" s="71">
        <v>0</v>
      </c>
      <c r="J158" s="54">
        <f>COUNTIF(P:P,"FHAH")</f>
        <v>7</v>
      </c>
      <c r="K158" s="54">
        <f>COUNTIF(P:P,"INLH")</f>
        <v>7</v>
      </c>
      <c r="L158" s="54">
        <f>COUNTIF(P:P,"EISH")</f>
        <v>0</v>
      </c>
      <c r="M158" s="54">
        <f>COUNTIF(P:P,"EICH")</f>
        <v>31</v>
      </c>
      <c r="N158" s="57" t="s">
        <v>12</v>
      </c>
      <c r="O158" s="56">
        <f>SUM(G158:M158)</f>
        <v>73</v>
      </c>
      <c r="P158" s="20" t="str">
        <f>LEFT(C158,3)&amp;N158</f>
        <v>Total</v>
      </c>
    </row>
    <row r="159" spans="1:15" ht="15">
      <c r="A159" s="59" t="s">
        <v>62</v>
      </c>
      <c r="D159" s="21"/>
      <c r="E159" s="21"/>
      <c r="F159" s="21"/>
      <c r="G159" s="54">
        <f>COUNTIF(P:P,"CTFW")</f>
        <v>6</v>
      </c>
      <c r="H159" s="54"/>
      <c r="I159" s="71"/>
      <c r="J159" s="54"/>
      <c r="K159" s="54"/>
      <c r="L159" s="54"/>
      <c r="M159" s="54"/>
      <c r="N159" s="57" t="s">
        <v>12</v>
      </c>
      <c r="O159" s="56">
        <f>SUM(G159:M159)</f>
        <v>6</v>
      </c>
    </row>
    <row r="160" spans="1:16" ht="15">
      <c r="A160" s="59" t="s">
        <v>15</v>
      </c>
      <c r="D160" s="21"/>
      <c r="E160" s="21"/>
      <c r="F160" s="74"/>
      <c r="G160" s="56">
        <f>SUM(G157:G159)</f>
        <v>39</v>
      </c>
      <c r="H160" s="56">
        <f aca="true" t="shared" si="1" ref="H160:M160">SUM(H157:H158)</f>
        <v>42</v>
      </c>
      <c r="I160" s="58">
        <f t="shared" si="1"/>
        <v>0</v>
      </c>
      <c r="J160" s="56">
        <f t="shared" si="1"/>
        <v>8</v>
      </c>
      <c r="K160" s="56">
        <f>SUM(K157:K158)</f>
        <v>7</v>
      </c>
      <c r="L160" s="56">
        <f t="shared" si="1"/>
        <v>4</v>
      </c>
      <c r="M160" s="56">
        <f t="shared" si="1"/>
        <v>40</v>
      </c>
      <c r="N160" s="53" t="s">
        <v>12</v>
      </c>
      <c r="O160" s="56">
        <f>SUM(G160:M160)</f>
        <v>140</v>
      </c>
      <c r="P160" s="20" t="str">
        <f aca="true" t="shared" si="2" ref="P160:P165">LEFT(C160,3)&amp;N160</f>
        <v>Total</v>
      </c>
    </row>
    <row r="161" spans="1:16" ht="15">
      <c r="A161" s="27"/>
      <c r="D161" s="32"/>
      <c r="E161" s="32"/>
      <c r="F161" s="32"/>
      <c r="G161" s="28"/>
      <c r="H161" s="28"/>
      <c r="I161" s="37"/>
      <c r="J161" s="28"/>
      <c r="K161" s="28"/>
      <c r="L161" s="28"/>
      <c r="M161" s="28"/>
      <c r="N161" s="29"/>
      <c r="O161" s="48"/>
      <c r="P161" s="20">
        <f t="shared" si="2"/>
      </c>
    </row>
    <row r="162" spans="1:16" ht="15">
      <c r="A162" s="34"/>
      <c r="D162" s="32"/>
      <c r="E162" s="32"/>
      <c r="F162" s="32"/>
      <c r="G162" s="32"/>
      <c r="H162" s="32"/>
      <c r="I162" s="38"/>
      <c r="J162" s="32"/>
      <c r="K162" s="32"/>
      <c r="L162" s="32"/>
      <c r="M162" s="32"/>
      <c r="N162" s="35"/>
      <c r="O162" s="49"/>
      <c r="P162" s="20">
        <f t="shared" si="2"/>
      </c>
    </row>
    <row r="163" spans="1:16" ht="30">
      <c r="A163" s="30"/>
      <c r="C163" s="32"/>
      <c r="D163" s="32"/>
      <c r="E163" s="32" t="s">
        <v>185</v>
      </c>
      <c r="F163" s="32"/>
      <c r="G163" s="50" t="s">
        <v>2</v>
      </c>
      <c r="H163" s="50" t="s">
        <v>3</v>
      </c>
      <c r="I163" s="52" t="s">
        <v>8</v>
      </c>
      <c r="J163" s="50" t="s">
        <v>4</v>
      </c>
      <c r="K163" s="50" t="s">
        <v>45</v>
      </c>
      <c r="L163" s="50" t="s">
        <v>59</v>
      </c>
      <c r="M163" s="50" t="s">
        <v>61</v>
      </c>
      <c r="N163" s="39"/>
      <c r="O163" s="62" t="s">
        <v>7</v>
      </c>
      <c r="P163" s="20">
        <f t="shared" si="2"/>
      </c>
    </row>
    <row r="164" spans="1:16" ht="30">
      <c r="A164" s="59" t="s">
        <v>9</v>
      </c>
      <c r="C164" s="32"/>
      <c r="D164" s="32"/>
      <c r="E164" s="32"/>
      <c r="F164" s="32"/>
      <c r="G164" s="98">
        <f>SUMIF(N2:N149,"=l",G2:G149)</f>
        <v>11201.380000000003</v>
      </c>
      <c r="H164" s="98">
        <f>SUMIF(N2:N149,"=l",H2:H149)</f>
        <v>254343.59999999998</v>
      </c>
      <c r="I164" s="98">
        <f>SUMIF(N2:N149,"=l",I2:I149)</f>
        <v>0</v>
      </c>
      <c r="J164" s="98">
        <f>SUMIF(N2:N149,"=l",J2:J149)</f>
        <v>2.2</v>
      </c>
      <c r="K164" s="98">
        <f>SUMIF(N2:N149,"=l",K2:K149)</f>
        <v>0</v>
      </c>
      <c r="L164" s="98">
        <f>SUMIF(N2:N149,"=l",L2:L149)</f>
        <v>10778.250000000002</v>
      </c>
      <c r="M164" s="98">
        <f>SUMIF(N2:N149,"=l",M2:M149)</f>
        <v>20793.350000000002</v>
      </c>
      <c r="N164" s="64" t="s">
        <v>12</v>
      </c>
      <c r="O164" s="99">
        <f>SUM(G164:N164)</f>
        <v>297118.77999999997</v>
      </c>
      <c r="P164" s="20" t="str">
        <f t="shared" si="2"/>
        <v>Total</v>
      </c>
    </row>
    <row r="165" spans="1:16" ht="30">
      <c r="A165" s="59" t="s">
        <v>10</v>
      </c>
      <c r="E165" s="21"/>
      <c r="F165" s="21"/>
      <c r="G165" s="98">
        <f>SUMIF(N2:N149,"=H",G2:G149)</f>
        <v>1888.4999999999998</v>
      </c>
      <c r="H165" s="98">
        <f>SUMIF(N2:N149,"=h",H2:H149)</f>
        <v>1746.65</v>
      </c>
      <c r="I165" s="98">
        <f>SUMIF(N2:N24,"=h",I2:I24)</f>
        <v>0</v>
      </c>
      <c r="J165" s="98">
        <f>SUMIF(N2:N149,"=h",J2:J149)</f>
        <v>214.5</v>
      </c>
      <c r="K165" s="98">
        <f>SUMIF(N2:N149,"=h",K2:K24)</f>
        <v>17.799999999999997</v>
      </c>
      <c r="L165" s="98">
        <f>SUMIF(N2:N149,"=h",L2:L149)</f>
        <v>3157.9</v>
      </c>
      <c r="M165" s="98">
        <f>SUMIF(N2:N149,"=h",M2:M149)</f>
        <v>4120.65</v>
      </c>
      <c r="N165" s="64" t="s">
        <v>12</v>
      </c>
      <c r="O165" s="63">
        <f>SUM(G165:M165)</f>
        <v>11146</v>
      </c>
      <c r="P165" s="20" t="str">
        <f t="shared" si="2"/>
        <v>Total</v>
      </c>
    </row>
    <row r="166" spans="1:15" ht="15">
      <c r="A166" s="59" t="s">
        <v>63</v>
      </c>
      <c r="D166" s="21"/>
      <c r="E166" s="21"/>
      <c r="F166" s="21"/>
      <c r="G166" s="61">
        <f>SUMIF(N2:N149,"=w",G2:G149)</f>
        <v>142.8</v>
      </c>
      <c r="H166" s="61"/>
      <c r="I166" s="61"/>
      <c r="J166" s="61"/>
      <c r="K166" s="61"/>
      <c r="L166" s="61"/>
      <c r="M166" s="61"/>
      <c r="N166" s="64" t="s">
        <v>12</v>
      </c>
      <c r="O166" s="63">
        <f>SUM(G166:M166)</f>
        <v>142.8</v>
      </c>
    </row>
    <row r="167" spans="1:16" ht="15">
      <c r="A167" s="50" t="s">
        <v>11</v>
      </c>
      <c r="C167" s="32"/>
      <c r="D167" s="32"/>
      <c r="E167" s="32"/>
      <c r="F167" s="32"/>
      <c r="G167" s="98">
        <f>SUM(G164:G166)</f>
        <v>13232.680000000002</v>
      </c>
      <c r="H167" s="98">
        <f aca="true" t="shared" si="3" ref="H167:M167">SUM(H164:H165)</f>
        <v>256090.24999999997</v>
      </c>
      <c r="I167" s="98">
        <f t="shared" si="3"/>
        <v>0</v>
      </c>
      <c r="J167" s="98">
        <f t="shared" si="3"/>
        <v>216.7</v>
      </c>
      <c r="K167" s="98">
        <f>SUM(K164:K165)</f>
        <v>17.799999999999997</v>
      </c>
      <c r="L167" s="98">
        <f>SUM(L164:L165)</f>
        <v>13936.150000000001</v>
      </c>
      <c r="M167" s="98">
        <f>SUM(M164:M165)</f>
        <v>24914</v>
      </c>
      <c r="N167" s="64" t="s">
        <v>12</v>
      </c>
      <c r="O167" s="99">
        <f>SUM(G167:M167)</f>
        <v>308407.58</v>
      </c>
      <c r="P167" s="20" t="str">
        <f>LEFT(C167,3)&amp;N167</f>
        <v>Total</v>
      </c>
    </row>
    <row r="168" spans="1:16" ht="15">
      <c r="A168" s="60" t="s">
        <v>7</v>
      </c>
      <c r="C168" s="32"/>
      <c r="D168" s="32"/>
      <c r="E168" s="32"/>
      <c r="F168" s="32"/>
      <c r="G168" s="98">
        <f>SUM(G2:G149)</f>
        <v>13232.680000000006</v>
      </c>
      <c r="H168" s="98">
        <f>SUM(H2:H149)</f>
        <v>256090.25</v>
      </c>
      <c r="I168" s="98">
        <f>SUM(I2:I24)</f>
        <v>0</v>
      </c>
      <c r="J168" s="98">
        <f>SUM(J2:J149)</f>
        <v>216.7</v>
      </c>
      <c r="K168" s="98">
        <f>SUM(K2:K149)</f>
        <v>17.799999999999997</v>
      </c>
      <c r="L168" s="98">
        <f>SUM(L2:L149)</f>
        <v>13936.150000000001</v>
      </c>
      <c r="M168" s="98">
        <f>SUM(M2:M149)</f>
        <v>24914.000000000004</v>
      </c>
      <c r="N168" s="64" t="s">
        <v>12</v>
      </c>
      <c r="O168" s="99">
        <f>SUM(G168:N168)</f>
        <v>308407.58</v>
      </c>
      <c r="P168" s="20" t="str">
        <f>LEFT(C168,3)&amp;N168</f>
        <v>Total</v>
      </c>
    </row>
    <row r="171" spans="1:16" ht="15">
      <c r="A171" s="97"/>
      <c r="P171" s="20">
        <f aca="true" t="shared" si="4" ref="P171:P208">LEFT(C169,3)&amp;N169</f>
      </c>
    </row>
    <row r="172" ht="15">
      <c r="P172" s="20">
        <f t="shared" si="4"/>
      </c>
    </row>
    <row r="173" spans="1:16" ht="15">
      <c r="A173" s="26"/>
      <c r="P173" s="20">
        <f t="shared" si="4"/>
      </c>
    </row>
    <row r="174" ht="15">
      <c r="P174" s="20">
        <f t="shared" si="4"/>
      </c>
    </row>
    <row r="175" ht="15">
      <c r="P175" s="20">
        <f t="shared" si="4"/>
      </c>
    </row>
    <row r="176" ht="15">
      <c r="P176" s="20">
        <f t="shared" si="4"/>
      </c>
    </row>
    <row r="177" ht="15">
      <c r="P177" s="20">
        <f t="shared" si="4"/>
      </c>
    </row>
    <row r="178" ht="15">
      <c r="P178" s="20">
        <f t="shared" si="4"/>
      </c>
    </row>
    <row r="179" ht="15">
      <c r="P179" s="20">
        <f t="shared" si="4"/>
      </c>
    </row>
    <row r="180" ht="15">
      <c r="P180" s="20">
        <f t="shared" si="4"/>
      </c>
    </row>
    <row r="181" ht="15">
      <c r="P181" s="20">
        <f t="shared" si="4"/>
      </c>
    </row>
    <row r="182" ht="15">
      <c r="P182" s="20">
        <f t="shared" si="4"/>
      </c>
    </row>
    <row r="183" ht="15">
      <c r="P183" s="20">
        <f t="shared" si="4"/>
      </c>
    </row>
    <row r="184" ht="15">
      <c r="P184" s="20">
        <f t="shared" si="4"/>
      </c>
    </row>
    <row r="185" ht="15">
      <c r="P185" s="20">
        <f t="shared" si="4"/>
      </c>
    </row>
    <row r="186" ht="15">
      <c r="P186" s="20">
        <f t="shared" si="4"/>
      </c>
    </row>
    <row r="187" ht="15">
      <c r="P187" s="20">
        <f t="shared" si="4"/>
      </c>
    </row>
    <row r="188" ht="15">
      <c r="P188" s="20">
        <f t="shared" si="4"/>
      </c>
    </row>
    <row r="189" ht="15">
      <c r="P189" s="20">
        <f t="shared" si="4"/>
      </c>
    </row>
    <row r="190" ht="15">
      <c r="P190" s="20">
        <f t="shared" si="4"/>
      </c>
    </row>
    <row r="191" ht="15">
      <c r="P191" s="20">
        <f t="shared" si="4"/>
      </c>
    </row>
    <row r="192" ht="15">
      <c r="P192" s="20">
        <f t="shared" si="4"/>
      </c>
    </row>
    <row r="193" ht="15">
      <c r="P193" s="20">
        <f t="shared" si="4"/>
      </c>
    </row>
    <row r="194" ht="15">
      <c r="P194" s="20">
        <f t="shared" si="4"/>
      </c>
    </row>
    <row r="195" ht="15">
      <c r="P195" s="20">
        <f t="shared" si="4"/>
      </c>
    </row>
    <row r="196" ht="15">
      <c r="P196" s="20">
        <f t="shared" si="4"/>
      </c>
    </row>
    <row r="197" ht="15">
      <c r="P197" s="20">
        <f t="shared" si="4"/>
      </c>
    </row>
    <row r="198" ht="15">
      <c r="P198" s="20">
        <f t="shared" si="4"/>
      </c>
    </row>
    <row r="199" ht="15">
      <c r="P199" s="20">
        <f t="shared" si="4"/>
      </c>
    </row>
    <row r="200" ht="15">
      <c r="P200" s="20">
        <f t="shared" si="4"/>
      </c>
    </row>
    <row r="201" ht="15">
      <c r="P201" s="20">
        <f t="shared" si="4"/>
      </c>
    </row>
    <row r="202" ht="15">
      <c r="P202" s="20">
        <f t="shared" si="4"/>
      </c>
    </row>
    <row r="203" ht="15">
      <c r="P203" s="20">
        <f t="shared" si="4"/>
      </c>
    </row>
    <row r="204" ht="15">
      <c r="P204" s="20">
        <f t="shared" si="4"/>
      </c>
    </row>
    <row r="205" ht="15">
      <c r="P205" s="20">
        <f t="shared" si="4"/>
      </c>
    </row>
    <row r="206" ht="15">
      <c r="P206" s="20">
        <f t="shared" si="4"/>
      </c>
    </row>
    <row r="207" ht="15">
      <c r="P207" s="20">
        <f t="shared" si="4"/>
      </c>
    </row>
    <row r="208" ht="15">
      <c r="P208" s="20">
        <f t="shared" si="4"/>
      </c>
    </row>
    <row r="209" ht="15">
      <c r="P209" s="20">
        <f aca="true" t="shared" si="5" ref="P209:P272">LEFT(C207,3)&amp;N207</f>
      </c>
    </row>
    <row r="210" ht="15">
      <c r="P210" s="20">
        <f t="shared" si="5"/>
      </c>
    </row>
    <row r="211" ht="15">
      <c r="P211" s="20">
        <f t="shared" si="5"/>
      </c>
    </row>
    <row r="212" ht="15">
      <c r="P212" s="20">
        <f t="shared" si="5"/>
      </c>
    </row>
    <row r="213" ht="15">
      <c r="P213" s="20">
        <f t="shared" si="5"/>
      </c>
    </row>
    <row r="214" ht="15">
      <c r="P214" s="20">
        <f t="shared" si="5"/>
      </c>
    </row>
    <row r="215" ht="15">
      <c r="P215" s="20">
        <f t="shared" si="5"/>
      </c>
    </row>
    <row r="216" ht="15">
      <c r="P216" s="20">
        <f t="shared" si="5"/>
      </c>
    </row>
    <row r="217" ht="15">
      <c r="P217" s="20">
        <f t="shared" si="5"/>
      </c>
    </row>
    <row r="218" ht="15">
      <c r="P218" s="20">
        <f t="shared" si="5"/>
      </c>
    </row>
    <row r="219" ht="15">
      <c r="P219" s="20">
        <f t="shared" si="5"/>
      </c>
    </row>
    <row r="220" ht="15">
      <c r="P220" s="20">
        <f t="shared" si="5"/>
      </c>
    </row>
    <row r="221" ht="15">
      <c r="P221" s="20">
        <f t="shared" si="5"/>
      </c>
    </row>
    <row r="222" ht="15">
      <c r="P222" s="20">
        <f t="shared" si="5"/>
      </c>
    </row>
    <row r="223" ht="15">
      <c r="P223" s="20">
        <f t="shared" si="5"/>
      </c>
    </row>
    <row r="224" ht="15">
      <c r="P224" s="20">
        <f t="shared" si="5"/>
      </c>
    </row>
    <row r="225" ht="15">
      <c r="P225" s="20">
        <f t="shared" si="5"/>
      </c>
    </row>
    <row r="226" ht="15">
      <c r="P226" s="20">
        <f t="shared" si="5"/>
      </c>
    </row>
    <row r="227" ht="15">
      <c r="P227" s="20">
        <f t="shared" si="5"/>
      </c>
    </row>
    <row r="228" ht="15">
      <c r="P228" s="20">
        <f t="shared" si="5"/>
      </c>
    </row>
    <row r="229" ht="15">
      <c r="P229" s="20">
        <f t="shared" si="5"/>
      </c>
    </row>
    <row r="230" ht="15">
      <c r="P230" s="20">
        <f t="shared" si="5"/>
      </c>
    </row>
    <row r="231" ht="15">
      <c r="P231" s="20">
        <f t="shared" si="5"/>
      </c>
    </row>
    <row r="232" ht="15">
      <c r="P232" s="20">
        <f t="shared" si="5"/>
      </c>
    </row>
    <row r="233" ht="15">
      <c r="P233" s="20">
        <f t="shared" si="5"/>
      </c>
    </row>
    <row r="234" ht="15">
      <c r="P234" s="20">
        <f t="shared" si="5"/>
      </c>
    </row>
    <row r="235" ht="15">
      <c r="P235" s="20">
        <f t="shared" si="5"/>
      </c>
    </row>
    <row r="236" ht="15">
      <c r="P236" s="20">
        <f t="shared" si="5"/>
      </c>
    </row>
    <row r="237" ht="15">
      <c r="P237" s="20">
        <f t="shared" si="5"/>
      </c>
    </row>
    <row r="238" ht="15">
      <c r="P238" s="20">
        <f t="shared" si="5"/>
      </c>
    </row>
    <row r="239" ht="15">
      <c r="P239" s="20">
        <f t="shared" si="5"/>
      </c>
    </row>
    <row r="240" ht="15">
      <c r="P240" s="20">
        <f t="shared" si="5"/>
      </c>
    </row>
    <row r="241" ht="15">
      <c r="P241" s="20">
        <f t="shared" si="5"/>
      </c>
    </row>
    <row r="242" ht="15">
      <c r="P242" s="20">
        <f t="shared" si="5"/>
      </c>
    </row>
    <row r="243" ht="15">
      <c r="P243" s="20">
        <f t="shared" si="5"/>
      </c>
    </row>
    <row r="244" ht="15">
      <c r="P244" s="20">
        <f t="shared" si="5"/>
      </c>
    </row>
    <row r="245" ht="15">
      <c r="P245" s="20">
        <f t="shared" si="5"/>
      </c>
    </row>
    <row r="246" ht="15">
      <c r="P246" s="20">
        <f t="shared" si="5"/>
      </c>
    </row>
    <row r="247" ht="15">
      <c r="P247" s="20">
        <f t="shared" si="5"/>
      </c>
    </row>
    <row r="248" ht="15">
      <c r="P248" s="20">
        <f t="shared" si="5"/>
      </c>
    </row>
    <row r="249" ht="15">
      <c r="P249" s="20">
        <f t="shared" si="5"/>
      </c>
    </row>
    <row r="250" ht="15">
      <c r="P250" s="20">
        <f t="shared" si="5"/>
      </c>
    </row>
    <row r="251" ht="15">
      <c r="P251" s="20">
        <f t="shared" si="5"/>
      </c>
    </row>
    <row r="252" ht="15">
      <c r="P252" s="20">
        <f t="shared" si="5"/>
      </c>
    </row>
    <row r="253" ht="15">
      <c r="P253" s="20">
        <f t="shared" si="5"/>
      </c>
    </row>
    <row r="254" ht="15">
      <c r="P254" s="20">
        <f t="shared" si="5"/>
      </c>
    </row>
    <row r="255" ht="15">
      <c r="P255" s="20">
        <f t="shared" si="5"/>
      </c>
    </row>
    <row r="256" ht="15">
      <c r="P256" s="20">
        <f t="shared" si="5"/>
      </c>
    </row>
    <row r="257" ht="15">
      <c r="P257" s="20">
        <f t="shared" si="5"/>
      </c>
    </row>
    <row r="258" ht="15">
      <c r="P258" s="20">
        <f t="shared" si="5"/>
      </c>
    </row>
    <row r="259" ht="15">
      <c r="P259" s="20">
        <f t="shared" si="5"/>
      </c>
    </row>
    <row r="260" ht="15">
      <c r="P260" s="20">
        <f t="shared" si="5"/>
      </c>
    </row>
    <row r="261" ht="15">
      <c r="P261" s="20">
        <f t="shared" si="5"/>
      </c>
    </row>
    <row r="262" ht="15">
      <c r="P262" s="20">
        <f t="shared" si="5"/>
      </c>
    </row>
    <row r="263" ht="15">
      <c r="P263" s="20">
        <f t="shared" si="5"/>
      </c>
    </row>
    <row r="264" ht="15">
      <c r="P264" s="20">
        <f t="shared" si="5"/>
      </c>
    </row>
    <row r="265" ht="15">
      <c r="P265" s="20">
        <f t="shared" si="5"/>
      </c>
    </row>
    <row r="266" ht="15">
      <c r="P266" s="20">
        <f t="shared" si="5"/>
      </c>
    </row>
    <row r="267" ht="15">
      <c r="P267" s="20">
        <f t="shared" si="5"/>
      </c>
    </row>
    <row r="268" ht="15">
      <c r="P268" s="20">
        <f t="shared" si="5"/>
      </c>
    </row>
    <row r="269" ht="15">
      <c r="P269" s="20">
        <f t="shared" si="5"/>
      </c>
    </row>
    <row r="270" ht="15">
      <c r="P270" s="20">
        <f t="shared" si="5"/>
      </c>
    </row>
    <row r="271" ht="15">
      <c r="P271" s="20">
        <f t="shared" si="5"/>
      </c>
    </row>
    <row r="272" ht="15">
      <c r="P272" s="20">
        <f t="shared" si="5"/>
      </c>
    </row>
    <row r="273" ht="15">
      <c r="P273" s="20">
        <f aca="true" t="shared" si="6" ref="P273:P336">LEFT(C271,3)&amp;N271</f>
      </c>
    </row>
    <row r="274" ht="15">
      <c r="P274" s="20">
        <f t="shared" si="6"/>
      </c>
    </row>
    <row r="275" ht="15">
      <c r="P275" s="20">
        <f t="shared" si="6"/>
      </c>
    </row>
    <row r="276" ht="15">
      <c r="P276" s="20">
        <f t="shared" si="6"/>
      </c>
    </row>
    <row r="277" ht="15">
      <c r="P277" s="20">
        <f t="shared" si="6"/>
      </c>
    </row>
    <row r="278" ht="15">
      <c r="P278" s="20">
        <f t="shared" si="6"/>
      </c>
    </row>
    <row r="279" ht="15">
      <c r="P279" s="20">
        <f t="shared" si="6"/>
      </c>
    </row>
    <row r="280" ht="15">
      <c r="P280" s="20">
        <f t="shared" si="6"/>
      </c>
    </row>
    <row r="281" ht="15">
      <c r="P281" s="20">
        <f t="shared" si="6"/>
      </c>
    </row>
    <row r="282" ht="15">
      <c r="P282" s="20">
        <f t="shared" si="6"/>
      </c>
    </row>
    <row r="283" ht="15">
      <c r="P283" s="20">
        <f t="shared" si="6"/>
      </c>
    </row>
    <row r="284" ht="15">
      <c r="P284" s="20">
        <f t="shared" si="6"/>
      </c>
    </row>
    <row r="285" ht="15">
      <c r="P285" s="20">
        <f t="shared" si="6"/>
      </c>
    </row>
    <row r="286" ht="15">
      <c r="P286" s="20">
        <f t="shared" si="6"/>
      </c>
    </row>
    <row r="287" ht="15">
      <c r="P287" s="20">
        <f t="shared" si="6"/>
      </c>
    </row>
    <row r="288" ht="15">
      <c r="P288" s="20">
        <f t="shared" si="6"/>
      </c>
    </row>
    <row r="289" ht="15">
      <c r="P289" s="20">
        <f t="shared" si="6"/>
      </c>
    </row>
    <row r="290" ht="15">
      <c r="P290" s="20">
        <f t="shared" si="6"/>
      </c>
    </row>
    <row r="291" ht="15">
      <c r="P291" s="20">
        <f t="shared" si="6"/>
      </c>
    </row>
    <row r="292" ht="15">
      <c r="P292" s="20">
        <f t="shared" si="6"/>
      </c>
    </row>
    <row r="293" ht="15">
      <c r="P293" s="20">
        <f t="shared" si="6"/>
      </c>
    </row>
    <row r="294" ht="15">
      <c r="P294" s="20">
        <f t="shared" si="6"/>
      </c>
    </row>
    <row r="295" ht="15">
      <c r="P295" s="20">
        <f t="shared" si="6"/>
      </c>
    </row>
    <row r="296" ht="15">
      <c r="P296" s="20">
        <f t="shared" si="6"/>
      </c>
    </row>
    <row r="297" ht="15">
      <c r="P297" s="20">
        <f t="shared" si="6"/>
      </c>
    </row>
    <row r="298" ht="15">
      <c r="P298" s="20">
        <f t="shared" si="6"/>
      </c>
    </row>
    <row r="299" ht="15">
      <c r="P299" s="20">
        <f t="shared" si="6"/>
      </c>
    </row>
    <row r="300" ht="15">
      <c r="P300" s="20">
        <f t="shared" si="6"/>
      </c>
    </row>
    <row r="301" ht="15">
      <c r="P301" s="20">
        <f t="shared" si="6"/>
      </c>
    </row>
    <row r="302" ht="15">
      <c r="P302" s="20">
        <f t="shared" si="6"/>
      </c>
    </row>
    <row r="303" ht="15">
      <c r="P303" s="20">
        <f t="shared" si="6"/>
      </c>
    </row>
    <row r="304" ht="15">
      <c r="P304" s="20">
        <f t="shared" si="6"/>
      </c>
    </row>
    <row r="305" ht="15">
      <c r="P305" s="20">
        <f t="shared" si="6"/>
      </c>
    </row>
    <row r="306" ht="15">
      <c r="P306" s="20">
        <f t="shared" si="6"/>
      </c>
    </row>
    <row r="307" ht="15">
      <c r="P307" s="20">
        <f t="shared" si="6"/>
      </c>
    </row>
    <row r="308" ht="15">
      <c r="P308" s="20">
        <f t="shared" si="6"/>
      </c>
    </row>
    <row r="309" ht="15">
      <c r="P309" s="20">
        <f t="shared" si="6"/>
      </c>
    </row>
    <row r="310" ht="15">
      <c r="P310" s="20">
        <f t="shared" si="6"/>
      </c>
    </row>
    <row r="311" ht="15">
      <c r="P311" s="20">
        <f t="shared" si="6"/>
      </c>
    </row>
    <row r="312" ht="15">
      <c r="P312" s="20">
        <f t="shared" si="6"/>
      </c>
    </row>
    <row r="313" ht="15">
      <c r="P313" s="20">
        <f t="shared" si="6"/>
      </c>
    </row>
    <row r="314" ht="15">
      <c r="P314" s="20">
        <f t="shared" si="6"/>
      </c>
    </row>
    <row r="315" ht="15">
      <c r="P315" s="20">
        <f t="shared" si="6"/>
      </c>
    </row>
    <row r="316" ht="15">
      <c r="P316" s="20">
        <f t="shared" si="6"/>
      </c>
    </row>
    <row r="317" ht="15">
      <c r="P317" s="20">
        <f t="shared" si="6"/>
      </c>
    </row>
    <row r="318" ht="15">
      <c r="P318" s="20">
        <f t="shared" si="6"/>
      </c>
    </row>
    <row r="319" ht="15">
      <c r="P319" s="20">
        <f t="shared" si="6"/>
      </c>
    </row>
    <row r="320" ht="15">
      <c r="P320" s="20">
        <f t="shared" si="6"/>
      </c>
    </row>
    <row r="321" ht="15">
      <c r="P321" s="20">
        <f t="shared" si="6"/>
      </c>
    </row>
    <row r="322" ht="15">
      <c r="P322" s="20">
        <f t="shared" si="6"/>
      </c>
    </row>
    <row r="323" ht="15">
      <c r="P323" s="20">
        <f t="shared" si="6"/>
      </c>
    </row>
    <row r="324" ht="15">
      <c r="P324" s="20">
        <f t="shared" si="6"/>
      </c>
    </row>
    <row r="325" ht="15">
      <c r="P325" s="20">
        <f t="shared" si="6"/>
      </c>
    </row>
    <row r="326" ht="15">
      <c r="P326" s="20">
        <f t="shared" si="6"/>
      </c>
    </row>
    <row r="327" ht="15">
      <c r="P327" s="20">
        <f t="shared" si="6"/>
      </c>
    </row>
    <row r="328" ht="15">
      <c r="P328" s="20">
        <f t="shared" si="6"/>
      </c>
    </row>
    <row r="329" ht="15">
      <c r="P329" s="20">
        <f t="shared" si="6"/>
      </c>
    </row>
    <row r="330" ht="15">
      <c r="P330" s="20">
        <f t="shared" si="6"/>
      </c>
    </row>
    <row r="331" ht="15">
      <c r="P331" s="20">
        <f t="shared" si="6"/>
      </c>
    </row>
    <row r="332" ht="15">
      <c r="P332" s="20">
        <f t="shared" si="6"/>
      </c>
    </row>
    <row r="333" ht="15">
      <c r="P333" s="20">
        <f t="shared" si="6"/>
      </c>
    </row>
    <row r="334" ht="15">
      <c r="P334" s="20">
        <f t="shared" si="6"/>
      </c>
    </row>
    <row r="335" ht="15">
      <c r="P335" s="20">
        <f t="shared" si="6"/>
      </c>
    </row>
    <row r="336" ht="15">
      <c r="P336" s="20">
        <f t="shared" si="6"/>
      </c>
    </row>
    <row r="337" ht="15">
      <c r="P337" s="20">
        <f aca="true" t="shared" si="7" ref="P337:P400">LEFT(C335,3)&amp;N335</f>
      </c>
    </row>
    <row r="338" ht="15">
      <c r="P338" s="20">
        <f t="shared" si="7"/>
      </c>
    </row>
    <row r="339" ht="15">
      <c r="P339" s="20">
        <f t="shared" si="7"/>
      </c>
    </row>
    <row r="340" ht="15">
      <c r="P340" s="20">
        <f t="shared" si="7"/>
      </c>
    </row>
    <row r="341" ht="15">
      <c r="P341" s="20">
        <f t="shared" si="7"/>
      </c>
    </row>
    <row r="342" ht="15">
      <c r="P342" s="20">
        <f t="shared" si="7"/>
      </c>
    </row>
    <row r="343" ht="15">
      <c r="P343" s="20">
        <f t="shared" si="7"/>
      </c>
    </row>
    <row r="344" ht="15">
      <c r="P344" s="20">
        <f t="shared" si="7"/>
      </c>
    </row>
    <row r="345" ht="15">
      <c r="P345" s="20">
        <f t="shared" si="7"/>
      </c>
    </row>
    <row r="346" ht="15">
      <c r="P346" s="20">
        <f t="shared" si="7"/>
      </c>
    </row>
    <row r="347" ht="15">
      <c r="P347" s="20">
        <f t="shared" si="7"/>
      </c>
    </row>
    <row r="348" ht="15">
      <c r="P348" s="20">
        <f t="shared" si="7"/>
      </c>
    </row>
    <row r="349" ht="15">
      <c r="P349" s="20">
        <f t="shared" si="7"/>
      </c>
    </row>
    <row r="350" ht="15">
      <c r="P350" s="20">
        <f t="shared" si="7"/>
      </c>
    </row>
    <row r="351" ht="15">
      <c r="P351" s="20">
        <f t="shared" si="7"/>
      </c>
    </row>
    <row r="352" ht="15">
      <c r="P352" s="20">
        <f t="shared" si="7"/>
      </c>
    </row>
    <row r="353" ht="15">
      <c r="P353" s="20">
        <f t="shared" si="7"/>
      </c>
    </row>
    <row r="354" ht="15">
      <c r="P354" s="20">
        <f t="shared" si="7"/>
      </c>
    </row>
    <row r="355" ht="15">
      <c r="P355" s="20">
        <f t="shared" si="7"/>
      </c>
    </row>
    <row r="356" ht="15">
      <c r="P356" s="20">
        <f t="shared" si="7"/>
      </c>
    </row>
    <row r="357" ht="15">
      <c r="P357" s="20">
        <f t="shared" si="7"/>
      </c>
    </row>
    <row r="358" ht="15">
      <c r="P358" s="20">
        <f t="shared" si="7"/>
      </c>
    </row>
    <row r="359" ht="15">
      <c r="P359" s="20">
        <f t="shared" si="7"/>
      </c>
    </row>
    <row r="360" ht="15">
      <c r="P360" s="20">
        <f t="shared" si="7"/>
      </c>
    </row>
    <row r="361" ht="15">
      <c r="P361" s="20">
        <f t="shared" si="7"/>
      </c>
    </row>
    <row r="362" ht="15">
      <c r="P362" s="20">
        <f t="shared" si="7"/>
      </c>
    </row>
    <row r="363" ht="15">
      <c r="P363" s="20">
        <f t="shared" si="7"/>
      </c>
    </row>
    <row r="364" ht="15">
      <c r="P364" s="20">
        <f t="shared" si="7"/>
      </c>
    </row>
    <row r="365" ht="15">
      <c r="P365" s="20">
        <f t="shared" si="7"/>
      </c>
    </row>
    <row r="366" ht="15">
      <c r="P366" s="20">
        <f t="shared" si="7"/>
      </c>
    </row>
    <row r="367" ht="15">
      <c r="P367" s="20">
        <f t="shared" si="7"/>
      </c>
    </row>
    <row r="368" ht="15">
      <c r="P368" s="20">
        <f t="shared" si="7"/>
      </c>
    </row>
    <row r="369" ht="15">
      <c r="P369" s="20">
        <f t="shared" si="7"/>
      </c>
    </row>
    <row r="370" ht="15">
      <c r="P370" s="20">
        <f t="shared" si="7"/>
      </c>
    </row>
    <row r="371" ht="15">
      <c r="P371" s="20">
        <f t="shared" si="7"/>
      </c>
    </row>
    <row r="372" ht="15">
      <c r="P372" s="20">
        <f t="shared" si="7"/>
      </c>
    </row>
    <row r="373" ht="15">
      <c r="P373" s="20">
        <f t="shared" si="7"/>
      </c>
    </row>
    <row r="374" ht="15">
      <c r="P374" s="20">
        <f t="shared" si="7"/>
      </c>
    </row>
    <row r="375" ht="15">
      <c r="P375" s="20">
        <f t="shared" si="7"/>
      </c>
    </row>
    <row r="376" ht="15">
      <c r="P376" s="20">
        <f t="shared" si="7"/>
      </c>
    </row>
    <row r="377" ht="15">
      <c r="P377" s="20">
        <f t="shared" si="7"/>
      </c>
    </row>
    <row r="378" ht="15">
      <c r="P378" s="20">
        <f t="shared" si="7"/>
      </c>
    </row>
    <row r="379" ht="15">
      <c r="P379" s="20">
        <f t="shared" si="7"/>
      </c>
    </row>
    <row r="380" ht="15">
      <c r="P380" s="20">
        <f t="shared" si="7"/>
      </c>
    </row>
    <row r="381" ht="15">
      <c r="P381" s="20">
        <f t="shared" si="7"/>
      </c>
    </row>
    <row r="382" ht="15">
      <c r="P382" s="20">
        <f t="shared" si="7"/>
      </c>
    </row>
    <row r="383" ht="15">
      <c r="P383" s="20">
        <f t="shared" si="7"/>
      </c>
    </row>
    <row r="384" ht="15">
      <c r="P384" s="20">
        <f t="shared" si="7"/>
      </c>
    </row>
    <row r="385" ht="15">
      <c r="P385" s="20">
        <f t="shared" si="7"/>
      </c>
    </row>
    <row r="386" ht="15">
      <c r="P386" s="20">
        <f t="shared" si="7"/>
      </c>
    </row>
    <row r="387" ht="15">
      <c r="P387" s="20">
        <f t="shared" si="7"/>
      </c>
    </row>
    <row r="388" ht="15">
      <c r="P388" s="20">
        <f t="shared" si="7"/>
      </c>
    </row>
    <row r="389" ht="15">
      <c r="P389" s="20">
        <f t="shared" si="7"/>
      </c>
    </row>
    <row r="390" ht="15">
      <c r="P390" s="20">
        <f t="shared" si="7"/>
      </c>
    </row>
    <row r="391" ht="15">
      <c r="P391" s="20">
        <f t="shared" si="7"/>
      </c>
    </row>
    <row r="392" ht="15">
      <c r="P392" s="20">
        <f t="shared" si="7"/>
      </c>
    </row>
    <row r="393" ht="15">
      <c r="P393" s="20">
        <f t="shared" si="7"/>
      </c>
    </row>
    <row r="394" ht="15">
      <c r="P394" s="20">
        <f t="shared" si="7"/>
      </c>
    </row>
    <row r="395" ht="15">
      <c r="P395" s="20">
        <f t="shared" si="7"/>
      </c>
    </row>
    <row r="396" ht="15">
      <c r="P396" s="20">
        <f t="shared" si="7"/>
      </c>
    </row>
    <row r="397" ht="15">
      <c r="P397" s="20">
        <f t="shared" si="7"/>
      </c>
    </row>
    <row r="398" ht="15">
      <c r="P398" s="20">
        <f t="shared" si="7"/>
      </c>
    </row>
    <row r="399" ht="15">
      <c r="P399" s="20">
        <f t="shared" si="7"/>
      </c>
    </row>
    <row r="400" ht="15">
      <c r="P400" s="20">
        <f t="shared" si="7"/>
      </c>
    </row>
    <row r="401" ht="15">
      <c r="P401" s="20">
        <f aca="true" t="shared" si="8" ref="P401:P464">LEFT(C399,3)&amp;N399</f>
      </c>
    </row>
    <row r="402" ht="15">
      <c r="P402" s="20">
        <f t="shared" si="8"/>
      </c>
    </row>
    <row r="403" ht="15">
      <c r="P403" s="20">
        <f t="shared" si="8"/>
      </c>
    </row>
    <row r="404" ht="15">
      <c r="P404" s="20">
        <f t="shared" si="8"/>
      </c>
    </row>
    <row r="405" ht="15">
      <c r="P405" s="20">
        <f t="shared" si="8"/>
      </c>
    </row>
    <row r="406" ht="15">
      <c r="P406" s="20">
        <f t="shared" si="8"/>
      </c>
    </row>
    <row r="407" ht="15">
      <c r="P407" s="20">
        <f t="shared" si="8"/>
      </c>
    </row>
    <row r="408" ht="15">
      <c r="P408" s="20">
        <f t="shared" si="8"/>
      </c>
    </row>
    <row r="409" ht="15">
      <c r="P409" s="20">
        <f t="shared" si="8"/>
      </c>
    </row>
    <row r="410" ht="15">
      <c r="P410" s="20">
        <f t="shared" si="8"/>
      </c>
    </row>
    <row r="411" ht="15">
      <c r="P411" s="20">
        <f t="shared" si="8"/>
      </c>
    </row>
    <row r="412" ht="15">
      <c r="P412" s="20">
        <f t="shared" si="8"/>
      </c>
    </row>
    <row r="413" ht="15">
      <c r="P413" s="20">
        <f t="shared" si="8"/>
      </c>
    </row>
    <row r="414" ht="15">
      <c r="P414" s="20">
        <f t="shared" si="8"/>
      </c>
    </row>
    <row r="415" ht="15">
      <c r="P415" s="20">
        <f t="shared" si="8"/>
      </c>
    </row>
    <row r="416" ht="15">
      <c r="P416" s="20">
        <f t="shared" si="8"/>
      </c>
    </row>
    <row r="417" ht="15">
      <c r="P417" s="20">
        <f t="shared" si="8"/>
      </c>
    </row>
    <row r="418" ht="15">
      <c r="P418" s="20">
        <f t="shared" si="8"/>
      </c>
    </row>
    <row r="419" ht="15">
      <c r="P419" s="20">
        <f t="shared" si="8"/>
      </c>
    </row>
    <row r="420" ht="15">
      <c r="P420" s="20">
        <f t="shared" si="8"/>
      </c>
    </row>
    <row r="421" ht="15">
      <c r="P421" s="20">
        <f t="shared" si="8"/>
      </c>
    </row>
    <row r="422" ht="15">
      <c r="P422" s="20">
        <f t="shared" si="8"/>
      </c>
    </row>
    <row r="423" ht="15">
      <c r="P423" s="20">
        <f t="shared" si="8"/>
      </c>
    </row>
    <row r="424" ht="15">
      <c r="P424" s="20">
        <f t="shared" si="8"/>
      </c>
    </row>
    <row r="425" ht="15">
      <c r="P425" s="20">
        <f t="shared" si="8"/>
      </c>
    </row>
    <row r="426" ht="15">
      <c r="P426" s="20">
        <f t="shared" si="8"/>
      </c>
    </row>
    <row r="427" ht="15">
      <c r="P427" s="20">
        <f t="shared" si="8"/>
      </c>
    </row>
    <row r="428" ht="15">
      <c r="P428" s="20">
        <f t="shared" si="8"/>
      </c>
    </row>
    <row r="429" ht="15">
      <c r="P429" s="20">
        <f t="shared" si="8"/>
      </c>
    </row>
    <row r="430" ht="15">
      <c r="P430" s="20">
        <f t="shared" si="8"/>
      </c>
    </row>
    <row r="431" ht="15">
      <c r="P431" s="20">
        <f t="shared" si="8"/>
      </c>
    </row>
    <row r="432" ht="15">
      <c r="P432" s="20">
        <f t="shared" si="8"/>
      </c>
    </row>
    <row r="433" ht="15">
      <c r="P433" s="20">
        <f t="shared" si="8"/>
      </c>
    </row>
    <row r="434" ht="15">
      <c r="P434" s="20">
        <f t="shared" si="8"/>
      </c>
    </row>
    <row r="435" ht="15">
      <c r="P435" s="20">
        <f t="shared" si="8"/>
      </c>
    </row>
    <row r="436" ht="15">
      <c r="P436" s="20">
        <f t="shared" si="8"/>
      </c>
    </row>
    <row r="437" ht="15">
      <c r="P437" s="20">
        <f t="shared" si="8"/>
      </c>
    </row>
    <row r="438" ht="15">
      <c r="P438" s="20">
        <f t="shared" si="8"/>
      </c>
    </row>
    <row r="439" ht="15">
      <c r="P439" s="20">
        <f t="shared" si="8"/>
      </c>
    </row>
    <row r="440" ht="15">
      <c r="P440" s="20">
        <f t="shared" si="8"/>
      </c>
    </row>
    <row r="441" ht="15">
      <c r="P441" s="20">
        <f t="shared" si="8"/>
      </c>
    </row>
    <row r="442" ht="15">
      <c r="P442" s="20">
        <f t="shared" si="8"/>
      </c>
    </row>
    <row r="443" ht="15">
      <c r="P443" s="20">
        <f t="shared" si="8"/>
      </c>
    </row>
    <row r="444" ht="15">
      <c r="P444" s="20">
        <f t="shared" si="8"/>
      </c>
    </row>
    <row r="445" ht="15">
      <c r="P445" s="20">
        <f t="shared" si="8"/>
      </c>
    </row>
    <row r="446" ht="15">
      <c r="P446" s="20">
        <f t="shared" si="8"/>
      </c>
    </row>
    <row r="447" ht="15">
      <c r="P447" s="20">
        <f t="shared" si="8"/>
      </c>
    </row>
    <row r="448" ht="15">
      <c r="P448" s="20">
        <f t="shared" si="8"/>
      </c>
    </row>
    <row r="449" ht="15">
      <c r="P449" s="20">
        <f t="shared" si="8"/>
      </c>
    </row>
    <row r="450" ht="15">
      <c r="P450" s="20">
        <f t="shared" si="8"/>
      </c>
    </row>
    <row r="451" ht="15">
      <c r="P451" s="20">
        <f t="shared" si="8"/>
      </c>
    </row>
    <row r="452" ht="15">
      <c r="P452" s="20">
        <f t="shared" si="8"/>
      </c>
    </row>
    <row r="453" ht="15">
      <c r="P453" s="20">
        <f t="shared" si="8"/>
      </c>
    </row>
    <row r="454" ht="15">
      <c r="P454" s="20">
        <f t="shared" si="8"/>
      </c>
    </row>
    <row r="455" ht="15">
      <c r="P455" s="20">
        <f t="shared" si="8"/>
      </c>
    </row>
    <row r="456" ht="15">
      <c r="P456" s="20">
        <f t="shared" si="8"/>
      </c>
    </row>
    <row r="457" ht="15">
      <c r="P457" s="20">
        <f t="shared" si="8"/>
      </c>
    </row>
    <row r="458" ht="15">
      <c r="P458" s="20">
        <f t="shared" si="8"/>
      </c>
    </row>
    <row r="459" ht="15">
      <c r="P459" s="20">
        <f t="shared" si="8"/>
      </c>
    </row>
    <row r="460" ht="15">
      <c r="P460" s="20">
        <f t="shared" si="8"/>
      </c>
    </row>
    <row r="461" ht="15">
      <c r="P461" s="20">
        <f t="shared" si="8"/>
      </c>
    </row>
    <row r="462" ht="15">
      <c r="P462" s="20">
        <f t="shared" si="8"/>
      </c>
    </row>
    <row r="463" ht="15">
      <c r="P463" s="20">
        <f t="shared" si="8"/>
      </c>
    </row>
    <row r="464" ht="15">
      <c r="P464" s="20">
        <f t="shared" si="8"/>
      </c>
    </row>
    <row r="465" ht="15">
      <c r="P465" s="20">
        <f aca="true" t="shared" si="9" ref="P465:P528">LEFT(C463,3)&amp;N463</f>
      </c>
    </row>
    <row r="466" ht="15">
      <c r="P466" s="20">
        <f t="shared" si="9"/>
      </c>
    </row>
    <row r="467" ht="15">
      <c r="P467" s="20">
        <f t="shared" si="9"/>
      </c>
    </row>
    <row r="468" ht="15">
      <c r="P468" s="20">
        <f t="shared" si="9"/>
      </c>
    </row>
    <row r="469" ht="15">
      <c r="P469" s="20">
        <f t="shared" si="9"/>
      </c>
    </row>
    <row r="470" ht="15">
      <c r="P470" s="20">
        <f t="shared" si="9"/>
      </c>
    </row>
    <row r="471" ht="15">
      <c r="P471" s="20">
        <f t="shared" si="9"/>
      </c>
    </row>
    <row r="472" ht="15">
      <c r="P472" s="20">
        <f t="shared" si="9"/>
      </c>
    </row>
    <row r="473" ht="15">
      <c r="P473" s="20">
        <f t="shared" si="9"/>
      </c>
    </row>
    <row r="474" ht="15">
      <c r="P474" s="20">
        <f t="shared" si="9"/>
      </c>
    </row>
    <row r="475" ht="15">
      <c r="P475" s="20">
        <f t="shared" si="9"/>
      </c>
    </row>
    <row r="476" ht="15">
      <c r="P476" s="20">
        <f t="shared" si="9"/>
      </c>
    </row>
    <row r="477" ht="15">
      <c r="P477" s="20">
        <f t="shared" si="9"/>
      </c>
    </row>
    <row r="478" ht="15">
      <c r="P478" s="20">
        <f t="shared" si="9"/>
      </c>
    </row>
    <row r="479" ht="15">
      <c r="P479" s="20">
        <f t="shared" si="9"/>
      </c>
    </row>
    <row r="480" ht="15">
      <c r="P480" s="20">
        <f t="shared" si="9"/>
      </c>
    </row>
    <row r="481" ht="15">
      <c r="P481" s="20">
        <f t="shared" si="9"/>
      </c>
    </row>
    <row r="482" ht="15">
      <c r="P482" s="20">
        <f t="shared" si="9"/>
      </c>
    </row>
    <row r="483" ht="15">
      <c r="P483" s="20">
        <f t="shared" si="9"/>
      </c>
    </row>
    <row r="484" ht="15">
      <c r="P484" s="20">
        <f t="shared" si="9"/>
      </c>
    </row>
    <row r="485" ht="15">
      <c r="P485" s="20">
        <f t="shared" si="9"/>
      </c>
    </row>
    <row r="486" ht="15">
      <c r="P486" s="20">
        <f t="shared" si="9"/>
      </c>
    </row>
    <row r="487" ht="15">
      <c r="P487" s="20">
        <f t="shared" si="9"/>
      </c>
    </row>
    <row r="488" ht="15">
      <c r="P488" s="20">
        <f t="shared" si="9"/>
      </c>
    </row>
    <row r="489" ht="15">
      <c r="P489" s="20">
        <f t="shared" si="9"/>
      </c>
    </row>
    <row r="490" ht="15">
      <c r="P490" s="20">
        <f t="shared" si="9"/>
      </c>
    </row>
    <row r="491" ht="15">
      <c r="P491" s="20">
        <f t="shared" si="9"/>
      </c>
    </row>
    <row r="492" ht="15">
      <c r="P492" s="20">
        <f t="shared" si="9"/>
      </c>
    </row>
    <row r="493" ht="15">
      <c r="P493" s="20">
        <f t="shared" si="9"/>
      </c>
    </row>
    <row r="494" ht="15">
      <c r="P494" s="20">
        <f t="shared" si="9"/>
      </c>
    </row>
    <row r="495" ht="15">
      <c r="P495" s="20">
        <f t="shared" si="9"/>
      </c>
    </row>
    <row r="496" ht="15">
      <c r="P496" s="20">
        <f t="shared" si="9"/>
      </c>
    </row>
    <row r="497" ht="15">
      <c r="P497" s="20">
        <f t="shared" si="9"/>
      </c>
    </row>
    <row r="498" ht="15">
      <c r="P498" s="20">
        <f t="shared" si="9"/>
      </c>
    </row>
    <row r="499" ht="15">
      <c r="P499" s="20">
        <f t="shared" si="9"/>
      </c>
    </row>
    <row r="500" ht="15">
      <c r="P500" s="20">
        <f t="shared" si="9"/>
      </c>
    </row>
    <row r="501" ht="15">
      <c r="P501" s="20">
        <f t="shared" si="9"/>
      </c>
    </row>
    <row r="502" ht="15">
      <c r="P502" s="20">
        <f t="shared" si="9"/>
      </c>
    </row>
    <row r="503" ht="15">
      <c r="P503" s="20">
        <f t="shared" si="9"/>
      </c>
    </row>
    <row r="504" ht="15">
      <c r="P504" s="20">
        <f t="shared" si="9"/>
      </c>
    </row>
    <row r="505" ht="15">
      <c r="P505" s="20">
        <f t="shared" si="9"/>
      </c>
    </row>
    <row r="506" ht="15">
      <c r="P506" s="20">
        <f t="shared" si="9"/>
      </c>
    </row>
    <row r="507" ht="15">
      <c r="P507" s="20">
        <f t="shared" si="9"/>
      </c>
    </row>
    <row r="508" ht="15">
      <c r="P508" s="20">
        <f t="shared" si="9"/>
      </c>
    </row>
    <row r="509" ht="15">
      <c r="P509" s="20">
        <f t="shared" si="9"/>
      </c>
    </row>
    <row r="510" ht="15">
      <c r="P510" s="20">
        <f t="shared" si="9"/>
      </c>
    </row>
    <row r="511" ht="15">
      <c r="P511" s="20">
        <f t="shared" si="9"/>
      </c>
    </row>
    <row r="512" ht="15">
      <c r="P512" s="20">
        <f t="shared" si="9"/>
      </c>
    </row>
    <row r="513" ht="15">
      <c r="P513" s="20">
        <f t="shared" si="9"/>
      </c>
    </row>
    <row r="514" ht="15">
      <c r="P514" s="20">
        <f t="shared" si="9"/>
      </c>
    </row>
    <row r="515" ht="15">
      <c r="P515" s="20">
        <f t="shared" si="9"/>
      </c>
    </row>
    <row r="516" ht="15">
      <c r="P516" s="20">
        <f t="shared" si="9"/>
      </c>
    </row>
    <row r="517" ht="15">
      <c r="P517" s="20">
        <f t="shared" si="9"/>
      </c>
    </row>
    <row r="518" ht="15">
      <c r="P518" s="20">
        <f t="shared" si="9"/>
      </c>
    </row>
    <row r="519" ht="15">
      <c r="P519" s="20">
        <f t="shared" si="9"/>
      </c>
    </row>
    <row r="520" ht="15">
      <c r="P520" s="20">
        <f t="shared" si="9"/>
      </c>
    </row>
    <row r="521" ht="15">
      <c r="P521" s="20">
        <f t="shared" si="9"/>
      </c>
    </row>
    <row r="522" ht="15">
      <c r="P522" s="20">
        <f t="shared" si="9"/>
      </c>
    </row>
    <row r="523" ht="15">
      <c r="P523" s="20">
        <f t="shared" si="9"/>
      </c>
    </row>
    <row r="524" ht="15">
      <c r="P524" s="20">
        <f t="shared" si="9"/>
      </c>
    </row>
    <row r="525" ht="15">
      <c r="P525" s="20">
        <f t="shared" si="9"/>
      </c>
    </row>
    <row r="526" ht="15">
      <c r="P526" s="20">
        <f t="shared" si="9"/>
      </c>
    </row>
    <row r="527" ht="15">
      <c r="P527" s="20">
        <f t="shared" si="9"/>
      </c>
    </row>
    <row r="528" ht="15">
      <c r="P528" s="20">
        <f t="shared" si="9"/>
      </c>
    </row>
    <row r="529" ht="15">
      <c r="P529" s="20">
        <f aca="true" t="shared" si="10" ref="P529:P592">LEFT(C527,3)&amp;N527</f>
      </c>
    </row>
    <row r="530" ht="15">
      <c r="P530" s="20">
        <f t="shared" si="10"/>
      </c>
    </row>
    <row r="531" ht="15">
      <c r="P531" s="20">
        <f t="shared" si="10"/>
      </c>
    </row>
    <row r="532" ht="15">
      <c r="P532" s="20">
        <f t="shared" si="10"/>
      </c>
    </row>
    <row r="533" ht="15">
      <c r="P533" s="20">
        <f t="shared" si="10"/>
      </c>
    </row>
    <row r="534" ht="15">
      <c r="P534" s="20">
        <f t="shared" si="10"/>
      </c>
    </row>
    <row r="535" ht="15">
      <c r="P535" s="20">
        <f t="shared" si="10"/>
      </c>
    </row>
    <row r="536" ht="15">
      <c r="P536" s="20">
        <f t="shared" si="10"/>
      </c>
    </row>
    <row r="537" ht="15">
      <c r="P537" s="20">
        <f t="shared" si="10"/>
      </c>
    </row>
    <row r="538" ht="15">
      <c r="P538" s="20">
        <f t="shared" si="10"/>
      </c>
    </row>
    <row r="539" ht="15">
      <c r="P539" s="20">
        <f t="shared" si="10"/>
      </c>
    </row>
    <row r="540" ht="15">
      <c r="P540" s="20">
        <f t="shared" si="10"/>
      </c>
    </row>
    <row r="541" ht="15">
      <c r="P541" s="20">
        <f t="shared" si="10"/>
      </c>
    </row>
    <row r="542" ht="15">
      <c r="P542" s="20">
        <f t="shared" si="10"/>
      </c>
    </row>
    <row r="543" ht="15">
      <c r="P543" s="20">
        <f t="shared" si="10"/>
      </c>
    </row>
    <row r="544" ht="15">
      <c r="P544" s="20">
        <f t="shared" si="10"/>
      </c>
    </row>
    <row r="545" ht="15">
      <c r="P545" s="20">
        <f t="shared" si="10"/>
      </c>
    </row>
    <row r="546" ht="15">
      <c r="P546" s="20">
        <f t="shared" si="10"/>
      </c>
    </row>
    <row r="547" ht="15">
      <c r="P547" s="20">
        <f t="shared" si="10"/>
      </c>
    </row>
    <row r="548" ht="15">
      <c r="P548" s="20">
        <f t="shared" si="10"/>
      </c>
    </row>
    <row r="549" ht="15">
      <c r="P549" s="20">
        <f t="shared" si="10"/>
      </c>
    </row>
    <row r="550" ht="15">
      <c r="P550" s="20">
        <f t="shared" si="10"/>
      </c>
    </row>
    <row r="551" ht="15">
      <c r="P551" s="20">
        <f t="shared" si="10"/>
      </c>
    </row>
    <row r="552" ht="15">
      <c r="P552" s="20">
        <f t="shared" si="10"/>
      </c>
    </row>
    <row r="553" ht="15">
      <c r="P553" s="20">
        <f t="shared" si="10"/>
      </c>
    </row>
    <row r="554" ht="15">
      <c r="P554" s="20">
        <f t="shared" si="10"/>
      </c>
    </row>
    <row r="555" ht="15">
      <c r="P555" s="20">
        <f t="shared" si="10"/>
      </c>
    </row>
    <row r="556" ht="15">
      <c r="P556" s="20">
        <f t="shared" si="10"/>
      </c>
    </row>
    <row r="557" ht="15">
      <c r="P557" s="20">
        <f t="shared" si="10"/>
      </c>
    </row>
    <row r="558" ht="15">
      <c r="P558" s="20">
        <f t="shared" si="10"/>
      </c>
    </row>
    <row r="559" ht="15">
      <c r="P559" s="20">
        <f t="shared" si="10"/>
      </c>
    </row>
    <row r="560" ht="15">
      <c r="P560" s="20">
        <f t="shared" si="10"/>
      </c>
    </row>
    <row r="561" ht="15">
      <c r="P561" s="20">
        <f t="shared" si="10"/>
      </c>
    </row>
    <row r="562" ht="15">
      <c r="P562" s="20">
        <f t="shared" si="10"/>
      </c>
    </row>
    <row r="563" ht="15">
      <c r="P563" s="20">
        <f t="shared" si="10"/>
      </c>
    </row>
    <row r="564" ht="15">
      <c r="P564" s="20">
        <f t="shared" si="10"/>
      </c>
    </row>
    <row r="565" ht="15">
      <c r="P565" s="20">
        <f t="shared" si="10"/>
      </c>
    </row>
    <row r="566" ht="15">
      <c r="P566" s="20">
        <f t="shared" si="10"/>
      </c>
    </row>
    <row r="567" ht="15">
      <c r="P567" s="20">
        <f t="shared" si="10"/>
      </c>
    </row>
    <row r="568" ht="15">
      <c r="P568" s="20">
        <f t="shared" si="10"/>
      </c>
    </row>
    <row r="569" ht="15">
      <c r="P569" s="20">
        <f t="shared" si="10"/>
      </c>
    </row>
    <row r="570" ht="15">
      <c r="P570" s="20">
        <f t="shared" si="10"/>
      </c>
    </row>
    <row r="571" ht="15">
      <c r="P571" s="20">
        <f t="shared" si="10"/>
      </c>
    </row>
    <row r="572" ht="15">
      <c r="P572" s="20">
        <f t="shared" si="10"/>
      </c>
    </row>
    <row r="573" ht="15">
      <c r="P573" s="20">
        <f t="shared" si="10"/>
      </c>
    </row>
    <row r="574" ht="15">
      <c r="P574" s="20">
        <f t="shared" si="10"/>
      </c>
    </row>
    <row r="575" ht="15">
      <c r="P575" s="20">
        <f t="shared" si="10"/>
      </c>
    </row>
    <row r="576" ht="15">
      <c r="P576" s="20">
        <f t="shared" si="10"/>
      </c>
    </row>
    <row r="577" ht="15">
      <c r="P577" s="20">
        <f t="shared" si="10"/>
      </c>
    </row>
    <row r="578" ht="15">
      <c r="P578" s="20">
        <f t="shared" si="10"/>
      </c>
    </row>
    <row r="579" ht="15">
      <c r="P579" s="20">
        <f t="shared" si="10"/>
      </c>
    </row>
    <row r="580" ht="15">
      <c r="P580" s="20">
        <f t="shared" si="10"/>
      </c>
    </row>
    <row r="581" ht="15">
      <c r="P581" s="20">
        <f t="shared" si="10"/>
      </c>
    </row>
    <row r="582" ht="15">
      <c r="P582" s="20">
        <f t="shared" si="10"/>
      </c>
    </row>
    <row r="583" ht="15">
      <c r="P583" s="20">
        <f t="shared" si="10"/>
      </c>
    </row>
    <row r="584" ht="15">
      <c r="P584" s="20">
        <f t="shared" si="10"/>
      </c>
    </row>
    <row r="585" ht="15">
      <c r="P585" s="20">
        <f t="shared" si="10"/>
      </c>
    </row>
    <row r="586" ht="15">
      <c r="P586" s="20">
        <f t="shared" si="10"/>
      </c>
    </row>
    <row r="587" ht="15">
      <c r="P587" s="20">
        <f t="shared" si="10"/>
      </c>
    </row>
    <row r="588" ht="15">
      <c r="P588" s="20">
        <f t="shared" si="10"/>
      </c>
    </row>
    <row r="589" ht="15">
      <c r="P589" s="20">
        <f t="shared" si="10"/>
      </c>
    </row>
    <row r="590" ht="15">
      <c r="P590" s="20">
        <f t="shared" si="10"/>
      </c>
    </row>
    <row r="591" ht="15">
      <c r="P591" s="20">
        <f t="shared" si="10"/>
      </c>
    </row>
    <row r="592" ht="15">
      <c r="P592" s="20">
        <f t="shared" si="10"/>
      </c>
    </row>
    <row r="593" ht="15">
      <c r="P593" s="20">
        <f aca="true" t="shared" si="11" ref="P593:P656">LEFT(C591,3)&amp;N591</f>
      </c>
    </row>
    <row r="594" ht="15">
      <c r="P594" s="20">
        <f t="shared" si="11"/>
      </c>
    </row>
    <row r="595" ht="15">
      <c r="P595" s="20">
        <f t="shared" si="11"/>
      </c>
    </row>
    <row r="596" ht="15">
      <c r="P596" s="20">
        <f t="shared" si="11"/>
      </c>
    </row>
    <row r="597" ht="15">
      <c r="P597" s="20">
        <f t="shared" si="11"/>
      </c>
    </row>
    <row r="598" ht="15">
      <c r="P598" s="20">
        <f t="shared" si="11"/>
      </c>
    </row>
    <row r="599" ht="15">
      <c r="P599" s="20">
        <f t="shared" si="11"/>
      </c>
    </row>
    <row r="600" ht="15">
      <c r="P600" s="20">
        <f t="shared" si="11"/>
      </c>
    </row>
    <row r="601" ht="15">
      <c r="P601" s="20">
        <f t="shared" si="11"/>
      </c>
    </row>
    <row r="602" ht="15">
      <c r="P602" s="20">
        <f t="shared" si="11"/>
      </c>
    </row>
    <row r="603" ht="15">
      <c r="P603" s="20">
        <f t="shared" si="11"/>
      </c>
    </row>
    <row r="604" ht="15">
      <c r="P604" s="20">
        <f t="shared" si="11"/>
      </c>
    </row>
    <row r="605" ht="15">
      <c r="P605" s="20">
        <f t="shared" si="11"/>
      </c>
    </row>
    <row r="606" ht="15">
      <c r="P606" s="20">
        <f t="shared" si="11"/>
      </c>
    </row>
    <row r="607" ht="15">
      <c r="P607" s="20">
        <f t="shared" si="11"/>
      </c>
    </row>
    <row r="608" ht="15">
      <c r="P608" s="20">
        <f t="shared" si="11"/>
      </c>
    </row>
    <row r="609" ht="15">
      <c r="P609" s="20">
        <f t="shared" si="11"/>
      </c>
    </row>
    <row r="610" ht="15">
      <c r="P610" s="20">
        <f t="shared" si="11"/>
      </c>
    </row>
    <row r="611" ht="15">
      <c r="P611" s="20">
        <f t="shared" si="11"/>
      </c>
    </row>
    <row r="612" ht="15">
      <c r="P612" s="20">
        <f t="shared" si="11"/>
      </c>
    </row>
    <row r="613" ht="15">
      <c r="P613" s="20">
        <f t="shared" si="11"/>
      </c>
    </row>
    <row r="614" ht="15">
      <c r="P614" s="20">
        <f t="shared" si="11"/>
      </c>
    </row>
    <row r="615" ht="15">
      <c r="P615" s="20">
        <f t="shared" si="11"/>
      </c>
    </row>
    <row r="616" ht="15">
      <c r="P616" s="20">
        <f t="shared" si="11"/>
      </c>
    </row>
    <row r="617" ht="15">
      <c r="P617" s="20">
        <f t="shared" si="11"/>
      </c>
    </row>
    <row r="618" ht="15">
      <c r="P618" s="20">
        <f t="shared" si="11"/>
      </c>
    </row>
    <row r="619" ht="15">
      <c r="P619" s="20">
        <f t="shared" si="11"/>
      </c>
    </row>
    <row r="620" ht="15">
      <c r="P620" s="20">
        <f t="shared" si="11"/>
      </c>
    </row>
    <row r="621" ht="15">
      <c r="P621" s="20">
        <f t="shared" si="11"/>
      </c>
    </row>
    <row r="622" ht="15">
      <c r="P622" s="20">
        <f t="shared" si="11"/>
      </c>
    </row>
    <row r="623" ht="15">
      <c r="P623" s="20">
        <f t="shared" si="11"/>
      </c>
    </row>
    <row r="624" ht="15">
      <c r="P624" s="20">
        <f t="shared" si="11"/>
      </c>
    </row>
    <row r="625" ht="15">
      <c r="P625" s="20">
        <f t="shared" si="11"/>
      </c>
    </row>
    <row r="626" ht="15">
      <c r="P626" s="20">
        <f t="shared" si="11"/>
      </c>
    </row>
    <row r="627" ht="15">
      <c r="P627" s="20">
        <f t="shared" si="11"/>
      </c>
    </row>
    <row r="628" ht="15">
      <c r="P628" s="20">
        <f t="shared" si="11"/>
      </c>
    </row>
    <row r="629" ht="15">
      <c r="P629" s="20">
        <f t="shared" si="11"/>
      </c>
    </row>
    <row r="630" ht="15">
      <c r="P630" s="20">
        <f t="shared" si="11"/>
      </c>
    </row>
    <row r="631" ht="15">
      <c r="P631" s="20">
        <f t="shared" si="11"/>
      </c>
    </row>
    <row r="632" ht="15">
      <c r="P632" s="20">
        <f t="shared" si="11"/>
      </c>
    </row>
    <row r="633" ht="15">
      <c r="P633" s="20">
        <f t="shared" si="11"/>
      </c>
    </row>
    <row r="634" ht="15">
      <c r="P634" s="20">
        <f t="shared" si="11"/>
      </c>
    </row>
    <row r="635" ht="15">
      <c r="P635" s="20">
        <f t="shared" si="11"/>
      </c>
    </row>
    <row r="636" ht="15">
      <c r="P636" s="20">
        <f t="shared" si="11"/>
      </c>
    </row>
    <row r="637" ht="15">
      <c r="P637" s="20">
        <f t="shared" si="11"/>
      </c>
    </row>
    <row r="638" ht="15">
      <c r="P638" s="20">
        <f t="shared" si="11"/>
      </c>
    </row>
    <row r="639" ht="15">
      <c r="P639" s="20">
        <f t="shared" si="11"/>
      </c>
    </row>
    <row r="640" ht="15">
      <c r="P640" s="20">
        <f t="shared" si="11"/>
      </c>
    </row>
    <row r="641" ht="15">
      <c r="P641" s="20">
        <f t="shared" si="11"/>
      </c>
    </row>
    <row r="642" ht="15">
      <c r="P642" s="20">
        <f t="shared" si="11"/>
      </c>
    </row>
    <row r="643" ht="15">
      <c r="P643" s="20">
        <f t="shared" si="11"/>
      </c>
    </row>
    <row r="644" ht="15">
      <c r="P644" s="20">
        <f t="shared" si="11"/>
      </c>
    </row>
    <row r="645" ht="15">
      <c r="P645" s="20">
        <f t="shared" si="11"/>
      </c>
    </row>
    <row r="646" ht="15">
      <c r="P646" s="20">
        <f t="shared" si="11"/>
      </c>
    </row>
    <row r="647" ht="15">
      <c r="P647" s="20">
        <f t="shared" si="11"/>
      </c>
    </row>
    <row r="648" ht="15">
      <c r="P648" s="20">
        <f t="shared" si="11"/>
      </c>
    </row>
    <row r="649" ht="15">
      <c r="P649" s="20">
        <f t="shared" si="11"/>
      </c>
    </row>
    <row r="650" ht="15">
      <c r="P650" s="20">
        <f t="shared" si="11"/>
      </c>
    </row>
    <row r="651" ht="15">
      <c r="P651" s="20">
        <f t="shared" si="11"/>
      </c>
    </row>
    <row r="652" ht="15">
      <c r="P652" s="20">
        <f t="shared" si="11"/>
      </c>
    </row>
    <row r="653" ht="15">
      <c r="P653" s="20">
        <f t="shared" si="11"/>
      </c>
    </row>
    <row r="654" ht="15">
      <c r="P654" s="20">
        <f t="shared" si="11"/>
      </c>
    </row>
    <row r="655" ht="15">
      <c r="P655" s="20">
        <f t="shared" si="11"/>
      </c>
    </row>
    <row r="656" ht="15">
      <c r="P656" s="20">
        <f t="shared" si="11"/>
      </c>
    </row>
    <row r="657" ht="15">
      <c r="P657" s="20">
        <f aca="true" t="shared" si="12" ref="P657:P720">LEFT(C655,3)&amp;N655</f>
      </c>
    </row>
    <row r="658" ht="15">
      <c r="P658" s="20">
        <f t="shared" si="12"/>
      </c>
    </row>
    <row r="659" ht="15">
      <c r="P659" s="20">
        <f t="shared" si="12"/>
      </c>
    </row>
    <row r="660" ht="15">
      <c r="P660" s="20">
        <f t="shared" si="12"/>
      </c>
    </row>
    <row r="661" ht="15">
      <c r="P661" s="20">
        <f t="shared" si="12"/>
      </c>
    </row>
    <row r="662" ht="15">
      <c r="P662" s="20">
        <f t="shared" si="12"/>
      </c>
    </row>
    <row r="663" ht="15">
      <c r="P663" s="20">
        <f t="shared" si="12"/>
      </c>
    </row>
    <row r="664" ht="15">
      <c r="P664" s="20">
        <f t="shared" si="12"/>
      </c>
    </row>
    <row r="665" ht="15">
      <c r="P665" s="20">
        <f t="shared" si="12"/>
      </c>
    </row>
    <row r="666" ht="15">
      <c r="P666" s="20">
        <f t="shared" si="12"/>
      </c>
    </row>
    <row r="667" ht="15">
      <c r="P667" s="20">
        <f t="shared" si="12"/>
      </c>
    </row>
    <row r="668" ht="15">
      <c r="P668" s="20">
        <f t="shared" si="12"/>
      </c>
    </row>
    <row r="669" ht="15">
      <c r="P669" s="20">
        <f t="shared" si="12"/>
      </c>
    </row>
    <row r="670" ht="15">
      <c r="P670" s="20">
        <f t="shared" si="12"/>
      </c>
    </row>
    <row r="671" ht="15">
      <c r="P671" s="20">
        <f t="shared" si="12"/>
      </c>
    </row>
    <row r="672" ht="15">
      <c r="P672" s="20">
        <f t="shared" si="12"/>
      </c>
    </row>
    <row r="673" ht="15">
      <c r="P673" s="20">
        <f t="shared" si="12"/>
      </c>
    </row>
    <row r="674" ht="15">
      <c r="P674" s="20">
        <f t="shared" si="12"/>
      </c>
    </row>
    <row r="675" ht="15">
      <c r="P675" s="20">
        <f t="shared" si="12"/>
      </c>
    </row>
    <row r="676" ht="15">
      <c r="P676" s="20">
        <f t="shared" si="12"/>
      </c>
    </row>
    <row r="677" ht="15">
      <c r="P677" s="20">
        <f t="shared" si="12"/>
      </c>
    </row>
    <row r="678" ht="15">
      <c r="P678" s="20">
        <f t="shared" si="12"/>
      </c>
    </row>
    <row r="679" ht="15">
      <c r="P679" s="20">
        <f t="shared" si="12"/>
      </c>
    </row>
    <row r="680" ht="15">
      <c r="P680" s="20">
        <f t="shared" si="12"/>
      </c>
    </row>
    <row r="681" ht="15">
      <c r="P681" s="20">
        <f t="shared" si="12"/>
      </c>
    </row>
    <row r="682" ht="15">
      <c r="P682" s="20">
        <f t="shared" si="12"/>
      </c>
    </row>
    <row r="683" ht="15">
      <c r="P683" s="20">
        <f t="shared" si="12"/>
      </c>
    </row>
    <row r="684" ht="15">
      <c r="P684" s="20">
        <f t="shared" si="12"/>
      </c>
    </row>
    <row r="685" ht="15">
      <c r="P685" s="20">
        <f t="shared" si="12"/>
      </c>
    </row>
    <row r="686" ht="15">
      <c r="P686" s="20">
        <f t="shared" si="12"/>
      </c>
    </row>
    <row r="687" ht="15">
      <c r="P687" s="20">
        <f t="shared" si="12"/>
      </c>
    </row>
    <row r="688" ht="15">
      <c r="P688" s="20">
        <f t="shared" si="12"/>
      </c>
    </row>
    <row r="689" ht="15">
      <c r="P689" s="20">
        <f t="shared" si="12"/>
      </c>
    </row>
    <row r="690" ht="15">
      <c r="P690" s="20">
        <f t="shared" si="12"/>
      </c>
    </row>
    <row r="691" ht="15">
      <c r="P691" s="20">
        <f t="shared" si="12"/>
      </c>
    </row>
    <row r="692" ht="15">
      <c r="P692" s="20">
        <f t="shared" si="12"/>
      </c>
    </row>
    <row r="693" ht="15">
      <c r="P693" s="20">
        <f t="shared" si="12"/>
      </c>
    </row>
    <row r="694" ht="15">
      <c r="P694" s="20">
        <f t="shared" si="12"/>
      </c>
    </row>
    <row r="695" ht="15">
      <c r="P695" s="20">
        <f t="shared" si="12"/>
      </c>
    </row>
    <row r="696" ht="15">
      <c r="P696" s="20">
        <f t="shared" si="12"/>
      </c>
    </row>
    <row r="697" ht="15">
      <c r="P697" s="20">
        <f t="shared" si="12"/>
      </c>
    </row>
    <row r="698" ht="15">
      <c r="P698" s="20">
        <f t="shared" si="12"/>
      </c>
    </row>
    <row r="699" ht="15">
      <c r="P699" s="20">
        <f t="shared" si="12"/>
      </c>
    </row>
    <row r="700" ht="15">
      <c r="P700" s="20">
        <f t="shared" si="12"/>
      </c>
    </row>
    <row r="701" ht="15">
      <c r="P701" s="20">
        <f t="shared" si="12"/>
      </c>
    </row>
    <row r="702" ht="15">
      <c r="P702" s="20">
        <f t="shared" si="12"/>
      </c>
    </row>
    <row r="703" ht="15">
      <c r="P703" s="20">
        <f t="shared" si="12"/>
      </c>
    </row>
    <row r="704" ht="15">
      <c r="P704" s="20">
        <f t="shared" si="12"/>
      </c>
    </row>
    <row r="705" ht="15">
      <c r="P705" s="20">
        <f t="shared" si="12"/>
      </c>
    </row>
    <row r="706" ht="15">
      <c r="P706" s="20">
        <f t="shared" si="12"/>
      </c>
    </row>
    <row r="707" ht="15">
      <c r="P707" s="20">
        <f t="shared" si="12"/>
      </c>
    </row>
    <row r="708" ht="15">
      <c r="P708" s="20">
        <f t="shared" si="12"/>
      </c>
    </row>
    <row r="709" ht="15">
      <c r="P709" s="20">
        <f t="shared" si="12"/>
      </c>
    </row>
    <row r="710" ht="15">
      <c r="P710" s="20">
        <f t="shared" si="12"/>
      </c>
    </row>
    <row r="711" ht="15">
      <c r="P711" s="20">
        <f t="shared" si="12"/>
      </c>
    </row>
    <row r="712" ht="15">
      <c r="P712" s="20">
        <f t="shared" si="12"/>
      </c>
    </row>
    <row r="713" ht="15">
      <c r="P713" s="20">
        <f t="shared" si="12"/>
      </c>
    </row>
    <row r="714" ht="15">
      <c r="P714" s="20">
        <f t="shared" si="12"/>
      </c>
    </row>
    <row r="715" ht="15">
      <c r="P715" s="20">
        <f t="shared" si="12"/>
      </c>
    </row>
    <row r="716" ht="15">
      <c r="P716" s="20">
        <f t="shared" si="12"/>
      </c>
    </row>
    <row r="717" ht="15">
      <c r="P717" s="20">
        <f t="shared" si="12"/>
      </c>
    </row>
    <row r="718" ht="15">
      <c r="P718" s="20">
        <f t="shared" si="12"/>
      </c>
    </row>
    <row r="719" ht="15">
      <c r="P719" s="20">
        <f t="shared" si="12"/>
      </c>
    </row>
    <row r="720" ht="15">
      <c r="P720" s="20">
        <f t="shared" si="12"/>
      </c>
    </row>
    <row r="721" ht="15">
      <c r="P721" s="20">
        <f aca="true" t="shared" si="13" ref="P721:P784">LEFT(C719,3)&amp;N719</f>
      </c>
    </row>
    <row r="722" ht="15">
      <c r="P722" s="20">
        <f t="shared" si="13"/>
      </c>
    </row>
    <row r="723" ht="15">
      <c r="P723" s="20">
        <f t="shared" si="13"/>
      </c>
    </row>
    <row r="724" ht="15">
      <c r="P724" s="20">
        <f t="shared" si="13"/>
      </c>
    </row>
    <row r="725" ht="15">
      <c r="P725" s="20">
        <f t="shared" si="13"/>
      </c>
    </row>
    <row r="726" ht="15">
      <c r="P726" s="20">
        <f t="shared" si="13"/>
      </c>
    </row>
    <row r="727" ht="15">
      <c r="P727" s="20">
        <f t="shared" si="13"/>
      </c>
    </row>
    <row r="728" ht="15">
      <c r="P728" s="20">
        <f t="shared" si="13"/>
      </c>
    </row>
    <row r="729" ht="15">
      <c r="P729" s="20">
        <f t="shared" si="13"/>
      </c>
    </row>
    <row r="730" ht="15">
      <c r="P730" s="20">
        <f t="shared" si="13"/>
      </c>
    </row>
    <row r="731" ht="15">
      <c r="P731" s="20">
        <f t="shared" si="13"/>
      </c>
    </row>
    <row r="732" ht="15">
      <c r="P732" s="20">
        <f t="shared" si="13"/>
      </c>
    </row>
    <row r="733" ht="15">
      <c r="P733" s="20">
        <f t="shared" si="13"/>
      </c>
    </row>
    <row r="734" ht="15">
      <c r="P734" s="20">
        <f t="shared" si="13"/>
      </c>
    </row>
    <row r="735" ht="15">
      <c r="P735" s="20">
        <f t="shared" si="13"/>
      </c>
    </row>
    <row r="736" ht="15">
      <c r="P736" s="20">
        <f t="shared" si="13"/>
      </c>
    </row>
    <row r="737" ht="15">
      <c r="P737" s="20">
        <f t="shared" si="13"/>
      </c>
    </row>
    <row r="738" ht="15">
      <c r="P738" s="20">
        <f t="shared" si="13"/>
      </c>
    </row>
    <row r="739" ht="15">
      <c r="P739" s="20">
        <f t="shared" si="13"/>
      </c>
    </row>
    <row r="740" ht="15">
      <c r="P740" s="20">
        <f t="shared" si="13"/>
      </c>
    </row>
    <row r="741" ht="15">
      <c r="P741" s="20">
        <f t="shared" si="13"/>
      </c>
    </row>
    <row r="742" ht="15">
      <c r="P742" s="20">
        <f t="shared" si="13"/>
      </c>
    </row>
    <row r="743" ht="15">
      <c r="P743" s="20">
        <f t="shared" si="13"/>
      </c>
    </row>
    <row r="744" ht="15">
      <c r="P744" s="20">
        <f t="shared" si="13"/>
      </c>
    </row>
    <row r="745" ht="15">
      <c r="P745" s="20">
        <f t="shared" si="13"/>
      </c>
    </row>
    <row r="746" ht="15">
      <c r="P746" s="20">
        <f t="shared" si="13"/>
      </c>
    </row>
    <row r="747" ht="15">
      <c r="P747" s="20">
        <f t="shared" si="13"/>
      </c>
    </row>
    <row r="748" ht="15">
      <c r="P748" s="20">
        <f t="shared" si="13"/>
      </c>
    </row>
    <row r="749" ht="15">
      <c r="P749" s="20">
        <f t="shared" si="13"/>
      </c>
    </row>
    <row r="750" ht="15">
      <c r="P750" s="20">
        <f t="shared" si="13"/>
      </c>
    </row>
    <row r="751" ht="15">
      <c r="P751" s="20">
        <f t="shared" si="13"/>
      </c>
    </row>
    <row r="752" ht="15">
      <c r="P752" s="20">
        <f t="shared" si="13"/>
      </c>
    </row>
    <row r="753" ht="15">
      <c r="P753" s="20">
        <f t="shared" si="13"/>
      </c>
    </row>
    <row r="754" ht="15">
      <c r="P754" s="20">
        <f t="shared" si="13"/>
      </c>
    </row>
    <row r="755" ht="15">
      <c r="P755" s="20">
        <f t="shared" si="13"/>
      </c>
    </row>
    <row r="756" ht="15">
      <c r="P756" s="20">
        <f t="shared" si="13"/>
      </c>
    </row>
    <row r="757" ht="15">
      <c r="P757" s="20">
        <f t="shared" si="13"/>
      </c>
    </row>
    <row r="758" ht="15">
      <c r="P758" s="20">
        <f t="shared" si="13"/>
      </c>
    </row>
    <row r="759" ht="15">
      <c r="P759" s="20">
        <f t="shared" si="13"/>
      </c>
    </row>
    <row r="760" ht="15">
      <c r="P760" s="20">
        <f t="shared" si="13"/>
      </c>
    </row>
    <row r="761" ht="15">
      <c r="P761" s="20">
        <f t="shared" si="13"/>
      </c>
    </row>
    <row r="762" ht="15">
      <c r="P762" s="20">
        <f t="shared" si="13"/>
      </c>
    </row>
    <row r="763" ht="15">
      <c r="P763" s="20">
        <f t="shared" si="13"/>
      </c>
    </row>
    <row r="764" ht="15">
      <c r="P764" s="20">
        <f t="shared" si="13"/>
      </c>
    </row>
    <row r="765" ht="15">
      <c r="P765" s="20">
        <f t="shared" si="13"/>
      </c>
    </row>
    <row r="766" ht="15">
      <c r="P766" s="20">
        <f t="shared" si="13"/>
      </c>
    </row>
    <row r="767" ht="15">
      <c r="P767" s="20">
        <f t="shared" si="13"/>
      </c>
    </row>
    <row r="768" ht="15">
      <c r="P768" s="20">
        <f t="shared" si="13"/>
      </c>
    </row>
    <row r="769" ht="15">
      <c r="P769" s="20">
        <f t="shared" si="13"/>
      </c>
    </row>
    <row r="770" ht="15">
      <c r="P770" s="20">
        <f t="shared" si="13"/>
      </c>
    </row>
    <row r="771" ht="15">
      <c r="P771" s="20">
        <f t="shared" si="13"/>
      </c>
    </row>
    <row r="772" ht="15">
      <c r="P772" s="20">
        <f t="shared" si="13"/>
      </c>
    </row>
    <row r="773" ht="15">
      <c r="P773" s="20">
        <f t="shared" si="13"/>
      </c>
    </row>
    <row r="774" ht="15">
      <c r="P774" s="20">
        <f t="shared" si="13"/>
      </c>
    </row>
    <row r="775" ht="15">
      <c r="P775" s="20">
        <f t="shared" si="13"/>
      </c>
    </row>
    <row r="776" ht="15">
      <c r="P776" s="20">
        <f t="shared" si="13"/>
      </c>
    </row>
    <row r="777" ht="15">
      <c r="P777" s="20">
        <f t="shared" si="13"/>
      </c>
    </row>
    <row r="778" ht="15">
      <c r="P778" s="20">
        <f t="shared" si="13"/>
      </c>
    </row>
    <row r="779" ht="15">
      <c r="P779" s="20">
        <f t="shared" si="13"/>
      </c>
    </row>
    <row r="780" ht="15">
      <c r="P780" s="20">
        <f t="shared" si="13"/>
      </c>
    </row>
    <row r="781" ht="15">
      <c r="P781" s="20">
        <f t="shared" si="13"/>
      </c>
    </row>
    <row r="782" ht="15">
      <c r="P782" s="20">
        <f t="shared" si="13"/>
      </c>
    </row>
    <row r="783" ht="15">
      <c r="P783" s="20">
        <f t="shared" si="13"/>
      </c>
    </row>
    <row r="784" ht="15">
      <c r="P784" s="20">
        <f t="shared" si="13"/>
      </c>
    </row>
    <row r="785" ht="15">
      <c r="P785" s="20">
        <f aca="true" t="shared" si="14" ref="P785:P848">LEFT(C783,3)&amp;N783</f>
      </c>
    </row>
    <row r="786" ht="15">
      <c r="P786" s="20">
        <f t="shared" si="14"/>
      </c>
    </row>
    <row r="787" ht="15">
      <c r="P787" s="20">
        <f t="shared" si="14"/>
      </c>
    </row>
    <row r="788" ht="15">
      <c r="P788" s="20">
        <f t="shared" si="14"/>
      </c>
    </row>
    <row r="789" ht="15">
      <c r="P789" s="20">
        <f t="shared" si="14"/>
      </c>
    </row>
    <row r="790" ht="15">
      <c r="P790" s="20">
        <f t="shared" si="14"/>
      </c>
    </row>
    <row r="791" ht="15">
      <c r="P791" s="20">
        <f t="shared" si="14"/>
      </c>
    </row>
    <row r="792" ht="15">
      <c r="P792" s="20">
        <f t="shared" si="14"/>
      </c>
    </row>
    <row r="793" ht="15">
      <c r="P793" s="20">
        <f t="shared" si="14"/>
      </c>
    </row>
    <row r="794" ht="15">
      <c r="P794" s="20">
        <f t="shared" si="14"/>
      </c>
    </row>
    <row r="795" ht="15">
      <c r="P795" s="20">
        <f t="shared" si="14"/>
      </c>
    </row>
    <row r="796" ht="15">
      <c r="P796" s="20">
        <f t="shared" si="14"/>
      </c>
    </row>
    <row r="797" ht="15">
      <c r="P797" s="20">
        <f t="shared" si="14"/>
      </c>
    </row>
    <row r="798" ht="15">
      <c r="P798" s="20">
        <f t="shared" si="14"/>
      </c>
    </row>
    <row r="799" ht="15">
      <c r="P799" s="20">
        <f t="shared" si="14"/>
      </c>
    </row>
    <row r="800" ht="15">
      <c r="P800" s="20">
        <f t="shared" si="14"/>
      </c>
    </row>
    <row r="801" ht="15">
      <c r="P801" s="20">
        <f t="shared" si="14"/>
      </c>
    </row>
    <row r="802" ht="15">
      <c r="P802" s="20">
        <f t="shared" si="14"/>
      </c>
    </row>
    <row r="803" ht="15">
      <c r="P803" s="20">
        <f t="shared" si="14"/>
      </c>
    </row>
    <row r="804" ht="15">
      <c r="P804" s="20">
        <f t="shared" si="14"/>
      </c>
    </row>
    <row r="805" ht="15">
      <c r="P805" s="20">
        <f t="shared" si="14"/>
      </c>
    </row>
    <row r="806" ht="15">
      <c r="P806" s="20">
        <f t="shared" si="14"/>
      </c>
    </row>
    <row r="807" ht="15">
      <c r="P807" s="20">
        <f t="shared" si="14"/>
      </c>
    </row>
    <row r="808" ht="15">
      <c r="P808" s="20">
        <f t="shared" si="14"/>
      </c>
    </row>
    <row r="809" ht="15">
      <c r="P809" s="20">
        <f t="shared" si="14"/>
      </c>
    </row>
    <row r="810" ht="15">
      <c r="P810" s="20">
        <f t="shared" si="14"/>
      </c>
    </row>
    <row r="811" ht="15">
      <c r="P811" s="20">
        <f t="shared" si="14"/>
      </c>
    </row>
    <row r="812" ht="15">
      <c r="P812" s="20">
        <f t="shared" si="14"/>
      </c>
    </row>
    <row r="813" ht="15">
      <c r="P813" s="20">
        <f t="shared" si="14"/>
      </c>
    </row>
    <row r="814" ht="15">
      <c r="P814" s="20">
        <f t="shared" si="14"/>
      </c>
    </row>
    <row r="815" ht="15">
      <c r="P815" s="20">
        <f t="shared" si="14"/>
      </c>
    </row>
    <row r="816" ht="15">
      <c r="P816" s="20">
        <f t="shared" si="14"/>
      </c>
    </row>
    <row r="817" ht="15">
      <c r="P817" s="20">
        <f t="shared" si="14"/>
      </c>
    </row>
    <row r="818" ht="15">
      <c r="P818" s="20">
        <f t="shared" si="14"/>
      </c>
    </row>
    <row r="819" ht="15">
      <c r="P819" s="20">
        <f t="shared" si="14"/>
      </c>
    </row>
    <row r="820" ht="15">
      <c r="P820" s="20">
        <f t="shared" si="14"/>
      </c>
    </row>
    <row r="821" ht="15">
      <c r="P821" s="20">
        <f t="shared" si="14"/>
      </c>
    </row>
    <row r="822" ht="15">
      <c r="P822" s="20">
        <f t="shared" si="14"/>
      </c>
    </row>
    <row r="823" ht="15">
      <c r="P823" s="20">
        <f t="shared" si="14"/>
      </c>
    </row>
    <row r="824" ht="15">
      <c r="P824" s="20">
        <f t="shared" si="14"/>
      </c>
    </row>
    <row r="825" ht="15">
      <c r="P825" s="20">
        <f t="shared" si="14"/>
      </c>
    </row>
    <row r="826" ht="15">
      <c r="P826" s="20">
        <f t="shared" si="14"/>
      </c>
    </row>
    <row r="827" ht="15">
      <c r="P827" s="20">
        <f t="shared" si="14"/>
      </c>
    </row>
    <row r="828" ht="15">
      <c r="P828" s="20">
        <f t="shared" si="14"/>
      </c>
    </row>
    <row r="829" ht="15">
      <c r="P829" s="20">
        <f t="shared" si="14"/>
      </c>
    </row>
    <row r="830" ht="15">
      <c r="P830" s="20">
        <f t="shared" si="14"/>
      </c>
    </row>
    <row r="831" ht="15">
      <c r="P831" s="20">
        <f t="shared" si="14"/>
      </c>
    </row>
    <row r="832" ht="15">
      <c r="P832" s="20">
        <f t="shared" si="14"/>
      </c>
    </row>
    <row r="833" ht="15">
      <c r="P833" s="20">
        <f t="shared" si="14"/>
      </c>
    </row>
    <row r="834" ht="15">
      <c r="P834" s="20">
        <f t="shared" si="14"/>
      </c>
    </row>
    <row r="835" ht="15">
      <c r="P835" s="20">
        <f t="shared" si="14"/>
      </c>
    </row>
    <row r="836" ht="15">
      <c r="P836" s="20">
        <f t="shared" si="14"/>
      </c>
    </row>
    <row r="837" ht="15">
      <c r="P837" s="20">
        <f t="shared" si="14"/>
      </c>
    </row>
    <row r="838" ht="15">
      <c r="P838" s="20">
        <f t="shared" si="14"/>
      </c>
    </row>
    <row r="839" ht="15">
      <c r="P839" s="20">
        <f t="shared" si="14"/>
      </c>
    </row>
    <row r="840" ht="15">
      <c r="P840" s="20">
        <f t="shared" si="14"/>
      </c>
    </row>
    <row r="841" ht="15">
      <c r="P841" s="20">
        <f t="shared" si="14"/>
      </c>
    </row>
    <row r="842" ht="15">
      <c r="P842" s="20">
        <f t="shared" si="14"/>
      </c>
    </row>
    <row r="843" ht="15">
      <c r="P843" s="20">
        <f t="shared" si="14"/>
      </c>
    </row>
    <row r="844" ht="15">
      <c r="P844" s="20">
        <f t="shared" si="14"/>
      </c>
    </row>
    <row r="845" ht="15">
      <c r="P845" s="20">
        <f t="shared" si="14"/>
      </c>
    </row>
    <row r="846" ht="15">
      <c r="P846" s="20">
        <f t="shared" si="14"/>
      </c>
    </row>
    <row r="847" ht="15">
      <c r="P847" s="20">
        <f t="shared" si="14"/>
      </c>
    </row>
    <row r="848" ht="15">
      <c r="P848" s="20">
        <f t="shared" si="14"/>
      </c>
    </row>
    <row r="849" ht="15">
      <c r="P849" s="20">
        <f aca="true" t="shared" si="15" ref="P849:P912">LEFT(C847,3)&amp;N847</f>
      </c>
    </row>
    <row r="850" ht="15">
      <c r="P850" s="20">
        <f t="shared" si="15"/>
      </c>
    </row>
    <row r="851" ht="15">
      <c r="P851" s="20">
        <f t="shared" si="15"/>
      </c>
    </row>
    <row r="852" ht="15">
      <c r="P852" s="20">
        <f t="shared" si="15"/>
      </c>
    </row>
    <row r="853" ht="15">
      <c r="P853" s="20">
        <f t="shared" si="15"/>
      </c>
    </row>
    <row r="854" ht="15">
      <c r="P854" s="20">
        <f t="shared" si="15"/>
      </c>
    </row>
    <row r="855" ht="15">
      <c r="P855" s="20">
        <f t="shared" si="15"/>
      </c>
    </row>
    <row r="856" ht="15">
      <c r="P856" s="20">
        <f t="shared" si="15"/>
      </c>
    </row>
    <row r="857" ht="15">
      <c r="P857" s="20">
        <f t="shared" si="15"/>
      </c>
    </row>
    <row r="858" ht="15">
      <c r="P858" s="20">
        <f t="shared" si="15"/>
      </c>
    </row>
    <row r="859" ht="15">
      <c r="P859" s="20">
        <f t="shared" si="15"/>
      </c>
    </row>
    <row r="860" ht="15">
      <c r="P860" s="20">
        <f t="shared" si="15"/>
      </c>
    </row>
    <row r="861" ht="15">
      <c r="P861" s="20">
        <f t="shared" si="15"/>
      </c>
    </row>
    <row r="862" ht="15">
      <c r="P862" s="20">
        <f t="shared" si="15"/>
      </c>
    </row>
    <row r="863" ht="15">
      <c r="P863" s="20">
        <f t="shared" si="15"/>
      </c>
    </row>
    <row r="864" ht="15">
      <c r="P864" s="20">
        <f t="shared" si="15"/>
      </c>
    </row>
    <row r="865" ht="15">
      <c r="P865" s="20">
        <f t="shared" si="15"/>
      </c>
    </row>
    <row r="866" ht="15">
      <c r="P866" s="20">
        <f t="shared" si="15"/>
      </c>
    </row>
    <row r="867" ht="15">
      <c r="P867" s="20">
        <f t="shared" si="15"/>
      </c>
    </row>
    <row r="868" ht="15">
      <c r="P868" s="20">
        <f t="shared" si="15"/>
      </c>
    </row>
    <row r="869" ht="15">
      <c r="P869" s="20">
        <f t="shared" si="15"/>
      </c>
    </row>
    <row r="870" ht="15">
      <c r="P870" s="20">
        <f t="shared" si="15"/>
      </c>
    </row>
    <row r="871" ht="15">
      <c r="P871" s="20">
        <f t="shared" si="15"/>
      </c>
    </row>
    <row r="872" ht="15">
      <c r="P872" s="20">
        <f t="shared" si="15"/>
      </c>
    </row>
    <row r="873" ht="15">
      <c r="P873" s="20">
        <f t="shared" si="15"/>
      </c>
    </row>
    <row r="874" ht="15">
      <c r="P874" s="20">
        <f t="shared" si="15"/>
      </c>
    </row>
    <row r="875" ht="15">
      <c r="P875" s="20">
        <f t="shared" si="15"/>
      </c>
    </row>
    <row r="876" ht="15">
      <c r="P876" s="20">
        <f t="shared" si="15"/>
      </c>
    </row>
    <row r="877" ht="15">
      <c r="P877" s="20">
        <f t="shared" si="15"/>
      </c>
    </row>
    <row r="878" ht="15">
      <c r="P878" s="20">
        <f t="shared" si="15"/>
      </c>
    </row>
    <row r="879" ht="15">
      <c r="P879" s="20">
        <f t="shared" si="15"/>
      </c>
    </row>
    <row r="880" ht="15">
      <c r="P880" s="20">
        <f t="shared" si="15"/>
      </c>
    </row>
    <row r="881" ht="15">
      <c r="P881" s="20">
        <f t="shared" si="15"/>
      </c>
    </row>
    <row r="882" ht="15">
      <c r="P882" s="20">
        <f t="shared" si="15"/>
      </c>
    </row>
    <row r="883" ht="15">
      <c r="P883" s="20">
        <f t="shared" si="15"/>
      </c>
    </row>
    <row r="884" ht="15">
      <c r="P884" s="20">
        <f t="shared" si="15"/>
      </c>
    </row>
    <row r="885" ht="15">
      <c r="P885" s="20">
        <f t="shared" si="15"/>
      </c>
    </row>
    <row r="886" ht="15">
      <c r="P886" s="20">
        <f t="shared" si="15"/>
      </c>
    </row>
    <row r="887" ht="15">
      <c r="P887" s="20">
        <f t="shared" si="15"/>
      </c>
    </row>
    <row r="888" ht="15">
      <c r="P888" s="20">
        <f t="shared" si="15"/>
      </c>
    </row>
    <row r="889" ht="15">
      <c r="P889" s="20">
        <f t="shared" si="15"/>
      </c>
    </row>
    <row r="890" ht="15">
      <c r="P890" s="20">
        <f t="shared" si="15"/>
      </c>
    </row>
    <row r="891" ht="15">
      <c r="P891" s="20">
        <f t="shared" si="15"/>
      </c>
    </row>
    <row r="892" ht="15">
      <c r="P892" s="20">
        <f t="shared" si="15"/>
      </c>
    </row>
    <row r="893" ht="15">
      <c r="P893" s="20">
        <f t="shared" si="15"/>
      </c>
    </row>
    <row r="894" ht="15">
      <c r="P894" s="20">
        <f t="shared" si="15"/>
      </c>
    </row>
    <row r="895" ht="15">
      <c r="P895" s="20">
        <f t="shared" si="15"/>
      </c>
    </row>
    <row r="896" ht="15">
      <c r="P896" s="20">
        <f t="shared" si="15"/>
      </c>
    </row>
    <row r="897" ht="15">
      <c r="P897" s="20">
        <f t="shared" si="15"/>
      </c>
    </row>
    <row r="898" ht="15">
      <c r="P898" s="20">
        <f t="shared" si="15"/>
      </c>
    </row>
    <row r="899" ht="15">
      <c r="P899" s="20">
        <f t="shared" si="15"/>
      </c>
    </row>
    <row r="900" ht="15">
      <c r="P900" s="20">
        <f t="shared" si="15"/>
      </c>
    </row>
    <row r="901" ht="15">
      <c r="P901" s="20">
        <f t="shared" si="15"/>
      </c>
    </row>
    <row r="902" ht="15">
      <c r="P902" s="20">
        <f t="shared" si="15"/>
      </c>
    </row>
    <row r="903" ht="15">
      <c r="P903" s="20">
        <f t="shared" si="15"/>
      </c>
    </row>
    <row r="904" ht="15">
      <c r="P904" s="20">
        <f t="shared" si="15"/>
      </c>
    </row>
    <row r="905" ht="15">
      <c r="P905" s="20">
        <f t="shared" si="15"/>
      </c>
    </row>
    <row r="906" ht="15">
      <c r="P906" s="20">
        <f t="shared" si="15"/>
      </c>
    </row>
    <row r="907" ht="15">
      <c r="P907" s="20">
        <f t="shared" si="15"/>
      </c>
    </row>
    <row r="908" ht="15">
      <c r="P908" s="20">
        <f t="shared" si="15"/>
      </c>
    </row>
    <row r="909" ht="15">
      <c r="P909" s="20">
        <f t="shared" si="15"/>
      </c>
    </row>
    <row r="910" ht="15">
      <c r="P910" s="20">
        <f t="shared" si="15"/>
      </c>
    </row>
    <row r="911" ht="15">
      <c r="P911" s="20">
        <f t="shared" si="15"/>
      </c>
    </row>
    <row r="912" ht="15">
      <c r="P912" s="20">
        <f t="shared" si="15"/>
      </c>
    </row>
    <row r="913" ht="15">
      <c r="P913" s="20">
        <f aca="true" t="shared" si="16" ref="P913:P976">LEFT(C911,3)&amp;N911</f>
      </c>
    </row>
    <row r="914" ht="15">
      <c r="P914" s="20">
        <f t="shared" si="16"/>
      </c>
    </row>
    <row r="915" ht="15">
      <c r="P915" s="20">
        <f t="shared" si="16"/>
      </c>
    </row>
    <row r="916" ht="15">
      <c r="P916" s="20">
        <f t="shared" si="16"/>
      </c>
    </row>
    <row r="917" ht="15">
      <c r="P917" s="20">
        <f t="shared" si="16"/>
      </c>
    </row>
    <row r="918" ht="15">
      <c r="P918" s="20">
        <f t="shared" si="16"/>
      </c>
    </row>
    <row r="919" ht="15">
      <c r="P919" s="20">
        <f t="shared" si="16"/>
      </c>
    </row>
    <row r="920" ht="15">
      <c r="P920" s="20">
        <f t="shared" si="16"/>
      </c>
    </row>
    <row r="921" ht="15">
      <c r="P921" s="20">
        <f t="shared" si="16"/>
      </c>
    </row>
    <row r="922" ht="15">
      <c r="P922" s="20">
        <f t="shared" si="16"/>
      </c>
    </row>
    <row r="923" ht="15">
      <c r="P923" s="20">
        <f t="shared" si="16"/>
      </c>
    </row>
    <row r="924" ht="15">
      <c r="P924" s="20">
        <f t="shared" si="16"/>
      </c>
    </row>
    <row r="925" ht="15">
      <c r="P925" s="20">
        <f t="shared" si="16"/>
      </c>
    </row>
    <row r="926" ht="15">
      <c r="P926" s="20">
        <f t="shared" si="16"/>
      </c>
    </row>
    <row r="927" ht="15">
      <c r="P927" s="20">
        <f t="shared" si="16"/>
      </c>
    </row>
    <row r="928" ht="15">
      <c r="P928" s="20">
        <f t="shared" si="16"/>
      </c>
    </row>
    <row r="929" ht="15">
      <c r="P929" s="20">
        <f t="shared" si="16"/>
      </c>
    </row>
    <row r="930" ht="15">
      <c r="P930" s="20">
        <f t="shared" si="16"/>
      </c>
    </row>
    <row r="931" ht="15">
      <c r="P931" s="20">
        <f t="shared" si="16"/>
      </c>
    </row>
    <row r="932" ht="15">
      <c r="P932" s="20">
        <f t="shared" si="16"/>
      </c>
    </row>
    <row r="933" ht="15">
      <c r="P933" s="20">
        <f t="shared" si="16"/>
      </c>
    </row>
    <row r="934" ht="15">
      <c r="P934" s="20">
        <f t="shared" si="16"/>
      </c>
    </row>
    <row r="935" ht="15">
      <c r="P935" s="20">
        <f t="shared" si="16"/>
      </c>
    </row>
    <row r="936" ht="15">
      <c r="P936" s="20">
        <f t="shared" si="16"/>
      </c>
    </row>
    <row r="937" ht="15">
      <c r="P937" s="20">
        <f t="shared" si="16"/>
      </c>
    </row>
    <row r="938" ht="15">
      <c r="P938" s="20">
        <f t="shared" si="16"/>
      </c>
    </row>
    <row r="939" ht="15">
      <c r="P939" s="20">
        <f t="shared" si="16"/>
      </c>
    </row>
    <row r="940" ht="15">
      <c r="P940" s="20">
        <f t="shared" si="16"/>
      </c>
    </row>
    <row r="941" ht="15">
      <c r="P941" s="20">
        <f t="shared" si="16"/>
      </c>
    </row>
    <row r="942" ht="15">
      <c r="P942" s="20">
        <f t="shared" si="16"/>
      </c>
    </row>
    <row r="943" ht="15">
      <c r="P943" s="20">
        <f t="shared" si="16"/>
      </c>
    </row>
    <row r="944" ht="15">
      <c r="P944" s="20">
        <f t="shared" si="16"/>
      </c>
    </row>
    <row r="945" ht="15">
      <c r="P945" s="20">
        <f t="shared" si="16"/>
      </c>
    </row>
    <row r="946" ht="15">
      <c r="P946" s="20">
        <f t="shared" si="16"/>
      </c>
    </row>
    <row r="947" ht="15">
      <c r="P947" s="20">
        <f t="shared" si="16"/>
      </c>
    </row>
    <row r="948" ht="15">
      <c r="P948" s="20">
        <f t="shared" si="16"/>
      </c>
    </row>
    <row r="949" ht="15">
      <c r="P949" s="20">
        <f t="shared" si="16"/>
      </c>
    </row>
    <row r="950" ht="15">
      <c r="P950" s="20">
        <f t="shared" si="16"/>
      </c>
    </row>
    <row r="951" ht="15">
      <c r="P951" s="20">
        <f t="shared" si="16"/>
      </c>
    </row>
    <row r="952" ht="15">
      <c r="P952" s="20">
        <f t="shared" si="16"/>
      </c>
    </row>
    <row r="953" ht="15">
      <c r="P953" s="20">
        <f t="shared" si="16"/>
      </c>
    </row>
    <row r="954" ht="15">
      <c r="P954" s="20">
        <f t="shared" si="16"/>
      </c>
    </row>
    <row r="955" ht="15">
      <c r="P955" s="20">
        <f t="shared" si="16"/>
      </c>
    </row>
    <row r="956" ht="15">
      <c r="P956" s="20">
        <f t="shared" si="16"/>
      </c>
    </row>
    <row r="957" ht="15">
      <c r="P957" s="20">
        <f t="shared" si="16"/>
      </c>
    </row>
    <row r="958" ht="15">
      <c r="P958" s="20">
        <f t="shared" si="16"/>
      </c>
    </row>
    <row r="959" ht="15">
      <c r="P959" s="20">
        <f t="shared" si="16"/>
      </c>
    </row>
    <row r="960" ht="15">
      <c r="P960" s="20">
        <f t="shared" si="16"/>
      </c>
    </row>
    <row r="961" ht="15">
      <c r="P961" s="20">
        <f t="shared" si="16"/>
      </c>
    </row>
    <row r="962" ht="15">
      <c r="P962" s="20">
        <f t="shared" si="16"/>
      </c>
    </row>
    <row r="963" ht="15">
      <c r="P963" s="20">
        <f t="shared" si="16"/>
      </c>
    </row>
    <row r="964" ht="15">
      <c r="P964" s="20">
        <f t="shared" si="16"/>
      </c>
    </row>
    <row r="965" ht="15">
      <c r="P965" s="20">
        <f t="shared" si="16"/>
      </c>
    </row>
    <row r="966" ht="15">
      <c r="P966" s="20">
        <f t="shared" si="16"/>
      </c>
    </row>
    <row r="967" ht="15">
      <c r="P967" s="20">
        <f t="shared" si="16"/>
      </c>
    </row>
    <row r="968" ht="15">
      <c r="P968" s="20">
        <f t="shared" si="16"/>
      </c>
    </row>
    <row r="969" ht="15">
      <c r="P969" s="20">
        <f t="shared" si="16"/>
      </c>
    </row>
    <row r="970" ht="15">
      <c r="P970" s="20">
        <f t="shared" si="16"/>
      </c>
    </row>
    <row r="971" ht="15">
      <c r="P971" s="20">
        <f t="shared" si="16"/>
      </c>
    </row>
    <row r="972" ht="15">
      <c r="P972" s="20">
        <f t="shared" si="16"/>
      </c>
    </row>
    <row r="973" ht="15">
      <c r="P973" s="20">
        <f t="shared" si="16"/>
      </c>
    </row>
    <row r="974" ht="15">
      <c r="P974" s="20">
        <f t="shared" si="16"/>
      </c>
    </row>
    <row r="975" ht="15">
      <c r="P975" s="20">
        <f t="shared" si="16"/>
      </c>
    </row>
    <row r="976" ht="15">
      <c r="P976" s="20">
        <f t="shared" si="16"/>
      </c>
    </row>
    <row r="977" ht="15">
      <c r="P977" s="20">
        <f aca="true" t="shared" si="17" ref="P977:P1040">LEFT(C975,3)&amp;N975</f>
      </c>
    </row>
    <row r="978" ht="15">
      <c r="P978" s="20">
        <f t="shared" si="17"/>
      </c>
    </row>
    <row r="979" ht="15">
      <c r="P979" s="20">
        <f t="shared" si="17"/>
      </c>
    </row>
    <row r="980" ht="15">
      <c r="P980" s="20">
        <f t="shared" si="17"/>
      </c>
    </row>
    <row r="981" ht="15">
      <c r="P981" s="20">
        <f t="shared" si="17"/>
      </c>
    </row>
    <row r="982" ht="15">
      <c r="P982" s="20">
        <f t="shared" si="17"/>
      </c>
    </row>
    <row r="983" ht="15">
      <c r="P983" s="20">
        <f t="shared" si="17"/>
      </c>
    </row>
    <row r="984" ht="15">
      <c r="P984" s="20">
        <f t="shared" si="17"/>
      </c>
    </row>
    <row r="985" ht="15">
      <c r="P985" s="20">
        <f t="shared" si="17"/>
      </c>
    </row>
    <row r="986" ht="15">
      <c r="P986" s="20">
        <f t="shared" si="17"/>
      </c>
    </row>
    <row r="987" ht="15">
      <c r="P987" s="20">
        <f t="shared" si="17"/>
      </c>
    </row>
    <row r="988" ht="15">
      <c r="P988" s="20">
        <f t="shared" si="17"/>
      </c>
    </row>
    <row r="989" ht="15">
      <c r="P989" s="20">
        <f t="shared" si="17"/>
      </c>
    </row>
    <row r="990" ht="15">
      <c r="P990" s="20">
        <f t="shared" si="17"/>
      </c>
    </row>
    <row r="991" ht="15">
      <c r="P991" s="20">
        <f t="shared" si="17"/>
      </c>
    </row>
    <row r="992" ht="15">
      <c r="P992" s="20">
        <f t="shared" si="17"/>
      </c>
    </row>
    <row r="993" ht="15">
      <c r="P993" s="20">
        <f t="shared" si="17"/>
      </c>
    </row>
    <row r="994" ht="15">
      <c r="P994" s="20">
        <f t="shared" si="17"/>
      </c>
    </row>
    <row r="995" ht="15">
      <c r="P995" s="20">
        <f t="shared" si="17"/>
      </c>
    </row>
    <row r="996" ht="15">
      <c r="P996" s="20">
        <f t="shared" si="17"/>
      </c>
    </row>
    <row r="997" ht="15">
      <c r="P997" s="20">
        <f t="shared" si="17"/>
      </c>
    </row>
    <row r="998" ht="15">
      <c r="P998" s="20">
        <f t="shared" si="17"/>
      </c>
    </row>
    <row r="999" ht="15">
      <c r="P999" s="20">
        <f t="shared" si="17"/>
      </c>
    </row>
    <row r="1000" ht="15">
      <c r="P1000" s="20">
        <f t="shared" si="17"/>
      </c>
    </row>
    <row r="1001" ht="15">
      <c r="P1001" s="20">
        <f t="shared" si="17"/>
      </c>
    </row>
    <row r="1002" ht="15">
      <c r="P1002" s="20">
        <f t="shared" si="17"/>
      </c>
    </row>
    <row r="1003" ht="15">
      <c r="P1003" s="20">
        <f t="shared" si="17"/>
      </c>
    </row>
    <row r="1004" ht="15">
      <c r="P1004" s="20">
        <f t="shared" si="17"/>
      </c>
    </row>
    <row r="1005" ht="15">
      <c r="P1005" s="20">
        <f t="shared" si="17"/>
      </c>
    </row>
    <row r="1006" ht="15">
      <c r="P1006" s="20">
        <f t="shared" si="17"/>
      </c>
    </row>
    <row r="1007" ht="15">
      <c r="P1007" s="20">
        <f t="shared" si="17"/>
      </c>
    </row>
    <row r="1008" ht="15">
      <c r="P1008" s="20">
        <f t="shared" si="17"/>
      </c>
    </row>
    <row r="1009" ht="15">
      <c r="P1009" s="20">
        <f t="shared" si="17"/>
      </c>
    </row>
    <row r="1010" ht="15">
      <c r="P1010" s="20">
        <f t="shared" si="17"/>
      </c>
    </row>
    <row r="1011" ht="15">
      <c r="P1011" s="20">
        <f t="shared" si="17"/>
      </c>
    </row>
    <row r="1012" ht="15">
      <c r="P1012" s="20">
        <f t="shared" si="17"/>
      </c>
    </row>
    <row r="1013" ht="15">
      <c r="P1013" s="20">
        <f t="shared" si="17"/>
      </c>
    </row>
    <row r="1014" ht="15">
      <c r="P1014" s="20">
        <f t="shared" si="17"/>
      </c>
    </row>
    <row r="1015" ht="15">
      <c r="P1015" s="20">
        <f t="shared" si="17"/>
      </c>
    </row>
    <row r="1016" ht="15">
      <c r="P1016" s="20">
        <f t="shared" si="17"/>
      </c>
    </row>
    <row r="1017" ht="15">
      <c r="P1017" s="20">
        <f t="shared" si="17"/>
      </c>
    </row>
    <row r="1018" ht="15">
      <c r="P1018" s="20">
        <f t="shared" si="17"/>
      </c>
    </row>
    <row r="1019" ht="15">
      <c r="P1019" s="20">
        <f t="shared" si="17"/>
      </c>
    </row>
    <row r="1020" ht="15">
      <c r="P1020" s="20">
        <f t="shared" si="17"/>
      </c>
    </row>
    <row r="1021" ht="15">
      <c r="P1021" s="20">
        <f t="shared" si="17"/>
      </c>
    </row>
    <row r="1022" ht="15">
      <c r="P1022" s="20">
        <f t="shared" si="17"/>
      </c>
    </row>
    <row r="1023" ht="15">
      <c r="P1023" s="20">
        <f t="shared" si="17"/>
      </c>
    </row>
    <row r="1024" ht="15">
      <c r="P1024" s="20">
        <f t="shared" si="17"/>
      </c>
    </row>
    <row r="1025" ht="15">
      <c r="P1025" s="20">
        <f t="shared" si="17"/>
      </c>
    </row>
    <row r="1026" ht="15">
      <c r="P1026" s="20">
        <f t="shared" si="17"/>
      </c>
    </row>
    <row r="1027" ht="15">
      <c r="P1027" s="20">
        <f t="shared" si="17"/>
      </c>
    </row>
    <row r="1028" ht="15">
      <c r="P1028" s="20">
        <f t="shared" si="17"/>
      </c>
    </row>
    <row r="1029" ht="15">
      <c r="P1029" s="20">
        <f t="shared" si="17"/>
      </c>
    </row>
    <row r="1030" ht="15">
      <c r="P1030" s="20">
        <f t="shared" si="17"/>
      </c>
    </row>
    <row r="1031" ht="15">
      <c r="P1031" s="20">
        <f t="shared" si="17"/>
      </c>
    </row>
    <row r="1032" ht="15">
      <c r="P1032" s="20">
        <f t="shared" si="17"/>
      </c>
    </row>
    <row r="1033" ht="15">
      <c r="P1033" s="20">
        <f t="shared" si="17"/>
      </c>
    </row>
    <row r="1034" ht="15">
      <c r="P1034" s="20">
        <f t="shared" si="17"/>
      </c>
    </row>
    <row r="1035" ht="15">
      <c r="P1035" s="20">
        <f t="shared" si="17"/>
      </c>
    </row>
    <row r="1036" ht="15">
      <c r="P1036" s="20">
        <f t="shared" si="17"/>
      </c>
    </row>
    <row r="1037" ht="15">
      <c r="P1037" s="20">
        <f t="shared" si="17"/>
      </c>
    </row>
    <row r="1038" ht="15">
      <c r="P1038" s="20">
        <f t="shared" si="17"/>
      </c>
    </row>
    <row r="1039" ht="15">
      <c r="P1039" s="20">
        <f t="shared" si="17"/>
      </c>
    </row>
    <row r="1040" ht="15">
      <c r="P1040" s="20">
        <f t="shared" si="17"/>
      </c>
    </row>
    <row r="1041" ht="15">
      <c r="P1041" s="20">
        <f aca="true" t="shared" si="18" ref="P1041:P1104">LEFT(C1039,3)&amp;N1039</f>
      </c>
    </row>
    <row r="1042" ht="15">
      <c r="P1042" s="20">
        <f t="shared" si="18"/>
      </c>
    </row>
    <row r="1043" ht="15">
      <c r="P1043" s="20">
        <f t="shared" si="18"/>
      </c>
    </row>
    <row r="1044" ht="15">
      <c r="P1044" s="20">
        <f t="shared" si="18"/>
      </c>
    </row>
    <row r="1045" ht="15">
      <c r="P1045" s="20">
        <f t="shared" si="18"/>
      </c>
    </row>
    <row r="1046" ht="15">
      <c r="P1046" s="20">
        <f t="shared" si="18"/>
      </c>
    </row>
    <row r="1047" ht="15">
      <c r="P1047" s="20">
        <f t="shared" si="18"/>
      </c>
    </row>
    <row r="1048" ht="15">
      <c r="P1048" s="20">
        <f t="shared" si="18"/>
      </c>
    </row>
    <row r="1049" ht="15">
      <c r="P1049" s="20">
        <f t="shared" si="18"/>
      </c>
    </row>
    <row r="1050" ht="15">
      <c r="P1050" s="20">
        <f t="shared" si="18"/>
      </c>
    </row>
    <row r="1051" ht="15">
      <c r="P1051" s="20">
        <f t="shared" si="18"/>
      </c>
    </row>
    <row r="1052" ht="15">
      <c r="P1052" s="20">
        <f t="shared" si="18"/>
      </c>
    </row>
    <row r="1053" ht="15">
      <c r="P1053" s="20">
        <f t="shared" si="18"/>
      </c>
    </row>
    <row r="1054" ht="15">
      <c r="P1054" s="20">
        <f t="shared" si="18"/>
      </c>
    </row>
    <row r="1055" ht="15">
      <c r="P1055" s="20">
        <f t="shared" si="18"/>
      </c>
    </row>
    <row r="1056" ht="15">
      <c r="P1056" s="20">
        <f t="shared" si="18"/>
      </c>
    </row>
    <row r="1057" ht="15">
      <c r="P1057" s="20">
        <f t="shared" si="18"/>
      </c>
    </row>
    <row r="1058" ht="15">
      <c r="P1058" s="20">
        <f t="shared" si="18"/>
      </c>
    </row>
    <row r="1059" ht="15">
      <c r="P1059" s="20">
        <f t="shared" si="18"/>
      </c>
    </row>
    <row r="1060" ht="15">
      <c r="P1060" s="20">
        <f t="shared" si="18"/>
      </c>
    </row>
    <row r="1061" ht="15">
      <c r="P1061" s="20">
        <f t="shared" si="18"/>
      </c>
    </row>
    <row r="1062" ht="15">
      <c r="P1062" s="20">
        <f t="shared" si="18"/>
      </c>
    </row>
    <row r="1063" ht="15">
      <c r="P1063" s="20">
        <f t="shared" si="18"/>
      </c>
    </row>
    <row r="1064" ht="15">
      <c r="P1064" s="20">
        <f t="shared" si="18"/>
      </c>
    </row>
    <row r="1065" ht="15">
      <c r="P1065" s="20">
        <f t="shared" si="18"/>
      </c>
    </row>
    <row r="1066" ht="15">
      <c r="P1066" s="20">
        <f t="shared" si="18"/>
      </c>
    </row>
    <row r="1067" ht="15">
      <c r="P1067" s="20">
        <f t="shared" si="18"/>
      </c>
    </row>
    <row r="1068" ht="15">
      <c r="P1068" s="20">
        <f t="shared" si="18"/>
      </c>
    </row>
    <row r="1069" ht="15">
      <c r="P1069" s="20">
        <f t="shared" si="18"/>
      </c>
    </row>
    <row r="1070" ht="15">
      <c r="P1070" s="20">
        <f t="shared" si="18"/>
      </c>
    </row>
    <row r="1071" ht="15">
      <c r="P1071" s="20">
        <f t="shared" si="18"/>
      </c>
    </row>
    <row r="1072" ht="15">
      <c r="P1072" s="20">
        <f t="shared" si="18"/>
      </c>
    </row>
    <row r="1073" ht="15">
      <c r="P1073" s="20">
        <f t="shared" si="18"/>
      </c>
    </row>
    <row r="1074" ht="15">
      <c r="P1074" s="20">
        <f t="shared" si="18"/>
      </c>
    </row>
    <row r="1075" ht="15">
      <c r="P1075" s="20">
        <f t="shared" si="18"/>
      </c>
    </row>
    <row r="1076" ht="15">
      <c r="P1076" s="20">
        <f t="shared" si="18"/>
      </c>
    </row>
    <row r="1077" ht="15">
      <c r="P1077" s="20">
        <f t="shared" si="18"/>
      </c>
    </row>
    <row r="1078" ht="15">
      <c r="P1078" s="20">
        <f t="shared" si="18"/>
      </c>
    </row>
    <row r="1079" ht="15">
      <c r="P1079" s="20">
        <f t="shared" si="18"/>
      </c>
    </row>
    <row r="1080" ht="15">
      <c r="P1080" s="20">
        <f t="shared" si="18"/>
      </c>
    </row>
    <row r="1081" ht="15">
      <c r="P1081" s="20">
        <f t="shared" si="18"/>
      </c>
    </row>
    <row r="1082" ht="15">
      <c r="P1082" s="20">
        <f t="shared" si="18"/>
      </c>
    </row>
    <row r="1083" ht="15">
      <c r="P1083" s="20">
        <f t="shared" si="18"/>
      </c>
    </row>
    <row r="1084" ht="15">
      <c r="P1084" s="20">
        <f t="shared" si="18"/>
      </c>
    </row>
    <row r="1085" ht="15">
      <c r="P1085" s="20">
        <f t="shared" si="18"/>
      </c>
    </row>
    <row r="1086" ht="15">
      <c r="P1086" s="20">
        <f t="shared" si="18"/>
      </c>
    </row>
    <row r="1087" ht="15">
      <c r="P1087" s="20">
        <f t="shared" si="18"/>
      </c>
    </row>
    <row r="1088" ht="15">
      <c r="P1088" s="20">
        <f t="shared" si="18"/>
      </c>
    </row>
    <row r="1089" ht="15">
      <c r="P1089" s="20">
        <f t="shared" si="18"/>
      </c>
    </row>
    <row r="1090" ht="15">
      <c r="P1090" s="20">
        <f t="shared" si="18"/>
      </c>
    </row>
    <row r="1091" ht="15">
      <c r="P1091" s="20">
        <f t="shared" si="18"/>
      </c>
    </row>
    <row r="1092" ht="15">
      <c r="P1092" s="20">
        <f t="shared" si="18"/>
      </c>
    </row>
    <row r="1093" ht="15">
      <c r="P1093" s="20">
        <f t="shared" si="18"/>
      </c>
    </row>
    <row r="1094" ht="15">
      <c r="P1094" s="20">
        <f t="shared" si="18"/>
      </c>
    </row>
    <row r="1095" ht="15">
      <c r="P1095" s="20">
        <f t="shared" si="18"/>
      </c>
    </row>
    <row r="1096" ht="15">
      <c r="P1096" s="20">
        <f t="shared" si="18"/>
      </c>
    </row>
    <row r="1097" ht="15">
      <c r="P1097" s="20">
        <f t="shared" si="18"/>
      </c>
    </row>
    <row r="1098" ht="15">
      <c r="P1098" s="20">
        <f t="shared" si="18"/>
      </c>
    </row>
    <row r="1099" ht="15">
      <c r="P1099" s="20">
        <f t="shared" si="18"/>
      </c>
    </row>
    <row r="1100" ht="15">
      <c r="P1100" s="20">
        <f t="shared" si="18"/>
      </c>
    </row>
    <row r="1101" ht="15">
      <c r="P1101" s="20">
        <f t="shared" si="18"/>
      </c>
    </row>
    <row r="1102" ht="15">
      <c r="P1102" s="20">
        <f t="shared" si="18"/>
      </c>
    </row>
    <row r="1103" ht="15">
      <c r="P1103" s="20">
        <f t="shared" si="18"/>
      </c>
    </row>
    <row r="1104" ht="15">
      <c r="P1104" s="20">
        <f t="shared" si="18"/>
      </c>
    </row>
    <row r="1105" ht="15">
      <c r="P1105" s="20">
        <f aca="true" t="shared" si="19" ref="P1105:P1168">LEFT(C1103,3)&amp;N1103</f>
      </c>
    </row>
    <row r="1106" ht="15">
      <c r="P1106" s="20">
        <f t="shared" si="19"/>
      </c>
    </row>
    <row r="1107" ht="15">
      <c r="P1107" s="20">
        <f t="shared" si="19"/>
      </c>
    </row>
    <row r="1108" ht="15">
      <c r="P1108" s="20">
        <f t="shared" si="19"/>
      </c>
    </row>
    <row r="1109" ht="15">
      <c r="P1109" s="20">
        <f t="shared" si="19"/>
      </c>
    </row>
    <row r="1110" ht="15">
      <c r="P1110" s="20">
        <f t="shared" si="19"/>
      </c>
    </row>
    <row r="1111" ht="15">
      <c r="P1111" s="20">
        <f t="shared" si="19"/>
      </c>
    </row>
    <row r="1112" ht="15">
      <c r="P1112" s="20">
        <f t="shared" si="19"/>
      </c>
    </row>
    <row r="1113" ht="15">
      <c r="P1113" s="20">
        <f t="shared" si="19"/>
      </c>
    </row>
    <row r="1114" ht="15">
      <c r="P1114" s="20">
        <f t="shared" si="19"/>
      </c>
    </row>
    <row r="1115" ht="15">
      <c r="P1115" s="20">
        <f t="shared" si="19"/>
      </c>
    </row>
    <row r="1116" ht="15">
      <c r="P1116" s="20">
        <f t="shared" si="19"/>
      </c>
    </row>
    <row r="1117" ht="15">
      <c r="P1117" s="20">
        <f t="shared" si="19"/>
      </c>
    </row>
    <row r="1118" ht="15">
      <c r="P1118" s="20">
        <f t="shared" si="19"/>
      </c>
    </row>
    <row r="1119" ht="15">
      <c r="P1119" s="20">
        <f t="shared" si="19"/>
      </c>
    </row>
    <row r="1120" ht="15">
      <c r="P1120" s="20">
        <f t="shared" si="19"/>
      </c>
    </row>
    <row r="1121" ht="15">
      <c r="P1121" s="20">
        <f t="shared" si="19"/>
      </c>
    </row>
    <row r="1122" ht="15">
      <c r="P1122" s="20">
        <f t="shared" si="19"/>
      </c>
    </row>
    <row r="1123" ht="15">
      <c r="P1123" s="20">
        <f t="shared" si="19"/>
      </c>
    </row>
    <row r="1124" ht="15">
      <c r="P1124" s="20">
        <f t="shared" si="19"/>
      </c>
    </row>
    <row r="1125" ht="15">
      <c r="P1125" s="20">
        <f t="shared" si="19"/>
      </c>
    </row>
    <row r="1126" ht="15">
      <c r="P1126" s="20">
        <f t="shared" si="19"/>
      </c>
    </row>
    <row r="1127" ht="15">
      <c r="P1127" s="20">
        <f t="shared" si="19"/>
      </c>
    </row>
    <row r="1128" ht="15">
      <c r="P1128" s="20">
        <f t="shared" si="19"/>
      </c>
    </row>
    <row r="1129" ht="15">
      <c r="P1129" s="20">
        <f t="shared" si="19"/>
      </c>
    </row>
    <row r="1130" ht="15">
      <c r="P1130" s="20">
        <f t="shared" si="19"/>
      </c>
    </row>
    <row r="1131" ht="15">
      <c r="P1131" s="20">
        <f t="shared" si="19"/>
      </c>
    </row>
    <row r="1132" ht="15">
      <c r="P1132" s="20">
        <f t="shared" si="19"/>
      </c>
    </row>
    <row r="1133" ht="15">
      <c r="P1133" s="20">
        <f t="shared" si="19"/>
      </c>
    </row>
    <row r="1134" ht="15">
      <c r="P1134" s="20">
        <f t="shared" si="19"/>
      </c>
    </row>
    <row r="1135" ht="15">
      <c r="P1135" s="20">
        <f t="shared" si="19"/>
      </c>
    </row>
    <row r="1136" ht="15">
      <c r="P1136" s="20">
        <f t="shared" si="19"/>
      </c>
    </row>
    <row r="1137" ht="15">
      <c r="P1137" s="20">
        <f t="shared" si="19"/>
      </c>
    </row>
    <row r="1138" ht="15">
      <c r="P1138" s="20">
        <f t="shared" si="19"/>
      </c>
    </row>
    <row r="1139" ht="15">
      <c r="P1139" s="20">
        <f t="shared" si="19"/>
      </c>
    </row>
    <row r="1140" ht="15">
      <c r="P1140" s="20">
        <f t="shared" si="19"/>
      </c>
    </row>
    <row r="1141" ht="15">
      <c r="P1141" s="20">
        <f t="shared" si="19"/>
      </c>
    </row>
    <row r="1142" ht="15">
      <c r="P1142" s="20">
        <f t="shared" si="19"/>
      </c>
    </row>
    <row r="1143" ht="15">
      <c r="P1143" s="20">
        <f t="shared" si="19"/>
      </c>
    </row>
    <row r="1144" ht="15">
      <c r="P1144" s="20">
        <f t="shared" si="19"/>
      </c>
    </row>
    <row r="1145" ht="15">
      <c r="P1145" s="20">
        <f t="shared" si="19"/>
      </c>
    </row>
    <row r="1146" ht="15">
      <c r="P1146" s="20">
        <f t="shared" si="19"/>
      </c>
    </row>
    <row r="1147" ht="15">
      <c r="P1147" s="20">
        <f t="shared" si="19"/>
      </c>
    </row>
    <row r="1148" ht="15">
      <c r="P1148" s="20">
        <f t="shared" si="19"/>
      </c>
    </row>
    <row r="1149" ht="15">
      <c r="P1149" s="20">
        <f t="shared" si="19"/>
      </c>
    </row>
    <row r="1150" ht="15">
      <c r="P1150" s="20">
        <f t="shared" si="19"/>
      </c>
    </row>
    <row r="1151" ht="15">
      <c r="P1151" s="20">
        <f t="shared" si="19"/>
      </c>
    </row>
    <row r="1152" ht="15">
      <c r="P1152" s="20">
        <f t="shared" si="19"/>
      </c>
    </row>
    <row r="1153" ht="15">
      <c r="P1153" s="20">
        <f t="shared" si="19"/>
      </c>
    </row>
    <row r="1154" ht="15">
      <c r="P1154" s="20">
        <f t="shared" si="19"/>
      </c>
    </row>
    <row r="1155" ht="15">
      <c r="P1155" s="20">
        <f t="shared" si="19"/>
      </c>
    </row>
    <row r="1156" ht="15">
      <c r="P1156" s="20">
        <f t="shared" si="19"/>
      </c>
    </row>
    <row r="1157" ht="15">
      <c r="P1157" s="20">
        <f t="shared" si="19"/>
      </c>
    </row>
    <row r="1158" ht="15">
      <c r="P1158" s="20">
        <f t="shared" si="19"/>
      </c>
    </row>
    <row r="1159" ht="15">
      <c r="P1159" s="20">
        <f t="shared" si="19"/>
      </c>
    </row>
    <row r="1160" ht="15">
      <c r="P1160" s="20">
        <f t="shared" si="19"/>
      </c>
    </row>
    <row r="1161" ht="15">
      <c r="P1161" s="20">
        <f t="shared" si="19"/>
      </c>
    </row>
    <row r="1162" ht="15">
      <c r="P1162" s="20">
        <f t="shared" si="19"/>
      </c>
    </row>
    <row r="1163" ht="15">
      <c r="P1163" s="20">
        <f t="shared" si="19"/>
      </c>
    </row>
    <row r="1164" ht="15">
      <c r="P1164" s="20">
        <f t="shared" si="19"/>
      </c>
    </row>
    <row r="1165" ht="15">
      <c r="P1165" s="20">
        <f t="shared" si="19"/>
      </c>
    </row>
    <row r="1166" ht="15">
      <c r="P1166" s="20">
        <f t="shared" si="19"/>
      </c>
    </row>
    <row r="1167" ht="15">
      <c r="P1167" s="20">
        <f t="shared" si="19"/>
      </c>
    </row>
    <row r="1168" ht="15">
      <c r="P1168" s="20">
        <f t="shared" si="19"/>
      </c>
    </row>
    <row r="1169" ht="15">
      <c r="P1169" s="20">
        <f aca="true" t="shared" si="20" ref="P1169:P1232">LEFT(C1167,3)&amp;N1167</f>
      </c>
    </row>
    <row r="1170" ht="15">
      <c r="P1170" s="20">
        <f t="shared" si="20"/>
      </c>
    </row>
    <row r="1171" ht="15">
      <c r="P1171" s="20">
        <f t="shared" si="20"/>
      </c>
    </row>
    <row r="1172" ht="15">
      <c r="P1172" s="20">
        <f t="shared" si="20"/>
      </c>
    </row>
    <row r="1173" ht="15">
      <c r="P1173" s="20">
        <f t="shared" si="20"/>
      </c>
    </row>
    <row r="1174" ht="15">
      <c r="P1174" s="20">
        <f t="shared" si="20"/>
      </c>
    </row>
    <row r="1175" ht="15">
      <c r="P1175" s="20">
        <f t="shared" si="20"/>
      </c>
    </row>
    <row r="1176" ht="15">
      <c r="P1176" s="20">
        <f t="shared" si="20"/>
      </c>
    </row>
    <row r="1177" ht="15">
      <c r="P1177" s="20">
        <f t="shared" si="20"/>
      </c>
    </row>
    <row r="1178" ht="15">
      <c r="P1178" s="20">
        <f t="shared" si="20"/>
      </c>
    </row>
    <row r="1179" ht="15">
      <c r="P1179" s="20">
        <f t="shared" si="20"/>
      </c>
    </row>
    <row r="1180" ht="15">
      <c r="P1180" s="20">
        <f t="shared" si="20"/>
      </c>
    </row>
    <row r="1181" ht="15">
      <c r="P1181" s="20">
        <f t="shared" si="20"/>
      </c>
    </row>
    <row r="1182" ht="15">
      <c r="P1182" s="20">
        <f t="shared" si="20"/>
      </c>
    </row>
    <row r="1183" ht="15">
      <c r="P1183" s="20">
        <f t="shared" si="20"/>
      </c>
    </row>
    <row r="1184" ht="15">
      <c r="P1184" s="20">
        <f t="shared" si="20"/>
      </c>
    </row>
    <row r="1185" ht="15">
      <c r="P1185" s="20">
        <f t="shared" si="20"/>
      </c>
    </row>
    <row r="1186" ht="15">
      <c r="P1186" s="20">
        <f t="shared" si="20"/>
      </c>
    </row>
    <row r="1187" ht="15">
      <c r="P1187" s="20">
        <f t="shared" si="20"/>
      </c>
    </row>
    <row r="1188" ht="15">
      <c r="P1188" s="20">
        <f t="shared" si="20"/>
      </c>
    </row>
    <row r="1189" ht="15">
      <c r="P1189" s="20">
        <f t="shared" si="20"/>
      </c>
    </row>
    <row r="1190" ht="15">
      <c r="P1190" s="20">
        <f t="shared" si="20"/>
      </c>
    </row>
    <row r="1191" ht="15">
      <c r="P1191" s="20">
        <f t="shared" si="20"/>
      </c>
    </row>
    <row r="1192" ht="15">
      <c r="P1192" s="20">
        <f t="shared" si="20"/>
      </c>
    </row>
    <row r="1193" ht="15">
      <c r="P1193" s="20">
        <f t="shared" si="20"/>
      </c>
    </row>
    <row r="1194" ht="15">
      <c r="P1194" s="20">
        <f t="shared" si="20"/>
      </c>
    </row>
    <row r="1195" ht="15">
      <c r="P1195" s="20">
        <f t="shared" si="20"/>
      </c>
    </row>
    <row r="1196" ht="15">
      <c r="P1196" s="20">
        <f t="shared" si="20"/>
      </c>
    </row>
    <row r="1197" ht="15">
      <c r="P1197" s="20">
        <f t="shared" si="20"/>
      </c>
    </row>
    <row r="1198" ht="15">
      <c r="P1198" s="20">
        <f t="shared" si="20"/>
      </c>
    </row>
    <row r="1199" ht="15">
      <c r="P1199" s="20">
        <f t="shared" si="20"/>
      </c>
    </row>
    <row r="1200" ht="15">
      <c r="P1200" s="20">
        <f t="shared" si="20"/>
      </c>
    </row>
    <row r="1201" ht="15">
      <c r="P1201" s="20">
        <f t="shared" si="20"/>
      </c>
    </row>
    <row r="1202" ht="15">
      <c r="P1202" s="20">
        <f t="shared" si="20"/>
      </c>
    </row>
    <row r="1203" ht="15">
      <c r="P1203" s="20">
        <f t="shared" si="20"/>
      </c>
    </row>
    <row r="1204" ht="15">
      <c r="P1204" s="20">
        <f t="shared" si="20"/>
      </c>
    </row>
    <row r="1205" ht="15">
      <c r="P1205" s="20">
        <f t="shared" si="20"/>
      </c>
    </row>
    <row r="1206" ht="15">
      <c r="P1206" s="20">
        <f t="shared" si="20"/>
      </c>
    </row>
    <row r="1207" ht="15">
      <c r="P1207" s="20">
        <f t="shared" si="20"/>
      </c>
    </row>
    <row r="1208" ht="15">
      <c r="P1208" s="20">
        <f t="shared" si="20"/>
      </c>
    </row>
    <row r="1209" ht="15">
      <c r="P1209" s="20">
        <f t="shared" si="20"/>
      </c>
    </row>
    <row r="1210" ht="15">
      <c r="P1210" s="20">
        <f t="shared" si="20"/>
      </c>
    </row>
    <row r="1211" ht="15">
      <c r="P1211" s="20">
        <f t="shared" si="20"/>
      </c>
    </row>
    <row r="1212" ht="15">
      <c r="P1212" s="20">
        <f t="shared" si="20"/>
      </c>
    </row>
    <row r="1213" ht="15">
      <c r="P1213" s="20">
        <f t="shared" si="20"/>
      </c>
    </row>
    <row r="1214" ht="15">
      <c r="P1214" s="20">
        <f t="shared" si="20"/>
      </c>
    </row>
    <row r="1215" ht="15">
      <c r="P1215" s="20">
        <f t="shared" si="20"/>
      </c>
    </row>
    <row r="1216" ht="15">
      <c r="P1216" s="20">
        <f t="shared" si="20"/>
      </c>
    </row>
    <row r="1217" ht="15">
      <c r="P1217" s="20">
        <f t="shared" si="20"/>
      </c>
    </row>
    <row r="1218" ht="15">
      <c r="P1218" s="20">
        <f t="shared" si="20"/>
      </c>
    </row>
    <row r="1219" ht="15">
      <c r="P1219" s="20">
        <f t="shared" si="20"/>
      </c>
    </row>
    <row r="1220" ht="15">
      <c r="P1220" s="20">
        <f t="shared" si="20"/>
      </c>
    </row>
    <row r="1221" ht="15">
      <c r="P1221" s="20">
        <f t="shared" si="20"/>
      </c>
    </row>
    <row r="1222" ht="15">
      <c r="P1222" s="20">
        <f t="shared" si="20"/>
      </c>
    </row>
    <row r="1223" ht="15">
      <c r="P1223" s="20">
        <f t="shared" si="20"/>
      </c>
    </row>
    <row r="1224" ht="15">
      <c r="P1224" s="20">
        <f t="shared" si="20"/>
      </c>
    </row>
    <row r="1225" ht="15">
      <c r="P1225" s="20">
        <f t="shared" si="20"/>
      </c>
    </row>
    <row r="1226" ht="15">
      <c r="P1226" s="20">
        <f t="shared" si="20"/>
      </c>
    </row>
    <row r="1227" ht="15">
      <c r="P1227" s="20">
        <f t="shared" si="20"/>
      </c>
    </row>
    <row r="1228" ht="15">
      <c r="P1228" s="20">
        <f t="shared" si="20"/>
      </c>
    </row>
    <row r="1229" ht="15">
      <c r="P1229" s="20">
        <f t="shared" si="20"/>
      </c>
    </row>
    <row r="1230" ht="15">
      <c r="P1230" s="20">
        <f t="shared" si="20"/>
      </c>
    </row>
    <row r="1231" ht="15">
      <c r="P1231" s="20">
        <f t="shared" si="20"/>
      </c>
    </row>
    <row r="1232" ht="15">
      <c r="P1232" s="20">
        <f t="shared" si="20"/>
      </c>
    </row>
    <row r="1233" ht="15">
      <c r="P1233" s="20">
        <f aca="true" t="shared" si="21" ref="P1233:P1296">LEFT(C1231,3)&amp;N1231</f>
      </c>
    </row>
    <row r="1234" ht="15">
      <c r="P1234" s="20">
        <f t="shared" si="21"/>
      </c>
    </row>
    <row r="1235" ht="15">
      <c r="P1235" s="20">
        <f t="shared" si="21"/>
      </c>
    </row>
    <row r="1236" ht="15">
      <c r="P1236" s="20">
        <f t="shared" si="21"/>
      </c>
    </row>
    <row r="1237" ht="15">
      <c r="P1237" s="20">
        <f t="shared" si="21"/>
      </c>
    </row>
    <row r="1238" ht="15">
      <c r="P1238" s="20">
        <f t="shared" si="21"/>
      </c>
    </row>
    <row r="1239" ht="15">
      <c r="P1239" s="20">
        <f t="shared" si="21"/>
      </c>
    </row>
    <row r="1240" ht="15">
      <c r="P1240" s="20">
        <f t="shared" si="21"/>
      </c>
    </row>
    <row r="1241" ht="15">
      <c r="P1241" s="20">
        <f t="shared" si="21"/>
      </c>
    </row>
    <row r="1242" ht="15">
      <c r="P1242" s="20">
        <f t="shared" si="21"/>
      </c>
    </row>
    <row r="1243" ht="15">
      <c r="P1243" s="20">
        <f t="shared" si="21"/>
      </c>
    </row>
    <row r="1244" ht="15">
      <c r="P1244" s="20">
        <f t="shared" si="21"/>
      </c>
    </row>
    <row r="1245" ht="15">
      <c r="P1245" s="20">
        <f t="shared" si="21"/>
      </c>
    </row>
    <row r="1246" ht="15">
      <c r="P1246" s="20">
        <f t="shared" si="21"/>
      </c>
    </row>
    <row r="1247" ht="15">
      <c r="P1247" s="20">
        <f t="shared" si="21"/>
      </c>
    </row>
    <row r="1248" ht="15">
      <c r="P1248" s="20">
        <f t="shared" si="21"/>
      </c>
    </row>
    <row r="1249" ht="15">
      <c r="P1249" s="20">
        <f t="shared" si="21"/>
      </c>
    </row>
    <row r="1250" ht="15">
      <c r="P1250" s="20">
        <f t="shared" si="21"/>
      </c>
    </row>
    <row r="1251" ht="15">
      <c r="P1251" s="20">
        <f t="shared" si="21"/>
      </c>
    </row>
    <row r="1252" ht="15">
      <c r="P1252" s="20">
        <f t="shared" si="21"/>
      </c>
    </row>
    <row r="1253" ht="15">
      <c r="P1253" s="20">
        <f t="shared" si="21"/>
      </c>
    </row>
    <row r="1254" ht="15">
      <c r="P1254" s="20">
        <f t="shared" si="21"/>
      </c>
    </row>
    <row r="1255" ht="15">
      <c r="P1255" s="20">
        <f t="shared" si="21"/>
      </c>
    </row>
    <row r="1256" ht="15">
      <c r="P1256" s="20">
        <f t="shared" si="21"/>
      </c>
    </row>
    <row r="1257" ht="15">
      <c r="P1257" s="20">
        <f t="shared" si="21"/>
      </c>
    </row>
    <row r="1258" ht="15">
      <c r="P1258" s="20">
        <f t="shared" si="21"/>
      </c>
    </row>
    <row r="1259" ht="15">
      <c r="P1259" s="20">
        <f t="shared" si="21"/>
      </c>
    </row>
    <row r="1260" ht="15">
      <c r="P1260" s="20">
        <f t="shared" si="21"/>
      </c>
    </row>
    <row r="1261" ht="15">
      <c r="P1261" s="20">
        <f t="shared" si="21"/>
      </c>
    </row>
    <row r="1262" ht="15">
      <c r="P1262" s="20">
        <f t="shared" si="21"/>
      </c>
    </row>
    <row r="1263" ht="15">
      <c r="P1263" s="20">
        <f t="shared" si="21"/>
      </c>
    </row>
    <row r="1264" ht="15">
      <c r="P1264" s="20">
        <f t="shared" si="21"/>
      </c>
    </row>
    <row r="1265" ht="15">
      <c r="P1265" s="20">
        <f t="shared" si="21"/>
      </c>
    </row>
    <row r="1266" ht="15">
      <c r="P1266" s="20">
        <f t="shared" si="21"/>
      </c>
    </row>
    <row r="1267" ht="15">
      <c r="P1267" s="20">
        <f t="shared" si="21"/>
      </c>
    </row>
    <row r="1268" ht="15">
      <c r="P1268" s="20">
        <f t="shared" si="21"/>
      </c>
    </row>
    <row r="1269" ht="15">
      <c r="P1269" s="20">
        <f t="shared" si="21"/>
      </c>
    </row>
    <row r="1270" ht="15">
      <c r="P1270" s="20">
        <f t="shared" si="21"/>
      </c>
    </row>
    <row r="1271" ht="15">
      <c r="P1271" s="20">
        <f t="shared" si="21"/>
      </c>
    </row>
    <row r="1272" ht="15">
      <c r="P1272" s="20">
        <f t="shared" si="21"/>
      </c>
    </row>
    <row r="1273" ht="15">
      <c r="P1273" s="20">
        <f t="shared" si="21"/>
      </c>
    </row>
    <row r="1274" ht="15">
      <c r="P1274" s="20">
        <f t="shared" si="21"/>
      </c>
    </row>
    <row r="1275" ht="15">
      <c r="P1275" s="20">
        <f t="shared" si="21"/>
      </c>
    </row>
    <row r="1276" ht="15">
      <c r="P1276" s="20">
        <f t="shared" si="21"/>
      </c>
    </row>
    <row r="1277" ht="15">
      <c r="P1277" s="20">
        <f t="shared" si="21"/>
      </c>
    </row>
    <row r="1278" ht="15">
      <c r="P1278" s="20">
        <f t="shared" si="21"/>
      </c>
    </row>
    <row r="1279" ht="15">
      <c r="P1279" s="20">
        <f t="shared" si="21"/>
      </c>
    </row>
    <row r="1280" ht="15">
      <c r="P1280" s="20">
        <f t="shared" si="21"/>
      </c>
    </row>
    <row r="1281" ht="15">
      <c r="P1281" s="20">
        <f t="shared" si="21"/>
      </c>
    </row>
    <row r="1282" ht="15">
      <c r="P1282" s="20">
        <f t="shared" si="21"/>
      </c>
    </row>
    <row r="1283" ht="15">
      <c r="P1283" s="20">
        <f t="shared" si="21"/>
      </c>
    </row>
    <row r="1284" ht="15">
      <c r="P1284" s="20">
        <f t="shared" si="21"/>
      </c>
    </row>
    <row r="1285" ht="15">
      <c r="P1285" s="20">
        <f t="shared" si="21"/>
      </c>
    </row>
    <row r="1286" ht="15">
      <c r="P1286" s="20">
        <f t="shared" si="21"/>
      </c>
    </row>
    <row r="1287" ht="15">
      <c r="P1287" s="20">
        <f t="shared" si="21"/>
      </c>
    </row>
    <row r="1288" ht="15">
      <c r="P1288" s="20">
        <f t="shared" si="21"/>
      </c>
    </row>
    <row r="1289" ht="15">
      <c r="P1289" s="20">
        <f t="shared" si="21"/>
      </c>
    </row>
    <row r="1290" ht="15">
      <c r="P1290" s="20">
        <f t="shared" si="21"/>
      </c>
    </row>
    <row r="1291" ht="15">
      <c r="P1291" s="20">
        <f t="shared" si="21"/>
      </c>
    </row>
    <row r="1292" ht="15">
      <c r="P1292" s="20">
        <f t="shared" si="21"/>
      </c>
    </row>
    <row r="1293" ht="15">
      <c r="P1293" s="20">
        <f t="shared" si="21"/>
      </c>
    </row>
    <row r="1294" ht="15">
      <c r="P1294" s="20">
        <f t="shared" si="21"/>
      </c>
    </row>
    <row r="1295" ht="15">
      <c r="P1295" s="20">
        <f t="shared" si="21"/>
      </c>
    </row>
    <row r="1296" ht="15">
      <c r="P1296" s="20">
        <f t="shared" si="21"/>
      </c>
    </row>
    <row r="1297" ht="15">
      <c r="P1297" s="20">
        <f aca="true" t="shared" si="22" ref="P1297:P1360">LEFT(C1295,3)&amp;N1295</f>
      </c>
    </row>
    <row r="1298" ht="15">
      <c r="P1298" s="20">
        <f t="shared" si="22"/>
      </c>
    </row>
    <row r="1299" ht="15">
      <c r="P1299" s="20">
        <f t="shared" si="22"/>
      </c>
    </row>
    <row r="1300" ht="15">
      <c r="P1300" s="20">
        <f t="shared" si="22"/>
      </c>
    </row>
    <row r="1301" ht="15">
      <c r="P1301" s="20">
        <f t="shared" si="22"/>
      </c>
    </row>
    <row r="1302" ht="15">
      <c r="P1302" s="20">
        <f t="shared" si="22"/>
      </c>
    </row>
    <row r="1303" ht="15">
      <c r="P1303" s="20">
        <f t="shared" si="22"/>
      </c>
    </row>
    <row r="1304" ht="15">
      <c r="P1304" s="20">
        <f t="shared" si="22"/>
      </c>
    </row>
    <row r="1305" ht="15">
      <c r="P1305" s="20">
        <f t="shared" si="22"/>
      </c>
    </row>
    <row r="1306" ht="15">
      <c r="P1306" s="20">
        <f t="shared" si="22"/>
      </c>
    </row>
    <row r="1307" ht="15">
      <c r="P1307" s="20">
        <f t="shared" si="22"/>
      </c>
    </row>
    <row r="1308" ht="15">
      <c r="P1308" s="20">
        <f t="shared" si="22"/>
      </c>
    </row>
    <row r="1309" ht="15">
      <c r="P1309" s="20">
        <f t="shared" si="22"/>
      </c>
    </row>
    <row r="1310" ht="15">
      <c r="P1310" s="20">
        <f t="shared" si="22"/>
      </c>
    </row>
    <row r="1311" ht="15">
      <c r="P1311" s="20">
        <f t="shared" si="22"/>
      </c>
    </row>
    <row r="1312" ht="15">
      <c r="P1312" s="20">
        <f t="shared" si="22"/>
      </c>
    </row>
    <row r="1313" ht="15">
      <c r="P1313" s="20">
        <f t="shared" si="22"/>
      </c>
    </row>
    <row r="1314" ht="15">
      <c r="P1314" s="20">
        <f t="shared" si="22"/>
      </c>
    </row>
    <row r="1315" ht="15">
      <c r="P1315" s="20">
        <f t="shared" si="22"/>
      </c>
    </row>
    <row r="1316" ht="15">
      <c r="P1316" s="20">
        <f t="shared" si="22"/>
      </c>
    </row>
    <row r="1317" ht="15">
      <c r="P1317" s="20">
        <f t="shared" si="22"/>
      </c>
    </row>
    <row r="1318" ht="15">
      <c r="P1318" s="20">
        <f t="shared" si="22"/>
      </c>
    </row>
    <row r="1319" ht="15">
      <c r="P1319" s="20">
        <f t="shared" si="22"/>
      </c>
    </row>
    <row r="1320" ht="15">
      <c r="P1320" s="20">
        <f t="shared" si="22"/>
      </c>
    </row>
    <row r="1321" ht="15">
      <c r="P1321" s="20">
        <f t="shared" si="22"/>
      </c>
    </row>
    <row r="1322" ht="15">
      <c r="P1322" s="20">
        <f t="shared" si="22"/>
      </c>
    </row>
    <row r="1323" ht="15">
      <c r="P1323" s="20">
        <f t="shared" si="22"/>
      </c>
    </row>
    <row r="1324" ht="15">
      <c r="P1324" s="20">
        <f t="shared" si="22"/>
      </c>
    </row>
    <row r="1325" ht="15">
      <c r="P1325" s="20">
        <f t="shared" si="22"/>
      </c>
    </row>
    <row r="1326" ht="15">
      <c r="P1326" s="20">
        <f t="shared" si="22"/>
      </c>
    </row>
    <row r="1327" ht="15">
      <c r="P1327" s="20">
        <f t="shared" si="22"/>
      </c>
    </row>
    <row r="1328" ht="15">
      <c r="P1328" s="20">
        <f t="shared" si="22"/>
      </c>
    </row>
    <row r="1329" ht="15">
      <c r="P1329" s="20">
        <f t="shared" si="22"/>
      </c>
    </row>
    <row r="1330" ht="15">
      <c r="P1330" s="20">
        <f t="shared" si="22"/>
      </c>
    </row>
    <row r="1331" ht="15">
      <c r="P1331" s="20">
        <f t="shared" si="22"/>
      </c>
    </row>
    <row r="1332" ht="15">
      <c r="P1332" s="20">
        <f t="shared" si="22"/>
      </c>
    </row>
    <row r="1333" ht="15">
      <c r="P1333" s="20">
        <f t="shared" si="22"/>
      </c>
    </row>
    <row r="1334" ht="15">
      <c r="P1334" s="20">
        <f t="shared" si="22"/>
      </c>
    </row>
    <row r="1335" ht="15">
      <c r="P1335" s="20">
        <f t="shared" si="22"/>
      </c>
    </row>
    <row r="1336" ht="15">
      <c r="P1336" s="20">
        <f t="shared" si="22"/>
      </c>
    </row>
    <row r="1337" ht="15">
      <c r="P1337" s="20">
        <f t="shared" si="22"/>
      </c>
    </row>
    <row r="1338" ht="15">
      <c r="P1338" s="20">
        <f t="shared" si="22"/>
      </c>
    </row>
    <row r="1339" ht="15">
      <c r="P1339" s="20">
        <f t="shared" si="22"/>
      </c>
    </row>
    <row r="1340" ht="15">
      <c r="P1340" s="20">
        <f t="shared" si="22"/>
      </c>
    </row>
    <row r="1341" ht="15">
      <c r="P1341" s="20">
        <f t="shared" si="22"/>
      </c>
    </row>
    <row r="1342" ht="15">
      <c r="P1342" s="20">
        <f t="shared" si="22"/>
      </c>
    </row>
    <row r="1343" ht="15">
      <c r="P1343" s="20">
        <f t="shared" si="22"/>
      </c>
    </row>
    <row r="1344" ht="15">
      <c r="P1344" s="20">
        <f t="shared" si="22"/>
      </c>
    </row>
    <row r="1345" ht="15">
      <c r="P1345" s="20">
        <f t="shared" si="22"/>
      </c>
    </row>
    <row r="1346" ht="15">
      <c r="P1346" s="20">
        <f t="shared" si="22"/>
      </c>
    </row>
    <row r="1347" ht="15">
      <c r="P1347" s="20">
        <f t="shared" si="22"/>
      </c>
    </row>
    <row r="1348" ht="15">
      <c r="P1348" s="20">
        <f t="shared" si="22"/>
      </c>
    </row>
    <row r="1349" ht="15">
      <c r="P1349" s="20">
        <f t="shared" si="22"/>
      </c>
    </row>
    <row r="1350" ht="15">
      <c r="P1350" s="20">
        <f t="shared" si="22"/>
      </c>
    </row>
    <row r="1351" ht="15">
      <c r="P1351" s="20">
        <f t="shared" si="22"/>
      </c>
    </row>
    <row r="1352" ht="15">
      <c r="P1352" s="20">
        <f t="shared" si="22"/>
      </c>
    </row>
    <row r="1353" ht="15">
      <c r="P1353" s="20">
        <f t="shared" si="22"/>
      </c>
    </row>
    <row r="1354" ht="15">
      <c r="P1354" s="20">
        <f t="shared" si="22"/>
      </c>
    </row>
    <row r="1355" ht="15">
      <c r="P1355" s="20">
        <f t="shared" si="22"/>
      </c>
    </row>
    <row r="1356" ht="15">
      <c r="P1356" s="20">
        <f t="shared" si="22"/>
      </c>
    </row>
    <row r="1357" ht="15">
      <c r="P1357" s="20">
        <f t="shared" si="22"/>
      </c>
    </row>
    <row r="1358" ht="15">
      <c r="P1358" s="20">
        <f t="shared" si="22"/>
      </c>
    </row>
    <row r="1359" ht="15">
      <c r="P1359" s="20">
        <f t="shared" si="22"/>
      </c>
    </row>
    <row r="1360" ht="15">
      <c r="P1360" s="20">
        <f t="shared" si="22"/>
      </c>
    </row>
    <row r="1361" ht="15">
      <c r="P1361" s="20">
        <f aca="true" t="shared" si="23" ref="P1361:P1424">LEFT(C1359,3)&amp;N1359</f>
      </c>
    </row>
    <row r="1362" ht="15">
      <c r="P1362" s="20">
        <f t="shared" si="23"/>
      </c>
    </row>
    <row r="1363" ht="15">
      <c r="P1363" s="20">
        <f t="shared" si="23"/>
      </c>
    </row>
    <row r="1364" ht="15">
      <c r="P1364" s="20">
        <f t="shared" si="23"/>
      </c>
    </row>
    <row r="1365" ht="15">
      <c r="P1365" s="20">
        <f t="shared" si="23"/>
      </c>
    </row>
    <row r="1366" ht="15">
      <c r="P1366" s="20">
        <f t="shared" si="23"/>
      </c>
    </row>
    <row r="1367" ht="15">
      <c r="P1367" s="20">
        <f t="shared" si="23"/>
      </c>
    </row>
    <row r="1368" ht="15">
      <c r="P1368" s="20">
        <f t="shared" si="23"/>
      </c>
    </row>
    <row r="1369" ht="15">
      <c r="P1369" s="20">
        <f t="shared" si="23"/>
      </c>
    </row>
    <row r="1370" ht="15">
      <c r="P1370" s="20">
        <f t="shared" si="23"/>
      </c>
    </row>
    <row r="1371" ht="15">
      <c r="P1371" s="20">
        <f t="shared" si="23"/>
      </c>
    </row>
    <row r="1372" ht="15">
      <c r="P1372" s="20">
        <f t="shared" si="23"/>
      </c>
    </row>
    <row r="1373" ht="15">
      <c r="P1373" s="20">
        <f t="shared" si="23"/>
      </c>
    </row>
    <row r="1374" ht="15">
      <c r="P1374" s="20">
        <f t="shared" si="23"/>
      </c>
    </row>
    <row r="1375" ht="15">
      <c r="P1375" s="20">
        <f t="shared" si="23"/>
      </c>
    </row>
    <row r="1376" ht="15">
      <c r="P1376" s="20">
        <f t="shared" si="23"/>
      </c>
    </row>
    <row r="1377" ht="15">
      <c r="P1377" s="20">
        <f t="shared" si="23"/>
      </c>
    </row>
    <row r="1378" ht="15">
      <c r="P1378" s="20">
        <f t="shared" si="23"/>
      </c>
    </row>
    <row r="1379" ht="15">
      <c r="P1379" s="20">
        <f t="shared" si="23"/>
      </c>
    </row>
    <row r="1380" ht="15">
      <c r="P1380" s="20">
        <f t="shared" si="23"/>
      </c>
    </row>
    <row r="1381" ht="15">
      <c r="P1381" s="20">
        <f t="shared" si="23"/>
      </c>
    </row>
    <row r="1382" ht="15">
      <c r="P1382" s="20">
        <f t="shared" si="23"/>
      </c>
    </row>
    <row r="1383" ht="15">
      <c r="P1383" s="20">
        <f t="shared" si="23"/>
      </c>
    </row>
    <row r="1384" ht="15">
      <c r="P1384" s="20">
        <f t="shared" si="23"/>
      </c>
    </row>
    <row r="1385" ht="15">
      <c r="P1385" s="20">
        <f t="shared" si="23"/>
      </c>
    </row>
    <row r="1386" ht="15">
      <c r="P1386" s="20">
        <f t="shared" si="23"/>
      </c>
    </row>
    <row r="1387" ht="15">
      <c r="P1387" s="20">
        <f t="shared" si="23"/>
      </c>
    </row>
    <row r="1388" ht="15">
      <c r="P1388" s="20">
        <f t="shared" si="23"/>
      </c>
    </row>
    <row r="1389" ht="15">
      <c r="P1389" s="20">
        <f t="shared" si="23"/>
      </c>
    </row>
    <row r="1390" ht="15">
      <c r="P1390" s="20">
        <f t="shared" si="23"/>
      </c>
    </row>
    <row r="1391" ht="15">
      <c r="P1391" s="20">
        <f t="shared" si="23"/>
      </c>
    </row>
    <row r="1392" ht="15">
      <c r="P1392" s="20">
        <f t="shared" si="23"/>
      </c>
    </row>
    <row r="1393" ht="15">
      <c r="P1393" s="20">
        <f t="shared" si="23"/>
      </c>
    </row>
    <row r="1394" ht="15">
      <c r="P1394" s="20">
        <f t="shared" si="23"/>
      </c>
    </row>
    <row r="1395" ht="15">
      <c r="P1395" s="20">
        <f t="shared" si="23"/>
      </c>
    </row>
    <row r="1396" ht="15">
      <c r="P1396" s="20">
        <f t="shared" si="23"/>
      </c>
    </row>
    <row r="1397" ht="15">
      <c r="P1397" s="20">
        <f t="shared" si="23"/>
      </c>
    </row>
    <row r="1398" ht="15">
      <c r="P1398" s="20">
        <f t="shared" si="23"/>
      </c>
    </row>
    <row r="1399" ht="15">
      <c r="P1399" s="20">
        <f t="shared" si="23"/>
      </c>
    </row>
    <row r="1400" ht="15">
      <c r="P1400" s="20">
        <f t="shared" si="23"/>
      </c>
    </row>
    <row r="1401" ht="15">
      <c r="P1401" s="20">
        <f t="shared" si="23"/>
      </c>
    </row>
    <row r="1402" ht="15">
      <c r="P1402" s="20">
        <f t="shared" si="23"/>
      </c>
    </row>
    <row r="1403" ht="15">
      <c r="P1403" s="20">
        <f t="shared" si="23"/>
      </c>
    </row>
    <row r="1404" ht="15">
      <c r="P1404" s="20">
        <f t="shared" si="23"/>
      </c>
    </row>
    <row r="1405" ht="15">
      <c r="P1405" s="20">
        <f t="shared" si="23"/>
      </c>
    </row>
    <row r="1406" ht="15">
      <c r="P1406" s="20">
        <f t="shared" si="23"/>
      </c>
    </row>
    <row r="1407" ht="15">
      <c r="P1407" s="20">
        <f t="shared" si="23"/>
      </c>
    </row>
    <row r="1408" ht="15">
      <c r="P1408" s="20">
        <f t="shared" si="23"/>
      </c>
    </row>
    <row r="1409" ht="15">
      <c r="P1409" s="20">
        <f t="shared" si="23"/>
      </c>
    </row>
    <row r="1410" ht="15">
      <c r="P1410" s="20">
        <f t="shared" si="23"/>
      </c>
    </row>
    <row r="1411" ht="15">
      <c r="P1411" s="20">
        <f t="shared" si="23"/>
      </c>
    </row>
    <row r="1412" ht="15">
      <c r="P1412" s="20">
        <f t="shared" si="23"/>
      </c>
    </row>
    <row r="1413" ht="15">
      <c r="P1413" s="20">
        <f t="shared" si="23"/>
      </c>
    </row>
    <row r="1414" ht="15">
      <c r="P1414" s="20">
        <f t="shared" si="23"/>
      </c>
    </row>
    <row r="1415" ht="15">
      <c r="P1415" s="20">
        <f t="shared" si="23"/>
      </c>
    </row>
    <row r="1416" ht="15">
      <c r="P1416" s="20">
        <f t="shared" si="23"/>
      </c>
    </row>
    <row r="1417" ht="15">
      <c r="P1417" s="20">
        <f t="shared" si="23"/>
      </c>
    </row>
    <row r="1418" ht="15">
      <c r="P1418" s="20">
        <f t="shared" si="23"/>
      </c>
    </row>
    <row r="1419" ht="15">
      <c r="P1419" s="20">
        <f t="shared" si="23"/>
      </c>
    </row>
    <row r="1420" ht="15">
      <c r="P1420" s="20">
        <f t="shared" si="23"/>
      </c>
    </row>
    <row r="1421" ht="15">
      <c r="P1421" s="20">
        <f t="shared" si="23"/>
      </c>
    </row>
    <row r="1422" ht="15">
      <c r="P1422" s="20">
        <f t="shared" si="23"/>
      </c>
    </row>
    <row r="1423" ht="15">
      <c r="P1423" s="20">
        <f t="shared" si="23"/>
      </c>
    </row>
    <row r="1424" ht="15">
      <c r="P1424" s="20">
        <f t="shared" si="23"/>
      </c>
    </row>
    <row r="1425" ht="15">
      <c r="P1425" s="20">
        <f aca="true" t="shared" si="24" ref="P1425:P1488">LEFT(C1423,3)&amp;N1423</f>
      </c>
    </row>
    <row r="1426" ht="15">
      <c r="P1426" s="20">
        <f t="shared" si="24"/>
      </c>
    </row>
    <row r="1427" ht="15">
      <c r="P1427" s="20">
        <f t="shared" si="24"/>
      </c>
    </row>
    <row r="1428" ht="15">
      <c r="P1428" s="20">
        <f t="shared" si="24"/>
      </c>
    </row>
    <row r="1429" ht="15">
      <c r="P1429" s="20">
        <f t="shared" si="24"/>
      </c>
    </row>
    <row r="1430" ht="15">
      <c r="P1430" s="20">
        <f t="shared" si="24"/>
      </c>
    </row>
    <row r="1431" ht="15">
      <c r="P1431" s="20">
        <f t="shared" si="24"/>
      </c>
    </row>
    <row r="1432" ht="15">
      <c r="P1432" s="20">
        <f t="shared" si="24"/>
      </c>
    </row>
    <row r="1433" ht="15">
      <c r="P1433" s="20">
        <f t="shared" si="24"/>
      </c>
    </row>
    <row r="1434" ht="15">
      <c r="P1434" s="20">
        <f t="shared" si="24"/>
      </c>
    </row>
    <row r="1435" ht="15">
      <c r="P1435" s="20">
        <f t="shared" si="24"/>
      </c>
    </row>
    <row r="1436" ht="15">
      <c r="P1436" s="20">
        <f t="shared" si="24"/>
      </c>
    </row>
    <row r="1437" ht="15">
      <c r="P1437" s="20">
        <f t="shared" si="24"/>
      </c>
    </row>
    <row r="1438" ht="15">
      <c r="P1438" s="20">
        <f t="shared" si="24"/>
      </c>
    </row>
    <row r="1439" ht="15">
      <c r="P1439" s="20">
        <f t="shared" si="24"/>
      </c>
    </row>
    <row r="1440" ht="15">
      <c r="P1440" s="20">
        <f t="shared" si="24"/>
      </c>
    </row>
    <row r="1441" ht="15">
      <c r="P1441" s="20">
        <f t="shared" si="24"/>
      </c>
    </row>
    <row r="1442" ht="15">
      <c r="P1442" s="20">
        <f t="shared" si="24"/>
      </c>
    </row>
    <row r="1443" ht="15">
      <c r="P1443" s="20">
        <f t="shared" si="24"/>
      </c>
    </row>
    <row r="1444" ht="15">
      <c r="P1444" s="20">
        <f t="shared" si="24"/>
      </c>
    </row>
    <row r="1445" ht="15">
      <c r="P1445" s="20">
        <f t="shared" si="24"/>
      </c>
    </row>
    <row r="1446" ht="15">
      <c r="P1446" s="20">
        <f t="shared" si="24"/>
      </c>
    </row>
    <row r="1447" ht="15">
      <c r="P1447" s="20">
        <f t="shared" si="24"/>
      </c>
    </row>
    <row r="1448" ht="15">
      <c r="P1448" s="20">
        <f t="shared" si="24"/>
      </c>
    </row>
    <row r="1449" ht="15">
      <c r="P1449" s="20">
        <f t="shared" si="24"/>
      </c>
    </row>
    <row r="1450" ht="15">
      <c r="P1450" s="20">
        <f t="shared" si="24"/>
      </c>
    </row>
    <row r="1451" ht="15">
      <c r="P1451" s="20">
        <f t="shared" si="24"/>
      </c>
    </row>
    <row r="1452" ht="15">
      <c r="P1452" s="20">
        <f t="shared" si="24"/>
      </c>
    </row>
    <row r="1453" ht="15">
      <c r="P1453" s="20">
        <f t="shared" si="24"/>
      </c>
    </row>
    <row r="1454" ht="15">
      <c r="P1454" s="20">
        <f t="shared" si="24"/>
      </c>
    </row>
    <row r="1455" ht="15">
      <c r="P1455" s="20">
        <f t="shared" si="24"/>
      </c>
    </row>
    <row r="1456" ht="15">
      <c r="P1456" s="20">
        <f t="shared" si="24"/>
      </c>
    </row>
    <row r="1457" ht="15">
      <c r="P1457" s="20">
        <f t="shared" si="24"/>
      </c>
    </row>
    <row r="1458" ht="15">
      <c r="P1458" s="20">
        <f t="shared" si="24"/>
      </c>
    </row>
    <row r="1459" ht="15">
      <c r="P1459" s="20">
        <f t="shared" si="24"/>
      </c>
    </row>
    <row r="1460" ht="15">
      <c r="P1460" s="20">
        <f t="shared" si="24"/>
      </c>
    </row>
    <row r="1461" ht="15">
      <c r="P1461" s="20">
        <f t="shared" si="24"/>
      </c>
    </row>
    <row r="1462" ht="15">
      <c r="P1462" s="20">
        <f t="shared" si="24"/>
      </c>
    </row>
    <row r="1463" ht="15">
      <c r="P1463" s="20">
        <f t="shared" si="24"/>
      </c>
    </row>
    <row r="1464" ht="15">
      <c r="P1464" s="20">
        <f t="shared" si="24"/>
      </c>
    </row>
    <row r="1465" ht="15">
      <c r="P1465" s="20">
        <f t="shared" si="24"/>
      </c>
    </row>
    <row r="1466" ht="15">
      <c r="P1466" s="20">
        <f t="shared" si="24"/>
      </c>
    </row>
    <row r="1467" ht="15">
      <c r="P1467" s="20">
        <f t="shared" si="24"/>
      </c>
    </row>
    <row r="1468" ht="15">
      <c r="P1468" s="20">
        <f t="shared" si="24"/>
      </c>
    </row>
    <row r="1469" ht="15">
      <c r="P1469" s="20">
        <f t="shared" si="24"/>
      </c>
    </row>
    <row r="1470" ht="15">
      <c r="P1470" s="20">
        <f t="shared" si="24"/>
      </c>
    </row>
    <row r="1471" ht="15">
      <c r="P1471" s="20">
        <f t="shared" si="24"/>
      </c>
    </row>
    <row r="1472" ht="15">
      <c r="P1472" s="20">
        <f t="shared" si="24"/>
      </c>
    </row>
    <row r="1473" ht="15">
      <c r="P1473" s="20">
        <f t="shared" si="24"/>
      </c>
    </row>
    <row r="1474" ht="15">
      <c r="P1474" s="20">
        <f t="shared" si="24"/>
      </c>
    </row>
    <row r="1475" ht="15">
      <c r="P1475" s="20">
        <f t="shared" si="24"/>
      </c>
    </row>
    <row r="1476" ht="15">
      <c r="P1476" s="20">
        <f t="shared" si="24"/>
      </c>
    </row>
    <row r="1477" ht="15">
      <c r="P1477" s="20">
        <f t="shared" si="24"/>
      </c>
    </row>
    <row r="1478" ht="15">
      <c r="P1478" s="20">
        <f t="shared" si="24"/>
      </c>
    </row>
    <row r="1479" ht="15">
      <c r="P1479" s="20">
        <f t="shared" si="24"/>
      </c>
    </row>
    <row r="1480" ht="15">
      <c r="P1480" s="20">
        <f t="shared" si="24"/>
      </c>
    </row>
    <row r="1481" ht="15">
      <c r="P1481" s="20">
        <f t="shared" si="24"/>
      </c>
    </row>
    <row r="1482" ht="15">
      <c r="P1482" s="20">
        <f t="shared" si="24"/>
      </c>
    </row>
    <row r="1483" ht="15">
      <c r="P1483" s="20">
        <f t="shared" si="24"/>
      </c>
    </row>
    <row r="1484" ht="15">
      <c r="P1484" s="20">
        <f t="shared" si="24"/>
      </c>
    </row>
    <row r="1485" ht="15">
      <c r="P1485" s="20">
        <f t="shared" si="24"/>
      </c>
    </row>
    <row r="1486" ht="15">
      <c r="P1486" s="20">
        <f t="shared" si="24"/>
      </c>
    </row>
    <row r="1487" ht="15">
      <c r="P1487" s="20">
        <f t="shared" si="24"/>
      </c>
    </row>
    <row r="1488" ht="15">
      <c r="P1488" s="20">
        <f t="shared" si="24"/>
      </c>
    </row>
    <row r="1489" ht="15">
      <c r="P1489" s="20">
        <f aca="true" t="shared" si="25" ref="P1489:P1552">LEFT(C1487,3)&amp;N1487</f>
      </c>
    </row>
    <row r="1490" ht="15">
      <c r="P1490" s="20">
        <f t="shared" si="25"/>
      </c>
    </row>
    <row r="1491" ht="15">
      <c r="P1491" s="20">
        <f t="shared" si="25"/>
      </c>
    </row>
    <row r="1492" ht="15">
      <c r="P1492" s="20">
        <f t="shared" si="25"/>
      </c>
    </row>
    <row r="1493" ht="15">
      <c r="P1493" s="20">
        <f t="shared" si="25"/>
      </c>
    </row>
    <row r="1494" ht="15">
      <c r="P1494" s="20">
        <f t="shared" si="25"/>
      </c>
    </row>
    <row r="1495" ht="15">
      <c r="P1495" s="20">
        <f t="shared" si="25"/>
      </c>
    </row>
    <row r="1496" ht="15">
      <c r="P1496" s="20">
        <f t="shared" si="25"/>
      </c>
    </row>
    <row r="1497" ht="15">
      <c r="P1497" s="20">
        <f t="shared" si="25"/>
      </c>
    </row>
    <row r="1498" ht="15">
      <c r="P1498" s="20">
        <f t="shared" si="25"/>
      </c>
    </row>
    <row r="1499" ht="15">
      <c r="P1499" s="20">
        <f t="shared" si="25"/>
      </c>
    </row>
    <row r="1500" ht="15">
      <c r="P1500" s="20">
        <f t="shared" si="25"/>
      </c>
    </row>
    <row r="1501" ht="15">
      <c r="P1501" s="20">
        <f t="shared" si="25"/>
      </c>
    </row>
    <row r="1502" ht="15">
      <c r="P1502" s="20">
        <f t="shared" si="25"/>
      </c>
    </row>
    <row r="1503" ht="15">
      <c r="P1503" s="20">
        <f t="shared" si="25"/>
      </c>
    </row>
    <row r="1504" ht="15">
      <c r="P1504" s="20">
        <f t="shared" si="25"/>
      </c>
    </row>
    <row r="1505" ht="15">
      <c r="P1505" s="20">
        <f t="shared" si="25"/>
      </c>
    </row>
    <row r="1506" ht="15">
      <c r="P1506" s="20">
        <f t="shared" si="25"/>
      </c>
    </row>
    <row r="1507" ht="15">
      <c r="P1507" s="20">
        <f t="shared" si="25"/>
      </c>
    </row>
    <row r="1508" ht="15">
      <c r="P1508" s="20">
        <f t="shared" si="25"/>
      </c>
    </row>
    <row r="1509" ht="15">
      <c r="P1509" s="20">
        <f t="shared" si="25"/>
      </c>
    </row>
    <row r="1510" ht="15">
      <c r="P1510" s="20">
        <f t="shared" si="25"/>
      </c>
    </row>
    <row r="1511" ht="15">
      <c r="P1511" s="20">
        <f t="shared" si="25"/>
      </c>
    </row>
    <row r="1512" ht="15">
      <c r="P1512" s="20">
        <f t="shared" si="25"/>
      </c>
    </row>
    <row r="1513" ht="15">
      <c r="P1513" s="20">
        <f t="shared" si="25"/>
      </c>
    </row>
    <row r="1514" ht="15">
      <c r="P1514" s="20">
        <f t="shared" si="25"/>
      </c>
    </row>
    <row r="1515" ht="15">
      <c r="P1515" s="20">
        <f t="shared" si="25"/>
      </c>
    </row>
    <row r="1516" ht="15">
      <c r="P1516" s="20">
        <f t="shared" si="25"/>
      </c>
    </row>
    <row r="1517" ht="15">
      <c r="P1517" s="20">
        <f t="shared" si="25"/>
      </c>
    </row>
    <row r="1518" ht="15">
      <c r="P1518" s="20">
        <f t="shared" si="25"/>
      </c>
    </row>
    <row r="1519" ht="15">
      <c r="P1519" s="20">
        <f t="shared" si="25"/>
      </c>
    </row>
    <row r="1520" ht="15">
      <c r="P1520" s="20">
        <f t="shared" si="25"/>
      </c>
    </row>
    <row r="1521" ht="15">
      <c r="P1521" s="20">
        <f t="shared" si="25"/>
      </c>
    </row>
    <row r="1522" ht="15">
      <c r="P1522" s="20">
        <f t="shared" si="25"/>
      </c>
    </row>
    <row r="1523" ht="15">
      <c r="P1523" s="20">
        <f t="shared" si="25"/>
      </c>
    </row>
    <row r="1524" ht="15">
      <c r="P1524" s="20">
        <f t="shared" si="25"/>
      </c>
    </row>
    <row r="1525" ht="15">
      <c r="P1525" s="20">
        <f t="shared" si="25"/>
      </c>
    </row>
    <row r="1526" ht="15">
      <c r="P1526" s="20">
        <f t="shared" si="25"/>
      </c>
    </row>
    <row r="1527" ht="15">
      <c r="P1527" s="20">
        <f t="shared" si="25"/>
      </c>
    </row>
    <row r="1528" ht="15">
      <c r="P1528" s="20">
        <f t="shared" si="25"/>
      </c>
    </row>
    <row r="1529" ht="15">
      <c r="P1529" s="20">
        <f t="shared" si="25"/>
      </c>
    </row>
    <row r="1530" ht="15">
      <c r="P1530" s="20">
        <f t="shared" si="25"/>
      </c>
    </row>
    <row r="1531" ht="15">
      <c r="P1531" s="20">
        <f t="shared" si="25"/>
      </c>
    </row>
    <row r="1532" ht="15">
      <c r="P1532" s="20">
        <f t="shared" si="25"/>
      </c>
    </row>
    <row r="1533" ht="15">
      <c r="P1533" s="20">
        <f t="shared" si="25"/>
      </c>
    </row>
    <row r="1534" ht="15">
      <c r="P1534" s="20">
        <f t="shared" si="25"/>
      </c>
    </row>
    <row r="1535" ht="15">
      <c r="P1535" s="20">
        <f t="shared" si="25"/>
      </c>
    </row>
    <row r="1536" ht="15">
      <c r="P1536" s="20">
        <f t="shared" si="25"/>
      </c>
    </row>
    <row r="1537" ht="15">
      <c r="P1537" s="20">
        <f t="shared" si="25"/>
      </c>
    </row>
    <row r="1538" ht="15">
      <c r="P1538" s="20">
        <f t="shared" si="25"/>
      </c>
    </row>
    <row r="1539" ht="15">
      <c r="P1539" s="20">
        <f t="shared" si="25"/>
      </c>
    </row>
    <row r="1540" ht="15">
      <c r="P1540" s="20">
        <f t="shared" si="25"/>
      </c>
    </row>
    <row r="1541" ht="15">
      <c r="P1541" s="20">
        <f t="shared" si="25"/>
      </c>
    </row>
    <row r="1542" ht="15">
      <c r="P1542" s="20">
        <f t="shared" si="25"/>
      </c>
    </row>
    <row r="1543" ht="15">
      <c r="P1543" s="20">
        <f t="shared" si="25"/>
      </c>
    </row>
    <row r="1544" ht="15">
      <c r="P1544" s="20">
        <f t="shared" si="25"/>
      </c>
    </row>
    <row r="1545" ht="15">
      <c r="P1545" s="20">
        <f t="shared" si="25"/>
      </c>
    </row>
    <row r="1546" ht="15">
      <c r="P1546" s="20">
        <f t="shared" si="25"/>
      </c>
    </row>
    <row r="1547" ht="15">
      <c r="P1547" s="20">
        <f t="shared" si="25"/>
      </c>
    </row>
    <row r="1548" ht="15">
      <c r="P1548" s="20">
        <f t="shared" si="25"/>
      </c>
    </row>
    <row r="1549" ht="15">
      <c r="P1549" s="20">
        <f t="shared" si="25"/>
      </c>
    </row>
    <row r="1550" ht="15">
      <c r="P1550" s="20">
        <f t="shared" si="25"/>
      </c>
    </row>
    <row r="1551" ht="15">
      <c r="P1551" s="20">
        <f t="shared" si="25"/>
      </c>
    </row>
    <row r="1552" ht="15">
      <c r="P1552" s="20">
        <f t="shared" si="25"/>
      </c>
    </row>
    <row r="1553" ht="15">
      <c r="P1553" s="20">
        <f aca="true" t="shared" si="26" ref="P1553:P1616">LEFT(C1551,3)&amp;N1551</f>
      </c>
    </row>
    <row r="1554" ht="15">
      <c r="P1554" s="20">
        <f t="shared" si="26"/>
      </c>
    </row>
    <row r="1555" ht="15">
      <c r="P1555" s="20">
        <f t="shared" si="26"/>
      </c>
    </row>
    <row r="1556" ht="15">
      <c r="P1556" s="20">
        <f t="shared" si="26"/>
      </c>
    </row>
    <row r="1557" ht="15">
      <c r="P1557" s="20">
        <f t="shared" si="26"/>
      </c>
    </row>
    <row r="1558" ht="15">
      <c r="P1558" s="20">
        <f t="shared" si="26"/>
      </c>
    </row>
    <row r="1559" ht="15">
      <c r="P1559" s="20">
        <f t="shared" si="26"/>
      </c>
    </row>
    <row r="1560" ht="15">
      <c r="P1560" s="20">
        <f t="shared" si="26"/>
      </c>
    </row>
    <row r="1561" ht="15">
      <c r="P1561" s="20">
        <f t="shared" si="26"/>
      </c>
    </row>
    <row r="1562" ht="15">
      <c r="P1562" s="20">
        <f t="shared" si="26"/>
      </c>
    </row>
    <row r="1563" ht="15">
      <c r="P1563" s="20">
        <f t="shared" si="26"/>
      </c>
    </row>
    <row r="1564" ht="15">
      <c r="P1564" s="20">
        <f t="shared" si="26"/>
      </c>
    </row>
    <row r="1565" ht="15">
      <c r="P1565" s="20">
        <f t="shared" si="26"/>
      </c>
    </row>
    <row r="1566" ht="15">
      <c r="P1566" s="20">
        <f t="shared" si="26"/>
      </c>
    </row>
    <row r="1567" ht="15">
      <c r="P1567" s="20">
        <f t="shared" si="26"/>
      </c>
    </row>
    <row r="1568" ht="15">
      <c r="P1568" s="20">
        <f t="shared" si="26"/>
      </c>
    </row>
    <row r="1569" ht="15">
      <c r="P1569" s="20">
        <f t="shared" si="26"/>
      </c>
    </row>
    <row r="1570" ht="15">
      <c r="P1570" s="20">
        <f t="shared" si="26"/>
      </c>
    </row>
    <row r="1571" ht="15">
      <c r="P1571" s="20">
        <f t="shared" si="26"/>
      </c>
    </row>
    <row r="1572" ht="15">
      <c r="P1572" s="20">
        <f t="shared" si="26"/>
      </c>
    </row>
    <row r="1573" ht="15">
      <c r="P1573" s="20">
        <f t="shared" si="26"/>
      </c>
    </row>
    <row r="1574" ht="15">
      <c r="P1574" s="20">
        <f t="shared" si="26"/>
      </c>
    </row>
    <row r="1575" ht="15">
      <c r="P1575" s="20">
        <f t="shared" si="26"/>
      </c>
    </row>
    <row r="1576" ht="15">
      <c r="P1576" s="20">
        <f t="shared" si="26"/>
      </c>
    </row>
    <row r="1577" ht="15">
      <c r="P1577" s="20">
        <f t="shared" si="26"/>
      </c>
    </row>
    <row r="1578" ht="15">
      <c r="P1578" s="20">
        <f t="shared" si="26"/>
      </c>
    </row>
    <row r="1579" ht="15">
      <c r="P1579" s="20">
        <f t="shared" si="26"/>
      </c>
    </row>
    <row r="1580" ht="15">
      <c r="P1580" s="20">
        <f t="shared" si="26"/>
      </c>
    </row>
    <row r="1581" ht="15">
      <c r="P1581" s="20">
        <f t="shared" si="26"/>
      </c>
    </row>
    <row r="1582" ht="15">
      <c r="P1582" s="20">
        <f t="shared" si="26"/>
      </c>
    </row>
    <row r="1583" ht="15">
      <c r="P1583" s="20">
        <f t="shared" si="26"/>
      </c>
    </row>
    <row r="1584" ht="15">
      <c r="P1584" s="20">
        <f t="shared" si="26"/>
      </c>
    </row>
    <row r="1585" ht="15">
      <c r="P1585" s="20">
        <f t="shared" si="26"/>
      </c>
    </row>
    <row r="1586" ht="15">
      <c r="P1586" s="20">
        <f t="shared" si="26"/>
      </c>
    </row>
    <row r="1587" ht="15">
      <c r="P1587" s="20">
        <f t="shared" si="26"/>
      </c>
    </row>
    <row r="1588" ht="15">
      <c r="P1588" s="20">
        <f t="shared" si="26"/>
      </c>
    </row>
    <row r="1589" ht="15">
      <c r="P1589" s="20">
        <f t="shared" si="26"/>
      </c>
    </row>
    <row r="1590" ht="15">
      <c r="P1590" s="20">
        <f t="shared" si="26"/>
      </c>
    </row>
    <row r="1591" ht="15">
      <c r="P1591" s="20">
        <f t="shared" si="26"/>
      </c>
    </row>
    <row r="1592" ht="15">
      <c r="P1592" s="20">
        <f t="shared" si="26"/>
      </c>
    </row>
    <row r="1593" ht="15">
      <c r="P1593" s="20">
        <f t="shared" si="26"/>
      </c>
    </row>
    <row r="1594" ht="15">
      <c r="P1594" s="20">
        <f t="shared" si="26"/>
      </c>
    </row>
    <row r="1595" ht="15">
      <c r="P1595" s="20">
        <f t="shared" si="26"/>
      </c>
    </row>
    <row r="1596" ht="15">
      <c r="P1596" s="20">
        <f t="shared" si="26"/>
      </c>
    </row>
    <row r="1597" ht="15">
      <c r="P1597" s="20">
        <f t="shared" si="26"/>
      </c>
    </row>
    <row r="1598" ht="15">
      <c r="P1598" s="20">
        <f t="shared" si="26"/>
      </c>
    </row>
    <row r="1599" ht="15">
      <c r="P1599" s="20">
        <f t="shared" si="26"/>
      </c>
    </row>
    <row r="1600" ht="15">
      <c r="P1600" s="20">
        <f t="shared" si="26"/>
      </c>
    </row>
    <row r="1601" ht="15">
      <c r="P1601" s="20">
        <f t="shared" si="26"/>
      </c>
    </row>
    <row r="1602" ht="15">
      <c r="P1602" s="20">
        <f t="shared" si="26"/>
      </c>
    </row>
    <row r="1603" ht="15">
      <c r="P1603" s="20">
        <f t="shared" si="26"/>
      </c>
    </row>
    <row r="1604" ht="15">
      <c r="P1604" s="20">
        <f t="shared" si="26"/>
      </c>
    </row>
    <row r="1605" ht="15">
      <c r="P1605" s="20">
        <f t="shared" si="26"/>
      </c>
    </row>
    <row r="1606" ht="15">
      <c r="P1606" s="20">
        <f t="shared" si="26"/>
      </c>
    </row>
    <row r="1607" ht="15">
      <c r="P1607" s="20">
        <f t="shared" si="26"/>
      </c>
    </row>
    <row r="1608" ht="15">
      <c r="P1608" s="20">
        <f t="shared" si="26"/>
      </c>
    </row>
    <row r="1609" ht="15">
      <c r="P1609" s="20">
        <f t="shared" si="26"/>
      </c>
    </row>
    <row r="1610" ht="15">
      <c r="P1610" s="20">
        <f t="shared" si="26"/>
      </c>
    </row>
    <row r="1611" ht="15">
      <c r="P1611" s="20">
        <f t="shared" si="26"/>
      </c>
    </row>
    <row r="1612" ht="15">
      <c r="P1612" s="20">
        <f t="shared" si="26"/>
      </c>
    </row>
    <row r="1613" ht="15">
      <c r="P1613" s="20">
        <f t="shared" si="26"/>
      </c>
    </row>
    <row r="1614" ht="15">
      <c r="P1614" s="20">
        <f t="shared" si="26"/>
      </c>
    </row>
    <row r="1615" ht="15">
      <c r="P1615" s="20">
        <f t="shared" si="26"/>
      </c>
    </row>
    <row r="1616" ht="15">
      <c r="P1616" s="20">
        <f t="shared" si="26"/>
      </c>
    </row>
    <row r="1617" ht="15">
      <c r="P1617" s="20">
        <f aca="true" t="shared" si="27" ref="P1617:P1680">LEFT(C1615,3)&amp;N1615</f>
      </c>
    </row>
    <row r="1618" ht="15">
      <c r="P1618" s="20">
        <f t="shared" si="27"/>
      </c>
    </row>
    <row r="1619" ht="15">
      <c r="P1619" s="20">
        <f t="shared" si="27"/>
      </c>
    </row>
    <row r="1620" ht="15">
      <c r="P1620" s="20">
        <f t="shared" si="27"/>
      </c>
    </row>
    <row r="1621" ht="15">
      <c r="P1621" s="20">
        <f t="shared" si="27"/>
      </c>
    </row>
    <row r="1622" ht="15">
      <c r="P1622" s="20">
        <f t="shared" si="27"/>
      </c>
    </row>
    <row r="1623" ht="15">
      <c r="P1623" s="20">
        <f t="shared" si="27"/>
      </c>
    </row>
    <row r="1624" ht="15">
      <c r="P1624" s="20">
        <f t="shared" si="27"/>
      </c>
    </row>
    <row r="1625" ht="15">
      <c r="P1625" s="20">
        <f t="shared" si="27"/>
      </c>
    </row>
    <row r="1626" ht="15">
      <c r="P1626" s="20">
        <f t="shared" si="27"/>
      </c>
    </row>
    <row r="1627" ht="15">
      <c r="P1627" s="20">
        <f t="shared" si="27"/>
      </c>
    </row>
    <row r="1628" ht="15">
      <c r="P1628" s="20">
        <f t="shared" si="27"/>
      </c>
    </row>
    <row r="1629" ht="15">
      <c r="P1629" s="20">
        <f t="shared" si="27"/>
      </c>
    </row>
    <row r="1630" ht="15">
      <c r="P1630" s="20">
        <f t="shared" si="27"/>
      </c>
    </row>
    <row r="1631" ht="15">
      <c r="P1631" s="20">
        <f t="shared" si="27"/>
      </c>
    </row>
    <row r="1632" ht="15">
      <c r="P1632" s="20">
        <f t="shared" si="27"/>
      </c>
    </row>
    <row r="1633" ht="15">
      <c r="P1633" s="20">
        <f t="shared" si="27"/>
      </c>
    </row>
    <row r="1634" ht="15">
      <c r="P1634" s="20">
        <f t="shared" si="27"/>
      </c>
    </row>
    <row r="1635" ht="15">
      <c r="P1635" s="20">
        <f t="shared" si="27"/>
      </c>
    </row>
    <row r="1636" ht="15">
      <c r="P1636" s="20">
        <f t="shared" si="27"/>
      </c>
    </row>
    <row r="1637" ht="15">
      <c r="P1637" s="20">
        <f t="shared" si="27"/>
      </c>
    </row>
    <row r="1638" ht="15">
      <c r="P1638" s="20">
        <f t="shared" si="27"/>
      </c>
    </row>
    <row r="1639" ht="15">
      <c r="P1639" s="20">
        <f t="shared" si="27"/>
      </c>
    </row>
    <row r="1640" ht="15">
      <c r="P1640" s="20">
        <f t="shared" si="27"/>
      </c>
    </row>
    <row r="1641" ht="15">
      <c r="P1641" s="20">
        <f t="shared" si="27"/>
      </c>
    </row>
    <row r="1642" ht="15">
      <c r="P1642" s="20">
        <f t="shared" si="27"/>
      </c>
    </row>
    <row r="1643" ht="15">
      <c r="P1643" s="20">
        <f t="shared" si="27"/>
      </c>
    </row>
    <row r="1644" ht="15">
      <c r="P1644" s="20">
        <f t="shared" si="27"/>
      </c>
    </row>
    <row r="1645" ht="15">
      <c r="P1645" s="20">
        <f t="shared" si="27"/>
      </c>
    </row>
    <row r="1646" ht="15">
      <c r="P1646" s="20">
        <f t="shared" si="27"/>
      </c>
    </row>
    <row r="1647" ht="15">
      <c r="P1647" s="20">
        <f t="shared" si="27"/>
      </c>
    </row>
    <row r="1648" ht="15">
      <c r="P1648" s="20">
        <f t="shared" si="27"/>
      </c>
    </row>
    <row r="1649" ht="15">
      <c r="P1649" s="20">
        <f t="shared" si="27"/>
      </c>
    </row>
    <row r="1650" ht="15">
      <c r="P1650" s="20">
        <f t="shared" si="27"/>
      </c>
    </row>
    <row r="1651" ht="15">
      <c r="P1651" s="20">
        <f t="shared" si="27"/>
      </c>
    </row>
    <row r="1652" ht="15">
      <c r="P1652" s="20">
        <f t="shared" si="27"/>
      </c>
    </row>
    <row r="1653" ht="15">
      <c r="P1653" s="20">
        <f t="shared" si="27"/>
      </c>
    </row>
    <row r="1654" ht="15">
      <c r="P1654" s="20">
        <f t="shared" si="27"/>
      </c>
    </row>
    <row r="1655" ht="15">
      <c r="P1655" s="20">
        <f t="shared" si="27"/>
      </c>
    </row>
    <row r="1656" ht="15">
      <c r="P1656" s="20">
        <f t="shared" si="27"/>
      </c>
    </row>
    <row r="1657" ht="15">
      <c r="P1657" s="20">
        <f t="shared" si="27"/>
      </c>
    </row>
    <row r="1658" ht="15">
      <c r="P1658" s="20">
        <f t="shared" si="27"/>
      </c>
    </row>
    <row r="1659" ht="15">
      <c r="P1659" s="20">
        <f t="shared" si="27"/>
      </c>
    </row>
    <row r="1660" ht="15">
      <c r="P1660" s="20">
        <f t="shared" si="27"/>
      </c>
    </row>
    <row r="1661" ht="15">
      <c r="P1661" s="20">
        <f t="shared" si="27"/>
      </c>
    </row>
    <row r="1662" ht="15">
      <c r="P1662" s="20">
        <f t="shared" si="27"/>
      </c>
    </row>
    <row r="1663" ht="15">
      <c r="P1663" s="20">
        <f t="shared" si="27"/>
      </c>
    </row>
    <row r="1664" ht="15">
      <c r="P1664" s="20">
        <f t="shared" si="27"/>
      </c>
    </row>
    <row r="1665" ht="15">
      <c r="P1665" s="20">
        <f t="shared" si="27"/>
      </c>
    </row>
    <row r="1666" ht="15">
      <c r="P1666" s="20">
        <f t="shared" si="27"/>
      </c>
    </row>
    <row r="1667" ht="15">
      <c r="P1667" s="20">
        <f t="shared" si="27"/>
      </c>
    </row>
    <row r="1668" ht="15">
      <c r="P1668" s="20">
        <f t="shared" si="27"/>
      </c>
    </row>
    <row r="1669" ht="15">
      <c r="P1669" s="20">
        <f t="shared" si="27"/>
      </c>
    </row>
    <row r="1670" ht="15">
      <c r="P1670" s="20">
        <f t="shared" si="27"/>
      </c>
    </row>
    <row r="1671" ht="15">
      <c r="P1671" s="20">
        <f t="shared" si="27"/>
      </c>
    </row>
    <row r="1672" ht="15">
      <c r="P1672" s="20">
        <f t="shared" si="27"/>
      </c>
    </row>
    <row r="1673" ht="15">
      <c r="P1673" s="20">
        <f t="shared" si="27"/>
      </c>
    </row>
    <row r="1674" ht="15">
      <c r="P1674" s="20">
        <f t="shared" si="27"/>
      </c>
    </row>
    <row r="1675" ht="15">
      <c r="P1675" s="20">
        <f t="shared" si="27"/>
      </c>
    </row>
    <row r="1676" ht="15">
      <c r="P1676" s="20">
        <f t="shared" si="27"/>
      </c>
    </row>
    <row r="1677" ht="15">
      <c r="P1677" s="20">
        <f t="shared" si="27"/>
      </c>
    </row>
    <row r="1678" ht="15">
      <c r="P1678" s="20">
        <f t="shared" si="27"/>
      </c>
    </row>
    <row r="1679" ht="15">
      <c r="P1679" s="20">
        <f t="shared" si="27"/>
      </c>
    </row>
    <row r="1680" ht="15">
      <c r="P1680" s="20">
        <f t="shared" si="27"/>
      </c>
    </row>
    <row r="1681" ht="15">
      <c r="P1681" s="20">
        <f aca="true" t="shared" si="28" ref="P1681:P1744">LEFT(C1679,3)&amp;N1679</f>
      </c>
    </row>
    <row r="1682" ht="15">
      <c r="P1682" s="20">
        <f t="shared" si="28"/>
      </c>
    </row>
    <row r="1683" ht="15">
      <c r="P1683" s="20">
        <f t="shared" si="28"/>
      </c>
    </row>
    <row r="1684" ht="15">
      <c r="P1684" s="20">
        <f t="shared" si="28"/>
      </c>
    </row>
    <row r="1685" ht="15">
      <c r="P1685" s="20">
        <f t="shared" si="28"/>
      </c>
    </row>
    <row r="1686" ht="15">
      <c r="P1686" s="20">
        <f t="shared" si="28"/>
      </c>
    </row>
    <row r="1687" ht="15">
      <c r="P1687" s="20">
        <f t="shared" si="28"/>
      </c>
    </row>
    <row r="1688" ht="15">
      <c r="P1688" s="20">
        <f t="shared" si="28"/>
      </c>
    </row>
    <row r="1689" ht="15">
      <c r="P1689" s="20">
        <f t="shared" si="28"/>
      </c>
    </row>
    <row r="1690" ht="15">
      <c r="P1690" s="20">
        <f t="shared" si="28"/>
      </c>
    </row>
    <row r="1691" ht="15">
      <c r="P1691" s="20">
        <f t="shared" si="28"/>
      </c>
    </row>
    <row r="1692" ht="15">
      <c r="P1692" s="20">
        <f t="shared" si="28"/>
      </c>
    </row>
    <row r="1693" ht="15">
      <c r="P1693" s="20">
        <f t="shared" si="28"/>
      </c>
    </row>
    <row r="1694" ht="15">
      <c r="P1694" s="20">
        <f t="shared" si="28"/>
      </c>
    </row>
    <row r="1695" ht="15">
      <c r="P1695" s="20">
        <f t="shared" si="28"/>
      </c>
    </row>
    <row r="1696" ht="15">
      <c r="P1696" s="20">
        <f t="shared" si="28"/>
      </c>
    </row>
    <row r="1697" ht="15">
      <c r="P1697" s="20">
        <f t="shared" si="28"/>
      </c>
    </row>
    <row r="1698" ht="15">
      <c r="P1698" s="20">
        <f t="shared" si="28"/>
      </c>
    </row>
    <row r="1699" ht="15">
      <c r="P1699" s="20">
        <f t="shared" si="28"/>
      </c>
    </row>
    <row r="1700" ht="15">
      <c r="P1700" s="20">
        <f t="shared" si="28"/>
      </c>
    </row>
    <row r="1701" ht="15">
      <c r="P1701" s="20">
        <f t="shared" si="28"/>
      </c>
    </row>
    <row r="1702" ht="15">
      <c r="P1702" s="20">
        <f t="shared" si="28"/>
      </c>
    </row>
    <row r="1703" ht="15">
      <c r="P1703" s="20">
        <f t="shared" si="28"/>
      </c>
    </row>
    <row r="1704" ht="15">
      <c r="P1704" s="20">
        <f t="shared" si="28"/>
      </c>
    </row>
    <row r="1705" ht="15">
      <c r="P1705" s="20">
        <f t="shared" si="28"/>
      </c>
    </row>
    <row r="1706" ht="15">
      <c r="P1706" s="20">
        <f t="shared" si="28"/>
      </c>
    </row>
    <row r="1707" ht="15">
      <c r="P1707" s="20">
        <f t="shared" si="28"/>
      </c>
    </row>
    <row r="1708" ht="15">
      <c r="P1708" s="20">
        <f t="shared" si="28"/>
      </c>
    </row>
    <row r="1709" ht="15">
      <c r="P1709" s="20">
        <f t="shared" si="28"/>
      </c>
    </row>
    <row r="1710" ht="15">
      <c r="P1710" s="20">
        <f t="shared" si="28"/>
      </c>
    </row>
    <row r="1711" ht="15">
      <c r="P1711" s="20">
        <f t="shared" si="28"/>
      </c>
    </row>
    <row r="1712" ht="15">
      <c r="P1712" s="20">
        <f t="shared" si="28"/>
      </c>
    </row>
    <row r="1713" ht="15">
      <c r="P1713" s="20">
        <f t="shared" si="28"/>
      </c>
    </row>
    <row r="1714" ht="15">
      <c r="P1714" s="20">
        <f t="shared" si="28"/>
      </c>
    </row>
    <row r="1715" ht="15">
      <c r="P1715" s="20">
        <f t="shared" si="28"/>
      </c>
    </row>
    <row r="1716" ht="15">
      <c r="P1716" s="20">
        <f t="shared" si="28"/>
      </c>
    </row>
    <row r="1717" ht="15">
      <c r="P1717" s="20">
        <f t="shared" si="28"/>
      </c>
    </row>
    <row r="1718" ht="15">
      <c r="P1718" s="20">
        <f t="shared" si="28"/>
      </c>
    </row>
    <row r="1719" ht="15">
      <c r="P1719" s="20">
        <f t="shared" si="28"/>
      </c>
    </row>
    <row r="1720" ht="15">
      <c r="P1720" s="20">
        <f t="shared" si="28"/>
      </c>
    </row>
    <row r="1721" ht="15">
      <c r="P1721" s="20">
        <f t="shared" si="28"/>
      </c>
    </row>
    <row r="1722" ht="15">
      <c r="P1722" s="20">
        <f t="shared" si="28"/>
      </c>
    </row>
    <row r="1723" ht="15">
      <c r="P1723" s="20">
        <f t="shared" si="28"/>
      </c>
    </row>
    <row r="1724" ht="15">
      <c r="P1724" s="20">
        <f t="shared" si="28"/>
      </c>
    </row>
    <row r="1725" ht="15">
      <c r="P1725" s="20">
        <f t="shared" si="28"/>
      </c>
    </row>
    <row r="1726" ht="15">
      <c r="P1726" s="20">
        <f t="shared" si="28"/>
      </c>
    </row>
    <row r="1727" ht="15">
      <c r="P1727" s="20">
        <f t="shared" si="28"/>
      </c>
    </row>
    <row r="1728" ht="15">
      <c r="P1728" s="20">
        <f t="shared" si="28"/>
      </c>
    </row>
    <row r="1729" ht="15">
      <c r="P1729" s="20">
        <f t="shared" si="28"/>
      </c>
    </row>
    <row r="1730" ht="15">
      <c r="P1730" s="20">
        <f t="shared" si="28"/>
      </c>
    </row>
    <row r="1731" ht="15">
      <c r="P1731" s="20">
        <f t="shared" si="28"/>
      </c>
    </row>
    <row r="1732" ht="15">
      <c r="P1732" s="20">
        <f t="shared" si="28"/>
      </c>
    </row>
    <row r="1733" ht="15">
      <c r="P1733" s="20">
        <f t="shared" si="28"/>
      </c>
    </row>
    <row r="1734" ht="15">
      <c r="P1734" s="20">
        <f t="shared" si="28"/>
      </c>
    </row>
    <row r="1735" ht="15">
      <c r="P1735" s="20">
        <f t="shared" si="28"/>
      </c>
    </row>
    <row r="1736" ht="15">
      <c r="P1736" s="20">
        <f t="shared" si="28"/>
      </c>
    </row>
    <row r="1737" ht="15">
      <c r="P1737" s="20">
        <f t="shared" si="28"/>
      </c>
    </row>
    <row r="1738" ht="15">
      <c r="P1738" s="20">
        <f t="shared" si="28"/>
      </c>
    </row>
    <row r="1739" ht="15">
      <c r="P1739" s="20">
        <f t="shared" si="28"/>
      </c>
    </row>
    <row r="1740" ht="15">
      <c r="P1740" s="20">
        <f t="shared" si="28"/>
      </c>
    </row>
    <row r="1741" ht="15">
      <c r="P1741" s="20">
        <f t="shared" si="28"/>
      </c>
    </row>
    <row r="1742" ht="15">
      <c r="P1742" s="20">
        <f t="shared" si="28"/>
      </c>
    </row>
    <row r="1743" ht="15">
      <c r="P1743" s="20">
        <f t="shared" si="28"/>
      </c>
    </row>
    <row r="1744" ht="15">
      <c r="P1744" s="20">
        <f t="shared" si="28"/>
      </c>
    </row>
    <row r="1745" ht="15">
      <c r="P1745" s="20">
        <f aca="true" t="shared" si="29" ref="P1745:P1808">LEFT(C1743,3)&amp;N1743</f>
      </c>
    </row>
    <row r="1746" ht="15">
      <c r="P1746" s="20">
        <f t="shared" si="29"/>
      </c>
    </row>
    <row r="1747" ht="15">
      <c r="P1747" s="20">
        <f t="shared" si="29"/>
      </c>
    </row>
    <row r="1748" ht="15">
      <c r="P1748" s="20">
        <f t="shared" si="29"/>
      </c>
    </row>
    <row r="1749" ht="15">
      <c r="P1749" s="20">
        <f t="shared" si="29"/>
      </c>
    </row>
    <row r="1750" ht="15">
      <c r="P1750" s="20">
        <f t="shared" si="29"/>
      </c>
    </row>
    <row r="1751" ht="15">
      <c r="P1751" s="20">
        <f t="shared" si="29"/>
      </c>
    </row>
    <row r="1752" ht="15">
      <c r="P1752" s="20">
        <f t="shared" si="29"/>
      </c>
    </row>
    <row r="1753" ht="15">
      <c r="P1753" s="20">
        <f t="shared" si="29"/>
      </c>
    </row>
    <row r="1754" ht="15">
      <c r="P1754" s="20">
        <f t="shared" si="29"/>
      </c>
    </row>
    <row r="1755" ht="15">
      <c r="P1755" s="20">
        <f t="shared" si="29"/>
      </c>
    </row>
    <row r="1756" ht="15">
      <c r="P1756" s="20">
        <f t="shared" si="29"/>
      </c>
    </row>
    <row r="1757" ht="15">
      <c r="P1757" s="20">
        <f t="shared" si="29"/>
      </c>
    </row>
    <row r="1758" ht="15">
      <c r="P1758" s="20">
        <f t="shared" si="29"/>
      </c>
    </row>
    <row r="1759" ht="15">
      <c r="P1759" s="20">
        <f t="shared" si="29"/>
      </c>
    </row>
    <row r="1760" ht="15">
      <c r="P1760" s="20">
        <f t="shared" si="29"/>
      </c>
    </row>
    <row r="1761" ht="15">
      <c r="P1761" s="20">
        <f t="shared" si="29"/>
      </c>
    </row>
    <row r="1762" ht="15">
      <c r="P1762" s="20">
        <f t="shared" si="29"/>
      </c>
    </row>
    <row r="1763" ht="15">
      <c r="P1763" s="20">
        <f t="shared" si="29"/>
      </c>
    </row>
    <row r="1764" ht="15">
      <c r="P1764" s="20">
        <f t="shared" si="29"/>
      </c>
    </row>
    <row r="1765" ht="15">
      <c r="P1765" s="20">
        <f t="shared" si="29"/>
      </c>
    </row>
    <row r="1766" ht="15">
      <c r="P1766" s="20">
        <f t="shared" si="29"/>
      </c>
    </row>
    <row r="1767" ht="15">
      <c r="P1767" s="20">
        <f t="shared" si="29"/>
      </c>
    </row>
    <row r="1768" ht="15">
      <c r="P1768" s="20">
        <f t="shared" si="29"/>
      </c>
    </row>
    <row r="1769" ht="15">
      <c r="P1769" s="20">
        <f t="shared" si="29"/>
      </c>
    </row>
    <row r="1770" ht="15">
      <c r="P1770" s="20">
        <f t="shared" si="29"/>
      </c>
    </row>
    <row r="1771" ht="15">
      <c r="P1771" s="20">
        <f t="shared" si="29"/>
      </c>
    </row>
    <row r="1772" ht="15">
      <c r="P1772" s="20">
        <f t="shared" si="29"/>
      </c>
    </row>
    <row r="1773" ht="15">
      <c r="P1773" s="20">
        <f t="shared" si="29"/>
      </c>
    </row>
    <row r="1774" ht="15">
      <c r="P1774" s="20">
        <f t="shared" si="29"/>
      </c>
    </row>
    <row r="1775" ht="15">
      <c r="P1775" s="20">
        <f t="shared" si="29"/>
      </c>
    </row>
    <row r="1776" ht="15">
      <c r="P1776" s="20">
        <f t="shared" si="29"/>
      </c>
    </row>
    <row r="1777" ht="15">
      <c r="P1777" s="20">
        <f t="shared" si="29"/>
      </c>
    </row>
    <row r="1778" ht="15">
      <c r="P1778" s="20">
        <f t="shared" si="29"/>
      </c>
    </row>
    <row r="1779" ht="15">
      <c r="P1779" s="20">
        <f t="shared" si="29"/>
      </c>
    </row>
    <row r="1780" ht="15">
      <c r="P1780" s="20">
        <f t="shared" si="29"/>
      </c>
    </row>
    <row r="1781" ht="15">
      <c r="P1781" s="20">
        <f t="shared" si="29"/>
      </c>
    </row>
    <row r="1782" ht="15">
      <c r="P1782" s="20">
        <f t="shared" si="29"/>
      </c>
    </row>
    <row r="1783" ht="15">
      <c r="P1783" s="20">
        <f t="shared" si="29"/>
      </c>
    </row>
    <row r="1784" ht="15">
      <c r="P1784" s="20">
        <f t="shared" si="29"/>
      </c>
    </row>
    <row r="1785" ht="15">
      <c r="P1785" s="20">
        <f t="shared" si="29"/>
      </c>
    </row>
    <row r="1786" ht="15">
      <c r="P1786" s="20">
        <f t="shared" si="29"/>
      </c>
    </row>
    <row r="1787" ht="15">
      <c r="P1787" s="20">
        <f t="shared" si="29"/>
      </c>
    </row>
    <row r="1788" ht="15">
      <c r="P1788" s="20">
        <f t="shared" si="29"/>
      </c>
    </row>
    <row r="1789" ht="15">
      <c r="P1789" s="20">
        <f t="shared" si="29"/>
      </c>
    </row>
    <row r="1790" ht="15">
      <c r="P1790" s="20">
        <f t="shared" si="29"/>
      </c>
    </row>
    <row r="1791" ht="15">
      <c r="P1791" s="20">
        <f t="shared" si="29"/>
      </c>
    </row>
    <row r="1792" ht="15">
      <c r="P1792" s="20">
        <f t="shared" si="29"/>
      </c>
    </row>
    <row r="1793" ht="15">
      <c r="P1793" s="20">
        <f t="shared" si="29"/>
      </c>
    </row>
    <row r="1794" ht="15">
      <c r="P1794" s="20">
        <f t="shared" si="29"/>
      </c>
    </row>
    <row r="1795" ht="15">
      <c r="P1795" s="20">
        <f t="shared" si="29"/>
      </c>
    </row>
    <row r="1796" ht="15">
      <c r="P1796" s="20">
        <f t="shared" si="29"/>
      </c>
    </row>
    <row r="1797" ht="15">
      <c r="P1797" s="20">
        <f t="shared" si="29"/>
      </c>
    </row>
    <row r="1798" ht="15">
      <c r="P1798" s="20">
        <f t="shared" si="29"/>
      </c>
    </row>
    <row r="1799" ht="15">
      <c r="P1799" s="20">
        <f t="shared" si="29"/>
      </c>
    </row>
    <row r="1800" ht="15">
      <c r="P1800" s="20">
        <f t="shared" si="29"/>
      </c>
    </row>
    <row r="1801" ht="15">
      <c r="P1801" s="20">
        <f t="shared" si="29"/>
      </c>
    </row>
    <row r="1802" ht="15">
      <c r="P1802" s="20">
        <f t="shared" si="29"/>
      </c>
    </row>
    <row r="1803" ht="15">
      <c r="P1803" s="20">
        <f t="shared" si="29"/>
      </c>
    </row>
    <row r="1804" ht="15">
      <c r="P1804" s="20">
        <f t="shared" si="29"/>
      </c>
    </row>
    <row r="1805" ht="15">
      <c r="P1805" s="20">
        <f t="shared" si="29"/>
      </c>
    </row>
    <row r="1806" ht="15">
      <c r="P1806" s="20">
        <f t="shared" si="29"/>
      </c>
    </row>
    <row r="1807" ht="15">
      <c r="P1807" s="20">
        <f t="shared" si="29"/>
      </c>
    </row>
    <row r="1808" ht="15">
      <c r="P1808" s="20">
        <f t="shared" si="29"/>
      </c>
    </row>
    <row r="1809" ht="15">
      <c r="P1809" s="20">
        <f aca="true" t="shared" si="30" ref="P1809:P1872">LEFT(C1807,3)&amp;N1807</f>
      </c>
    </row>
    <row r="1810" ht="15">
      <c r="P1810" s="20">
        <f t="shared" si="30"/>
      </c>
    </row>
    <row r="1811" ht="15">
      <c r="P1811" s="20">
        <f t="shared" si="30"/>
      </c>
    </row>
    <row r="1812" ht="15">
      <c r="P1812" s="20">
        <f t="shared" si="30"/>
      </c>
    </row>
    <row r="1813" ht="15">
      <c r="P1813" s="20">
        <f t="shared" si="30"/>
      </c>
    </row>
    <row r="1814" ht="15">
      <c r="P1814" s="20">
        <f t="shared" si="30"/>
      </c>
    </row>
    <row r="1815" ht="15">
      <c r="P1815" s="20">
        <f t="shared" si="30"/>
      </c>
    </row>
    <row r="1816" ht="15">
      <c r="P1816" s="20">
        <f t="shared" si="30"/>
      </c>
    </row>
    <row r="1817" ht="15">
      <c r="P1817" s="20">
        <f t="shared" si="30"/>
      </c>
    </row>
    <row r="1818" ht="15">
      <c r="P1818" s="20">
        <f t="shared" si="30"/>
      </c>
    </row>
    <row r="1819" ht="15">
      <c r="P1819" s="20">
        <f t="shared" si="30"/>
      </c>
    </row>
    <row r="1820" ht="15">
      <c r="P1820" s="20">
        <f t="shared" si="30"/>
      </c>
    </row>
    <row r="1821" ht="15">
      <c r="P1821" s="20">
        <f t="shared" si="30"/>
      </c>
    </row>
    <row r="1822" ht="15">
      <c r="P1822" s="20">
        <f t="shared" si="30"/>
      </c>
    </row>
    <row r="1823" ht="15">
      <c r="P1823" s="20">
        <f t="shared" si="30"/>
      </c>
    </row>
    <row r="1824" ht="15">
      <c r="P1824" s="20">
        <f t="shared" si="30"/>
      </c>
    </row>
    <row r="1825" ht="15">
      <c r="P1825" s="20">
        <f t="shared" si="30"/>
      </c>
    </row>
    <row r="1826" ht="15">
      <c r="P1826" s="20">
        <f t="shared" si="30"/>
      </c>
    </row>
    <row r="1827" ht="15">
      <c r="P1827" s="20">
        <f t="shared" si="30"/>
      </c>
    </row>
    <row r="1828" ht="15">
      <c r="P1828" s="20">
        <f t="shared" si="30"/>
      </c>
    </row>
    <row r="1829" ht="15">
      <c r="P1829" s="20">
        <f t="shared" si="30"/>
      </c>
    </row>
    <row r="1830" ht="15">
      <c r="P1830" s="20">
        <f t="shared" si="30"/>
      </c>
    </row>
    <row r="1831" ht="15">
      <c r="P1831" s="20">
        <f t="shared" si="30"/>
      </c>
    </row>
    <row r="1832" ht="15">
      <c r="P1832" s="20">
        <f t="shared" si="30"/>
      </c>
    </row>
    <row r="1833" ht="15">
      <c r="P1833" s="20">
        <f t="shared" si="30"/>
      </c>
    </row>
    <row r="1834" ht="15">
      <c r="P1834" s="20">
        <f t="shared" si="30"/>
      </c>
    </row>
    <row r="1835" ht="15">
      <c r="P1835" s="20">
        <f t="shared" si="30"/>
      </c>
    </row>
    <row r="1836" ht="15">
      <c r="P1836" s="20">
        <f t="shared" si="30"/>
      </c>
    </row>
    <row r="1837" ht="15">
      <c r="P1837" s="20">
        <f t="shared" si="30"/>
      </c>
    </row>
    <row r="1838" ht="15">
      <c r="P1838" s="20">
        <f t="shared" si="30"/>
      </c>
    </row>
    <row r="1839" ht="15">
      <c r="P1839" s="20">
        <f t="shared" si="30"/>
      </c>
    </row>
    <row r="1840" ht="15">
      <c r="P1840" s="20">
        <f t="shared" si="30"/>
      </c>
    </row>
    <row r="1841" ht="15">
      <c r="P1841" s="20">
        <f t="shared" si="30"/>
      </c>
    </row>
    <row r="1842" ht="15">
      <c r="P1842" s="20">
        <f t="shared" si="30"/>
      </c>
    </row>
    <row r="1843" ht="15">
      <c r="P1843" s="20">
        <f t="shared" si="30"/>
      </c>
    </row>
    <row r="1844" ht="15">
      <c r="P1844" s="20">
        <f t="shared" si="30"/>
      </c>
    </row>
    <row r="1845" ht="15">
      <c r="P1845" s="20">
        <f t="shared" si="30"/>
      </c>
    </row>
    <row r="1846" ht="15">
      <c r="P1846" s="20">
        <f t="shared" si="30"/>
      </c>
    </row>
    <row r="1847" ht="15">
      <c r="P1847" s="20">
        <f t="shared" si="30"/>
      </c>
    </row>
    <row r="1848" ht="15">
      <c r="P1848" s="20">
        <f t="shared" si="30"/>
      </c>
    </row>
    <row r="1849" ht="15">
      <c r="P1849" s="20">
        <f t="shared" si="30"/>
      </c>
    </row>
    <row r="1850" ht="15">
      <c r="P1850" s="20">
        <f t="shared" si="30"/>
      </c>
    </row>
    <row r="1851" ht="15">
      <c r="P1851" s="20">
        <f t="shared" si="30"/>
      </c>
    </row>
    <row r="1852" ht="15">
      <c r="P1852" s="20">
        <f t="shared" si="30"/>
      </c>
    </row>
    <row r="1853" ht="15">
      <c r="P1853" s="20">
        <f t="shared" si="30"/>
      </c>
    </row>
    <row r="1854" ht="15">
      <c r="P1854" s="20">
        <f t="shared" si="30"/>
      </c>
    </row>
    <row r="1855" ht="15">
      <c r="P1855" s="20">
        <f t="shared" si="30"/>
      </c>
    </row>
    <row r="1856" ht="15">
      <c r="P1856" s="20">
        <f t="shared" si="30"/>
      </c>
    </row>
    <row r="1857" ht="15">
      <c r="P1857" s="20">
        <f t="shared" si="30"/>
      </c>
    </row>
    <row r="1858" ht="15">
      <c r="P1858" s="20">
        <f t="shared" si="30"/>
      </c>
    </row>
    <row r="1859" ht="15">
      <c r="P1859" s="20">
        <f t="shared" si="30"/>
      </c>
    </row>
    <row r="1860" ht="15">
      <c r="P1860" s="20">
        <f t="shared" si="30"/>
      </c>
    </row>
    <row r="1861" ht="15">
      <c r="P1861" s="20">
        <f t="shared" si="30"/>
      </c>
    </row>
    <row r="1862" ht="15">
      <c r="P1862" s="20">
        <f t="shared" si="30"/>
      </c>
    </row>
    <row r="1863" ht="15">
      <c r="P1863" s="20">
        <f t="shared" si="30"/>
      </c>
    </row>
    <row r="1864" ht="15">
      <c r="P1864" s="20">
        <f t="shared" si="30"/>
      </c>
    </row>
    <row r="1865" ht="15">
      <c r="P1865" s="20">
        <f t="shared" si="30"/>
      </c>
    </row>
    <row r="1866" ht="15">
      <c r="P1866" s="20">
        <f t="shared" si="30"/>
      </c>
    </row>
    <row r="1867" ht="15">
      <c r="P1867" s="20">
        <f t="shared" si="30"/>
      </c>
    </row>
    <row r="1868" ht="15">
      <c r="P1868" s="20">
        <f t="shared" si="30"/>
      </c>
    </row>
    <row r="1869" ht="15">
      <c r="P1869" s="20">
        <f t="shared" si="30"/>
      </c>
    </row>
    <row r="1870" ht="15">
      <c r="P1870" s="20">
        <f t="shared" si="30"/>
      </c>
    </row>
    <row r="1871" ht="15">
      <c r="P1871" s="20">
        <f t="shared" si="30"/>
      </c>
    </row>
    <row r="1872" ht="15">
      <c r="P1872" s="20">
        <f t="shared" si="30"/>
      </c>
    </row>
    <row r="1873" ht="15">
      <c r="P1873" s="20">
        <f aca="true" t="shared" si="31" ref="P1873:P1936">LEFT(C1871,3)&amp;N1871</f>
      </c>
    </row>
    <row r="1874" ht="15">
      <c r="P1874" s="20">
        <f t="shared" si="31"/>
      </c>
    </row>
    <row r="1875" ht="15">
      <c r="P1875" s="20">
        <f t="shared" si="31"/>
      </c>
    </row>
    <row r="1876" ht="15">
      <c r="P1876" s="20">
        <f t="shared" si="31"/>
      </c>
    </row>
    <row r="1877" ht="15">
      <c r="P1877" s="20">
        <f t="shared" si="31"/>
      </c>
    </row>
    <row r="1878" ht="15">
      <c r="P1878" s="20">
        <f t="shared" si="31"/>
      </c>
    </row>
    <row r="1879" ht="15">
      <c r="P1879" s="20">
        <f t="shared" si="31"/>
      </c>
    </row>
    <row r="1880" ht="15">
      <c r="P1880" s="20">
        <f t="shared" si="31"/>
      </c>
    </row>
    <row r="1881" ht="15">
      <c r="P1881" s="20">
        <f t="shared" si="31"/>
      </c>
    </row>
    <row r="1882" ht="15">
      <c r="P1882" s="20">
        <f t="shared" si="31"/>
      </c>
    </row>
    <row r="1883" ht="15">
      <c r="P1883" s="20">
        <f t="shared" si="31"/>
      </c>
    </row>
    <row r="1884" ht="15">
      <c r="P1884" s="20">
        <f t="shared" si="31"/>
      </c>
    </row>
    <row r="1885" ht="15">
      <c r="P1885" s="20">
        <f t="shared" si="31"/>
      </c>
    </row>
    <row r="1886" ht="15">
      <c r="P1886" s="20">
        <f t="shared" si="31"/>
      </c>
    </row>
    <row r="1887" ht="15">
      <c r="P1887" s="20">
        <f t="shared" si="31"/>
      </c>
    </row>
    <row r="1888" ht="15">
      <c r="P1888" s="20">
        <f t="shared" si="31"/>
      </c>
    </row>
    <row r="1889" ht="15">
      <c r="P1889" s="20">
        <f t="shared" si="31"/>
      </c>
    </row>
    <row r="1890" ht="15">
      <c r="P1890" s="20">
        <f t="shared" si="31"/>
      </c>
    </row>
    <row r="1891" ht="15">
      <c r="P1891" s="20">
        <f t="shared" si="31"/>
      </c>
    </row>
    <row r="1892" ht="15">
      <c r="P1892" s="20">
        <f t="shared" si="31"/>
      </c>
    </row>
    <row r="1893" ht="15">
      <c r="P1893" s="20">
        <f t="shared" si="31"/>
      </c>
    </row>
    <row r="1894" ht="15">
      <c r="P1894" s="20">
        <f t="shared" si="31"/>
      </c>
    </row>
    <row r="1895" ht="15">
      <c r="P1895" s="20">
        <f t="shared" si="31"/>
      </c>
    </row>
    <row r="1896" ht="15">
      <c r="P1896" s="20">
        <f t="shared" si="31"/>
      </c>
    </row>
    <row r="1897" ht="15">
      <c r="P1897" s="20">
        <f t="shared" si="31"/>
      </c>
    </row>
    <row r="1898" ht="15">
      <c r="P1898" s="20">
        <f t="shared" si="31"/>
      </c>
    </row>
    <row r="1899" ht="15">
      <c r="P1899" s="20">
        <f t="shared" si="31"/>
      </c>
    </row>
    <row r="1900" ht="15">
      <c r="P1900" s="20">
        <f t="shared" si="31"/>
      </c>
    </row>
    <row r="1901" ht="15">
      <c r="P1901" s="20">
        <f t="shared" si="31"/>
      </c>
    </row>
    <row r="1902" ht="15">
      <c r="P1902" s="20">
        <f t="shared" si="31"/>
      </c>
    </row>
    <row r="1903" ht="15">
      <c r="P1903" s="20">
        <f t="shared" si="31"/>
      </c>
    </row>
    <row r="1904" ht="15">
      <c r="P1904" s="20">
        <f t="shared" si="31"/>
      </c>
    </row>
    <row r="1905" ht="15">
      <c r="P1905" s="20">
        <f t="shared" si="31"/>
      </c>
    </row>
    <row r="1906" ht="15">
      <c r="P1906" s="20">
        <f t="shared" si="31"/>
      </c>
    </row>
    <row r="1907" ht="15">
      <c r="P1907" s="20">
        <f t="shared" si="31"/>
      </c>
    </row>
    <row r="1908" ht="15">
      <c r="P1908" s="20">
        <f t="shared" si="31"/>
      </c>
    </row>
    <row r="1909" ht="15">
      <c r="P1909" s="20">
        <f t="shared" si="31"/>
      </c>
    </row>
    <row r="1910" ht="15">
      <c r="P1910" s="20">
        <f t="shared" si="31"/>
      </c>
    </row>
    <row r="1911" ht="15">
      <c r="P1911" s="20">
        <f t="shared" si="31"/>
      </c>
    </row>
    <row r="1912" ht="15">
      <c r="P1912" s="20">
        <f t="shared" si="31"/>
      </c>
    </row>
    <row r="1913" ht="15">
      <c r="P1913" s="20">
        <f t="shared" si="31"/>
      </c>
    </row>
    <row r="1914" ht="15">
      <c r="P1914" s="20">
        <f t="shared" si="31"/>
      </c>
    </row>
    <row r="1915" ht="15">
      <c r="P1915" s="20">
        <f t="shared" si="31"/>
      </c>
    </row>
    <row r="1916" ht="15">
      <c r="P1916" s="20">
        <f t="shared" si="31"/>
      </c>
    </row>
    <row r="1917" ht="15">
      <c r="P1917" s="20">
        <f t="shared" si="31"/>
      </c>
    </row>
    <row r="1918" ht="15">
      <c r="P1918" s="20">
        <f t="shared" si="31"/>
      </c>
    </row>
    <row r="1919" ht="15">
      <c r="P1919" s="20">
        <f t="shared" si="31"/>
      </c>
    </row>
    <row r="1920" ht="15">
      <c r="P1920" s="20">
        <f t="shared" si="31"/>
      </c>
    </row>
    <row r="1921" ht="15">
      <c r="P1921" s="20">
        <f t="shared" si="31"/>
      </c>
    </row>
    <row r="1922" ht="15">
      <c r="P1922" s="20">
        <f t="shared" si="31"/>
      </c>
    </row>
    <row r="1923" ht="15">
      <c r="P1923" s="20">
        <f t="shared" si="31"/>
      </c>
    </row>
    <row r="1924" ht="15">
      <c r="P1924" s="20">
        <f t="shared" si="31"/>
      </c>
    </row>
    <row r="1925" ht="15">
      <c r="P1925" s="20">
        <f t="shared" si="31"/>
      </c>
    </row>
    <row r="1926" ht="15">
      <c r="P1926" s="20">
        <f t="shared" si="31"/>
      </c>
    </row>
    <row r="1927" ht="15">
      <c r="P1927" s="20">
        <f t="shared" si="31"/>
      </c>
    </row>
    <row r="1928" ht="15">
      <c r="P1928" s="20">
        <f t="shared" si="31"/>
      </c>
    </row>
    <row r="1929" ht="15">
      <c r="P1929" s="20">
        <f t="shared" si="31"/>
      </c>
    </row>
    <row r="1930" ht="15">
      <c r="P1930" s="20">
        <f t="shared" si="31"/>
      </c>
    </row>
    <row r="1931" ht="15">
      <c r="P1931" s="20">
        <f t="shared" si="31"/>
      </c>
    </row>
    <row r="1932" ht="15">
      <c r="P1932" s="20">
        <f t="shared" si="31"/>
      </c>
    </row>
    <row r="1933" ht="15">
      <c r="P1933" s="20">
        <f t="shared" si="31"/>
      </c>
    </row>
    <row r="1934" ht="15">
      <c r="P1934" s="20">
        <f t="shared" si="31"/>
      </c>
    </row>
    <row r="1935" ht="15">
      <c r="P1935" s="20">
        <f t="shared" si="31"/>
      </c>
    </row>
    <row r="1936" ht="15">
      <c r="P1936" s="20">
        <f t="shared" si="31"/>
      </c>
    </row>
    <row r="1937" ht="15">
      <c r="P1937" s="20">
        <f aca="true" t="shared" si="32" ref="P1937:P2000">LEFT(C1935,3)&amp;N1935</f>
      </c>
    </row>
    <row r="1938" ht="15">
      <c r="P1938" s="20">
        <f t="shared" si="32"/>
      </c>
    </row>
    <row r="1939" ht="15">
      <c r="P1939" s="20">
        <f t="shared" si="32"/>
      </c>
    </row>
    <row r="1940" ht="15">
      <c r="P1940" s="20">
        <f t="shared" si="32"/>
      </c>
    </row>
    <row r="1941" ht="15">
      <c r="P1941" s="20">
        <f t="shared" si="32"/>
      </c>
    </row>
    <row r="1942" ht="15">
      <c r="P1942" s="20">
        <f t="shared" si="32"/>
      </c>
    </row>
    <row r="1943" ht="15">
      <c r="P1943" s="20">
        <f t="shared" si="32"/>
      </c>
    </row>
    <row r="1944" ht="15">
      <c r="P1944" s="20">
        <f t="shared" si="32"/>
      </c>
    </row>
    <row r="1945" ht="15">
      <c r="P1945" s="20">
        <f t="shared" si="32"/>
      </c>
    </row>
    <row r="1946" ht="15">
      <c r="P1946" s="20">
        <f t="shared" si="32"/>
      </c>
    </row>
    <row r="1947" ht="15">
      <c r="P1947" s="20">
        <f t="shared" si="32"/>
      </c>
    </row>
    <row r="1948" ht="15">
      <c r="P1948" s="20">
        <f t="shared" si="32"/>
      </c>
    </row>
    <row r="1949" ht="15">
      <c r="P1949" s="20">
        <f t="shared" si="32"/>
      </c>
    </row>
    <row r="1950" ht="15">
      <c r="P1950" s="20">
        <f t="shared" si="32"/>
      </c>
    </row>
    <row r="1951" ht="15">
      <c r="P1951" s="20">
        <f t="shared" si="32"/>
      </c>
    </row>
    <row r="1952" ht="15">
      <c r="P1952" s="20">
        <f t="shared" si="32"/>
      </c>
    </row>
    <row r="1953" ht="15">
      <c r="P1953" s="20">
        <f t="shared" si="32"/>
      </c>
    </row>
    <row r="1954" ht="15">
      <c r="P1954" s="20">
        <f t="shared" si="32"/>
      </c>
    </row>
    <row r="1955" ht="15">
      <c r="P1955" s="20">
        <f t="shared" si="32"/>
      </c>
    </row>
    <row r="1956" ht="15">
      <c r="P1956" s="20">
        <f t="shared" si="32"/>
      </c>
    </row>
    <row r="1957" ht="15">
      <c r="P1957" s="20">
        <f t="shared" si="32"/>
      </c>
    </row>
    <row r="1958" ht="15">
      <c r="P1958" s="20">
        <f t="shared" si="32"/>
      </c>
    </row>
    <row r="1959" ht="15">
      <c r="P1959" s="20">
        <f t="shared" si="32"/>
      </c>
    </row>
    <row r="1960" ht="15">
      <c r="P1960" s="20">
        <f t="shared" si="32"/>
      </c>
    </row>
    <row r="1961" ht="15">
      <c r="P1961" s="20">
        <f t="shared" si="32"/>
      </c>
    </row>
    <row r="1962" ht="15">
      <c r="P1962" s="20">
        <f t="shared" si="32"/>
      </c>
    </row>
    <row r="1963" ht="15">
      <c r="P1963" s="20">
        <f t="shared" si="32"/>
      </c>
    </row>
    <row r="1964" ht="15">
      <c r="P1964" s="20">
        <f t="shared" si="32"/>
      </c>
    </row>
    <row r="1965" ht="15">
      <c r="P1965" s="20">
        <f t="shared" si="32"/>
      </c>
    </row>
    <row r="1966" ht="15">
      <c r="P1966" s="20">
        <f t="shared" si="32"/>
      </c>
    </row>
    <row r="1967" ht="15">
      <c r="P1967" s="20">
        <f t="shared" si="32"/>
      </c>
    </row>
    <row r="1968" ht="15">
      <c r="P1968" s="20">
        <f t="shared" si="32"/>
      </c>
    </row>
    <row r="1969" ht="15">
      <c r="P1969" s="20">
        <f t="shared" si="32"/>
      </c>
    </row>
    <row r="1970" ht="15">
      <c r="P1970" s="20">
        <f t="shared" si="32"/>
      </c>
    </row>
    <row r="1971" ht="15">
      <c r="P1971" s="20">
        <f t="shared" si="32"/>
      </c>
    </row>
    <row r="1972" ht="15">
      <c r="P1972" s="20">
        <f t="shared" si="32"/>
      </c>
    </row>
    <row r="1973" ht="15">
      <c r="P1973" s="20">
        <f t="shared" si="32"/>
      </c>
    </row>
    <row r="1974" ht="15">
      <c r="P1974" s="20">
        <f t="shared" si="32"/>
      </c>
    </row>
    <row r="1975" ht="15">
      <c r="P1975" s="20">
        <f t="shared" si="32"/>
      </c>
    </row>
    <row r="1976" ht="15">
      <c r="P1976" s="20">
        <f t="shared" si="32"/>
      </c>
    </row>
    <row r="1977" ht="15">
      <c r="P1977" s="20">
        <f t="shared" si="32"/>
      </c>
    </row>
    <row r="1978" ht="15">
      <c r="P1978" s="20">
        <f t="shared" si="32"/>
      </c>
    </row>
    <row r="1979" ht="15">
      <c r="P1979" s="20">
        <f t="shared" si="32"/>
      </c>
    </row>
    <row r="1980" ht="15">
      <c r="P1980" s="20">
        <f t="shared" si="32"/>
      </c>
    </row>
    <row r="1981" ht="15">
      <c r="P1981" s="20">
        <f t="shared" si="32"/>
      </c>
    </row>
    <row r="1982" ht="15">
      <c r="P1982" s="20">
        <f t="shared" si="32"/>
      </c>
    </row>
    <row r="1983" ht="15">
      <c r="P1983" s="20">
        <f t="shared" si="32"/>
      </c>
    </row>
    <row r="1984" ht="15">
      <c r="P1984" s="20">
        <f t="shared" si="32"/>
      </c>
    </row>
    <row r="1985" ht="15">
      <c r="P1985" s="20">
        <f t="shared" si="32"/>
      </c>
    </row>
    <row r="1986" ht="15">
      <c r="P1986" s="20">
        <f t="shared" si="32"/>
      </c>
    </row>
    <row r="1987" ht="15">
      <c r="P1987" s="20">
        <f t="shared" si="32"/>
      </c>
    </row>
    <row r="1988" ht="15">
      <c r="P1988" s="20">
        <f t="shared" si="32"/>
      </c>
    </row>
    <row r="1989" ht="15">
      <c r="P1989" s="20">
        <f t="shared" si="32"/>
      </c>
    </row>
    <row r="1990" ht="15">
      <c r="P1990" s="20">
        <f t="shared" si="32"/>
      </c>
    </row>
    <row r="1991" ht="15">
      <c r="P1991" s="20">
        <f t="shared" si="32"/>
      </c>
    </row>
    <row r="1992" ht="15">
      <c r="P1992" s="20">
        <f t="shared" si="32"/>
      </c>
    </row>
    <row r="1993" ht="15">
      <c r="P1993" s="20">
        <f t="shared" si="32"/>
      </c>
    </row>
    <row r="1994" ht="15">
      <c r="P1994" s="20">
        <f t="shared" si="32"/>
      </c>
    </row>
    <row r="1995" ht="15">
      <c r="P1995" s="20">
        <f t="shared" si="32"/>
      </c>
    </row>
    <row r="1996" ht="15">
      <c r="P1996" s="20">
        <f t="shared" si="32"/>
      </c>
    </row>
    <row r="1997" ht="15">
      <c r="P1997" s="20">
        <f t="shared" si="32"/>
      </c>
    </row>
    <row r="1998" ht="15">
      <c r="P1998" s="20">
        <f t="shared" si="32"/>
      </c>
    </row>
    <row r="1999" ht="15">
      <c r="P1999" s="20">
        <f t="shared" si="32"/>
      </c>
    </row>
    <row r="2000" ht="15">
      <c r="P2000" s="20">
        <f t="shared" si="32"/>
      </c>
    </row>
    <row r="2001" ht="15">
      <c r="P2001" s="20">
        <f aca="true" t="shared" si="33" ref="P2001:P2036">LEFT(C1999,3)&amp;N1999</f>
      </c>
    </row>
    <row r="2002" ht="15">
      <c r="P2002" s="20">
        <f t="shared" si="33"/>
      </c>
    </row>
    <row r="2003" ht="15">
      <c r="P2003" s="20">
        <f t="shared" si="33"/>
      </c>
    </row>
    <row r="2004" ht="15">
      <c r="P2004" s="20">
        <f t="shared" si="33"/>
      </c>
    </row>
    <row r="2005" ht="15">
      <c r="P2005" s="20">
        <f t="shared" si="33"/>
      </c>
    </row>
    <row r="2006" ht="15">
      <c r="P2006" s="20">
        <f t="shared" si="33"/>
      </c>
    </row>
    <row r="2007" ht="15">
      <c r="P2007" s="20">
        <f t="shared" si="33"/>
      </c>
    </row>
    <row r="2008" ht="15">
      <c r="P2008" s="20">
        <f t="shared" si="33"/>
      </c>
    </row>
    <row r="2009" ht="15">
      <c r="P2009" s="20">
        <f t="shared" si="33"/>
      </c>
    </row>
    <row r="2010" ht="15">
      <c r="P2010" s="20">
        <f t="shared" si="33"/>
      </c>
    </row>
    <row r="2011" ht="15">
      <c r="P2011" s="20">
        <f t="shared" si="33"/>
      </c>
    </row>
    <row r="2012" ht="15">
      <c r="P2012" s="20">
        <f t="shared" si="33"/>
      </c>
    </row>
    <row r="2013" ht="15">
      <c r="P2013" s="20">
        <f t="shared" si="33"/>
      </c>
    </row>
    <row r="2014" ht="15">
      <c r="P2014" s="20">
        <f t="shared" si="33"/>
      </c>
    </row>
    <row r="2015" ht="15">
      <c r="P2015" s="20">
        <f t="shared" si="33"/>
      </c>
    </row>
    <row r="2016" ht="15">
      <c r="P2016" s="20">
        <f t="shared" si="33"/>
      </c>
    </row>
    <row r="2017" ht="15">
      <c r="P2017" s="20">
        <f t="shared" si="33"/>
      </c>
    </row>
    <row r="2018" ht="15">
      <c r="P2018" s="20">
        <f t="shared" si="33"/>
      </c>
    </row>
    <row r="2019" ht="15">
      <c r="P2019" s="20">
        <f t="shared" si="33"/>
      </c>
    </row>
    <row r="2020" ht="15">
      <c r="P2020" s="20">
        <f t="shared" si="33"/>
      </c>
    </row>
    <row r="2021" ht="15">
      <c r="P2021" s="20">
        <f t="shared" si="33"/>
      </c>
    </row>
    <row r="2022" ht="15">
      <c r="P2022" s="20">
        <f t="shared" si="33"/>
      </c>
    </row>
    <row r="2023" ht="15">
      <c r="P2023" s="20">
        <f t="shared" si="33"/>
      </c>
    </row>
    <row r="2024" ht="15">
      <c r="P2024" s="20">
        <f t="shared" si="33"/>
      </c>
    </row>
    <row r="2025" ht="15">
      <c r="P2025" s="20">
        <f t="shared" si="33"/>
      </c>
    </row>
    <row r="2026" ht="15">
      <c r="P2026" s="20">
        <f t="shared" si="33"/>
      </c>
    </row>
    <row r="2027" ht="15">
      <c r="P2027" s="20">
        <f t="shared" si="33"/>
      </c>
    </row>
    <row r="2028" ht="15">
      <c r="P2028" s="20">
        <f t="shared" si="33"/>
      </c>
    </row>
    <row r="2029" ht="15">
      <c r="P2029" s="20">
        <f t="shared" si="33"/>
      </c>
    </row>
    <row r="2030" ht="15">
      <c r="P2030" s="20">
        <f t="shared" si="33"/>
      </c>
    </row>
    <row r="2031" ht="15">
      <c r="P2031" s="20">
        <f t="shared" si="33"/>
      </c>
    </row>
    <row r="2032" ht="15">
      <c r="P2032" s="20">
        <f t="shared" si="33"/>
      </c>
    </row>
    <row r="2033" ht="15">
      <c r="P2033" s="20">
        <f t="shared" si="33"/>
      </c>
    </row>
    <row r="2034" ht="15">
      <c r="P2034" s="20">
        <f t="shared" si="33"/>
      </c>
    </row>
    <row r="2035" ht="15">
      <c r="P2035" s="20">
        <f t="shared" si="33"/>
      </c>
    </row>
    <row r="2036" ht="15">
      <c r="P2036" s="20">
        <f t="shared" si="33"/>
      </c>
    </row>
  </sheetData>
  <sheetProtection formatCells="0" insertRows="0"/>
  <printOptions/>
  <pageMargins left="0.29" right="0.25" top="0.25" bottom="0.25" header="0.5" footer="0.5"/>
  <pageSetup horizontalDpi="600" verticalDpi="600" orientation="landscape" r:id="rId1"/>
  <headerFooter alignWithMargins="0">
    <oddFooter>&amp;L&amp;8&amp;Z&amp;F&amp;D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87"/>
  <sheetViews>
    <sheetView workbookViewId="0" topLeftCell="A87">
      <selection activeCell="F59" sqref="F59"/>
    </sheetView>
  </sheetViews>
  <sheetFormatPr defaultColWidth="9.140625" defaultRowHeight="12.75"/>
  <cols>
    <col min="1" max="1" width="7.00390625" style="0" customWidth="1"/>
    <col min="2" max="2" width="20.8515625" style="0" customWidth="1"/>
    <col min="3" max="3" width="10.7109375" style="0" customWidth="1"/>
    <col min="4" max="4" width="6.7109375" style="0" customWidth="1"/>
    <col min="5" max="5" width="18.8515625" style="0" customWidth="1"/>
    <col min="6" max="6" width="16.8515625" style="0" customWidth="1"/>
    <col min="7" max="7" width="19.28125" style="0" customWidth="1"/>
    <col min="8" max="8" width="9.7109375" style="0" customWidth="1"/>
    <col min="9" max="9" width="5.8515625" style="0" customWidth="1"/>
  </cols>
  <sheetData>
    <row r="1" ht="18">
      <c r="A1" s="2" t="s">
        <v>16</v>
      </c>
    </row>
    <row r="3" spans="1:9" ht="15.75">
      <c r="A3" s="7" t="s">
        <v>18</v>
      </c>
      <c r="B3" s="8"/>
      <c r="C3" s="66"/>
      <c r="D3" s="67"/>
      <c r="E3" s="67"/>
      <c r="F3" s="67"/>
      <c r="G3" s="67"/>
      <c r="H3" s="67"/>
      <c r="I3" s="68"/>
    </row>
    <row r="4" spans="1:9" ht="12.75">
      <c r="A4" s="9" t="s">
        <v>1</v>
      </c>
      <c r="B4" s="9" t="s">
        <v>25</v>
      </c>
      <c r="C4" s="9" t="s">
        <v>49</v>
      </c>
      <c r="D4" s="9" t="s">
        <v>75</v>
      </c>
      <c r="E4" s="9" t="s">
        <v>29</v>
      </c>
      <c r="F4" s="9" t="s">
        <v>30</v>
      </c>
      <c r="G4" s="9" t="s">
        <v>26</v>
      </c>
      <c r="H4" s="9" t="s">
        <v>28</v>
      </c>
      <c r="I4" s="9" t="s">
        <v>27</v>
      </c>
    </row>
    <row r="5" spans="1:9" ht="12.75">
      <c r="A5" s="10">
        <v>39036</v>
      </c>
      <c r="B5" s="11" t="s">
        <v>770</v>
      </c>
      <c r="C5" s="95" t="s">
        <v>773</v>
      </c>
      <c r="D5" s="11">
        <v>156761</v>
      </c>
      <c r="E5" s="11" t="s">
        <v>774</v>
      </c>
      <c r="F5" s="11" t="s">
        <v>775</v>
      </c>
      <c r="G5" s="11"/>
      <c r="H5" s="11" t="s">
        <v>74</v>
      </c>
      <c r="I5" s="11">
        <v>30</v>
      </c>
    </row>
    <row r="6" spans="1:9" ht="12.75">
      <c r="A6" s="10"/>
      <c r="B6" s="11"/>
      <c r="C6" s="11"/>
      <c r="D6" s="11"/>
      <c r="E6" s="11"/>
      <c r="F6" s="11"/>
      <c r="G6" s="11"/>
      <c r="H6" s="11"/>
      <c r="I6" s="11"/>
    </row>
    <row r="7" spans="1:9" ht="12.75">
      <c r="A7" s="10"/>
      <c r="B7" s="11"/>
      <c r="C7" s="11"/>
      <c r="D7" s="11"/>
      <c r="E7" s="11"/>
      <c r="F7" s="11"/>
      <c r="G7" s="11"/>
      <c r="H7" s="11"/>
      <c r="I7" s="11"/>
    </row>
    <row r="8" spans="1:9" ht="12.75">
      <c r="A8" s="9" t="s">
        <v>12</v>
      </c>
      <c r="B8" s="9"/>
      <c r="C8" s="9"/>
      <c r="D8" s="9"/>
      <c r="E8" s="9"/>
      <c r="F8" s="9"/>
      <c r="G8" s="9"/>
      <c r="H8" s="9"/>
      <c r="I8" s="9">
        <f>SUM(I5:I7)</f>
        <v>30</v>
      </c>
    </row>
    <row r="9" spans="1:9" ht="12.75">
      <c r="A9" s="8"/>
      <c r="B9" s="8"/>
      <c r="C9" s="8"/>
      <c r="D9" s="8"/>
      <c r="E9" s="8"/>
      <c r="F9" s="8"/>
      <c r="G9" s="8"/>
      <c r="H9" s="8"/>
      <c r="I9" s="8"/>
    </row>
    <row r="10" spans="1:9" ht="15.75">
      <c r="A10" s="7" t="s">
        <v>19</v>
      </c>
      <c r="B10" s="8"/>
      <c r="C10" s="66"/>
      <c r="D10" s="67"/>
      <c r="E10" s="67"/>
      <c r="F10" s="67"/>
      <c r="G10" s="67"/>
      <c r="H10" s="67"/>
      <c r="I10" s="68"/>
    </row>
    <row r="11" spans="1:9" ht="12.75">
      <c r="A11" s="9" t="s">
        <v>1</v>
      </c>
      <c r="B11" s="9" t="s">
        <v>25</v>
      </c>
      <c r="C11" s="9" t="s">
        <v>49</v>
      </c>
      <c r="D11" s="9" t="s">
        <v>75</v>
      </c>
      <c r="E11" s="9" t="s">
        <v>29</v>
      </c>
      <c r="F11" s="9" t="s">
        <v>30</v>
      </c>
      <c r="G11" s="9" t="s">
        <v>26</v>
      </c>
      <c r="H11" s="9" t="s">
        <v>28</v>
      </c>
      <c r="I11" s="9" t="s">
        <v>27</v>
      </c>
    </row>
    <row r="12" spans="1:9" s="70" customFormat="1" ht="12.75">
      <c r="A12" s="10">
        <v>39024</v>
      </c>
      <c r="B12" s="11" t="s">
        <v>731</v>
      </c>
      <c r="C12" s="11" t="s">
        <v>732</v>
      </c>
      <c r="D12" s="11">
        <v>156797</v>
      </c>
      <c r="E12" s="11" t="s">
        <v>766</v>
      </c>
      <c r="F12" s="11" t="s">
        <v>765</v>
      </c>
      <c r="G12" s="11" t="s">
        <v>769</v>
      </c>
      <c r="H12" s="11" t="s">
        <v>74</v>
      </c>
      <c r="I12" s="88">
        <v>50</v>
      </c>
    </row>
    <row r="13" spans="1:9" s="70" customFormat="1" ht="12.75">
      <c r="A13" s="10"/>
      <c r="B13" s="11"/>
      <c r="C13" s="11"/>
      <c r="D13" s="11"/>
      <c r="E13" s="11"/>
      <c r="F13" s="11"/>
      <c r="G13" s="11"/>
      <c r="H13" s="11"/>
      <c r="I13" s="11"/>
    </row>
    <row r="14" spans="1:9" s="70" customFormat="1" ht="12.7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2.75">
      <c r="A15" s="9" t="s">
        <v>12</v>
      </c>
      <c r="B15" s="9"/>
      <c r="C15" s="9"/>
      <c r="D15" s="9"/>
      <c r="E15" s="9"/>
      <c r="F15" s="9"/>
      <c r="G15" s="9"/>
      <c r="H15" s="9"/>
      <c r="I15" s="9">
        <f>SUM(I12:I14)</f>
        <v>50</v>
      </c>
    </row>
    <row r="16" spans="1:9" ht="12.75">
      <c r="A16" s="8"/>
      <c r="B16" s="8"/>
      <c r="C16" s="8"/>
      <c r="D16" s="8"/>
      <c r="E16" s="8"/>
      <c r="F16" s="8"/>
      <c r="G16" s="8"/>
      <c r="H16" s="8"/>
      <c r="I16" s="8"/>
    </row>
    <row r="17" spans="1:9" ht="15.75">
      <c r="A17" s="7" t="s">
        <v>20</v>
      </c>
      <c r="B17" s="8"/>
      <c r="C17" s="66"/>
      <c r="D17" s="67"/>
      <c r="E17" s="67"/>
      <c r="F17" s="67"/>
      <c r="G17" s="67"/>
      <c r="H17" s="67"/>
      <c r="I17" s="68"/>
    </row>
    <row r="18" spans="1:9" ht="12.75">
      <c r="A18" s="9" t="s">
        <v>1</v>
      </c>
      <c r="B18" s="9" t="s">
        <v>25</v>
      </c>
      <c r="C18" s="9" t="s">
        <v>49</v>
      </c>
      <c r="D18" s="9" t="s">
        <v>75</v>
      </c>
      <c r="E18" s="9" t="s">
        <v>29</v>
      </c>
      <c r="F18" s="9" t="s">
        <v>30</v>
      </c>
      <c r="G18" s="9" t="s">
        <v>26</v>
      </c>
      <c r="H18" s="9" t="s">
        <v>28</v>
      </c>
      <c r="I18" s="9" t="s">
        <v>27</v>
      </c>
    </row>
    <row r="19" spans="1:9" ht="12.75">
      <c r="A19" s="10">
        <v>38981</v>
      </c>
      <c r="B19" s="11" t="s">
        <v>700</v>
      </c>
      <c r="C19" s="11" t="s">
        <v>701</v>
      </c>
      <c r="D19" s="11">
        <v>154783</v>
      </c>
      <c r="E19" s="11" t="s">
        <v>702</v>
      </c>
      <c r="F19" s="11" t="s">
        <v>703</v>
      </c>
      <c r="G19" s="11" t="s">
        <v>125</v>
      </c>
      <c r="H19" s="11" t="s">
        <v>74</v>
      </c>
      <c r="I19" s="11">
        <v>2</v>
      </c>
    </row>
    <row r="20" spans="1:9" ht="12.75">
      <c r="A20" s="10">
        <v>38985</v>
      </c>
      <c r="B20" s="11" t="s">
        <v>704</v>
      </c>
      <c r="C20" s="11" t="s">
        <v>705</v>
      </c>
      <c r="D20" s="11">
        <v>155207</v>
      </c>
      <c r="E20" s="11" t="s">
        <v>706</v>
      </c>
      <c r="F20" s="11" t="s">
        <v>707</v>
      </c>
      <c r="G20" s="11" t="s">
        <v>708</v>
      </c>
      <c r="H20" s="11" t="s">
        <v>74</v>
      </c>
      <c r="I20" s="11">
        <v>1</v>
      </c>
    </row>
    <row r="21" spans="1:9" ht="12.75">
      <c r="A21" s="10">
        <v>39002</v>
      </c>
      <c r="B21" s="11" t="s">
        <v>709</v>
      </c>
      <c r="C21" s="11" t="s">
        <v>710</v>
      </c>
      <c r="D21" s="11">
        <v>155211</v>
      </c>
      <c r="E21" s="11" t="s">
        <v>711</v>
      </c>
      <c r="F21" s="11" t="s">
        <v>712</v>
      </c>
      <c r="G21" s="11" t="s">
        <v>708</v>
      </c>
      <c r="H21" s="11" t="s">
        <v>74</v>
      </c>
      <c r="I21" s="11">
        <v>5</v>
      </c>
    </row>
    <row r="22" spans="1:9" ht="12.75">
      <c r="A22" s="10">
        <v>39015</v>
      </c>
      <c r="B22" s="11" t="s">
        <v>700</v>
      </c>
      <c r="C22" s="11" t="s">
        <v>701</v>
      </c>
      <c r="D22" s="11">
        <v>154783</v>
      </c>
      <c r="E22" s="11" t="s">
        <v>702</v>
      </c>
      <c r="F22" s="11" t="s">
        <v>703</v>
      </c>
      <c r="G22" s="11" t="s">
        <v>125</v>
      </c>
      <c r="H22" s="11" t="s">
        <v>74</v>
      </c>
      <c r="I22" s="11">
        <v>1</v>
      </c>
    </row>
    <row r="23" spans="1:9" ht="12.75">
      <c r="A23" s="9" t="s">
        <v>12</v>
      </c>
      <c r="B23" s="11"/>
      <c r="C23" s="11"/>
      <c r="D23" s="11"/>
      <c r="E23" s="11"/>
      <c r="F23" s="11"/>
      <c r="G23" s="11"/>
      <c r="H23" s="11"/>
      <c r="I23" s="9">
        <f>SUM(I19:I22)</f>
        <v>9</v>
      </c>
    </row>
    <row r="24" spans="1:9" ht="15">
      <c r="A24" s="12"/>
      <c r="B24" s="11"/>
      <c r="C24" s="11"/>
      <c r="D24" s="11"/>
      <c r="E24" s="11"/>
      <c r="F24" s="11"/>
      <c r="G24" s="11"/>
      <c r="H24" s="11"/>
      <c r="I24" s="11"/>
    </row>
    <row r="25" spans="1:9" ht="15.75">
      <c r="A25" s="7" t="s">
        <v>21</v>
      </c>
      <c r="B25" s="8"/>
      <c r="C25" s="66"/>
      <c r="D25" s="67"/>
      <c r="E25" s="67"/>
      <c r="F25" s="67"/>
      <c r="G25" s="67"/>
      <c r="H25" s="67"/>
      <c r="I25" s="68"/>
    </row>
    <row r="26" spans="1:9" ht="12.75">
      <c r="A26" s="9" t="s">
        <v>1</v>
      </c>
      <c r="B26" s="9" t="s">
        <v>25</v>
      </c>
      <c r="C26" s="9" t="s">
        <v>49</v>
      </c>
      <c r="D26" s="9" t="s">
        <v>75</v>
      </c>
      <c r="E26" s="9" t="s">
        <v>29</v>
      </c>
      <c r="F26" s="9" t="s">
        <v>30</v>
      </c>
      <c r="G26" s="9" t="s">
        <v>26</v>
      </c>
      <c r="H26" s="9" t="s">
        <v>28</v>
      </c>
      <c r="I26" s="9" t="s">
        <v>27</v>
      </c>
    </row>
    <row r="27" spans="1:9" ht="12.75">
      <c r="A27" s="10">
        <v>38842</v>
      </c>
      <c r="B27" s="11" t="s">
        <v>130</v>
      </c>
      <c r="C27" s="11" t="s">
        <v>131</v>
      </c>
      <c r="D27" s="11">
        <v>154786</v>
      </c>
      <c r="E27" s="11" t="s">
        <v>132</v>
      </c>
      <c r="F27" s="11" t="s">
        <v>133</v>
      </c>
      <c r="G27" s="11" t="s">
        <v>134</v>
      </c>
      <c r="H27" s="11" t="s">
        <v>74</v>
      </c>
      <c r="I27" s="9"/>
    </row>
    <row r="28" spans="1:9" ht="12.75">
      <c r="A28" s="10">
        <v>38986</v>
      </c>
      <c r="B28" s="8" t="s">
        <v>657</v>
      </c>
      <c r="C28" s="8" t="s">
        <v>658</v>
      </c>
      <c r="D28" s="96"/>
      <c r="E28" s="8" t="s">
        <v>659</v>
      </c>
      <c r="F28" s="8" t="s">
        <v>878</v>
      </c>
      <c r="G28" s="8" t="s">
        <v>134</v>
      </c>
      <c r="H28" s="8" t="s">
        <v>74</v>
      </c>
      <c r="I28" s="8">
        <v>25</v>
      </c>
    </row>
    <row r="29" spans="1:9" ht="12.75">
      <c r="A29" s="10">
        <v>38987</v>
      </c>
      <c r="B29" s="8" t="s">
        <v>657</v>
      </c>
      <c r="C29" s="8" t="s">
        <v>658</v>
      </c>
      <c r="D29" s="96"/>
      <c r="E29" s="8" t="s">
        <v>659</v>
      </c>
      <c r="F29" s="8" t="s">
        <v>879</v>
      </c>
      <c r="G29" s="8" t="s">
        <v>134</v>
      </c>
      <c r="H29" s="8" t="s">
        <v>74</v>
      </c>
      <c r="I29" s="8">
        <v>15</v>
      </c>
    </row>
    <row r="30" spans="1:9" ht="12.75">
      <c r="A30" s="10">
        <v>38989</v>
      </c>
      <c r="B30" s="8" t="s">
        <v>664</v>
      </c>
      <c r="C30" s="8" t="s">
        <v>666</v>
      </c>
      <c r="D30" s="96"/>
      <c r="E30" s="8" t="s">
        <v>665</v>
      </c>
      <c r="F30" s="8" t="s">
        <v>880</v>
      </c>
      <c r="G30" s="8" t="s">
        <v>134</v>
      </c>
      <c r="H30" s="8" t="s">
        <v>80</v>
      </c>
      <c r="I30" s="8">
        <v>150</v>
      </c>
    </row>
    <row r="31" spans="1:9" ht="12.75">
      <c r="A31" s="10">
        <v>38990</v>
      </c>
      <c r="B31" s="8" t="s">
        <v>664</v>
      </c>
      <c r="C31" s="8" t="s">
        <v>666</v>
      </c>
      <c r="D31" s="96"/>
      <c r="E31" s="8" t="s">
        <v>665</v>
      </c>
      <c r="F31" s="8" t="s">
        <v>881</v>
      </c>
      <c r="G31" s="8" t="s">
        <v>134</v>
      </c>
      <c r="H31" s="8" t="s">
        <v>80</v>
      </c>
      <c r="I31" s="8">
        <v>600</v>
      </c>
    </row>
    <row r="32" spans="1:9" ht="12.75">
      <c r="A32" s="10"/>
      <c r="B32" s="8"/>
      <c r="C32" s="8"/>
      <c r="D32" s="8"/>
      <c r="E32" s="8"/>
      <c r="F32" s="8"/>
      <c r="G32" s="8"/>
      <c r="H32" s="8"/>
      <c r="I32" s="8"/>
    </row>
    <row r="33" spans="1:9" ht="15.75">
      <c r="A33" s="7"/>
      <c r="B33" s="8"/>
      <c r="C33" s="8"/>
      <c r="D33" s="8"/>
      <c r="E33" s="8"/>
      <c r="F33" s="8"/>
      <c r="G33" s="8"/>
      <c r="H33" s="8"/>
      <c r="I33" s="8"/>
    </row>
    <row r="34" spans="1:9" ht="12.75">
      <c r="A34" s="9" t="s">
        <v>12</v>
      </c>
      <c r="B34" s="9"/>
      <c r="C34" s="9"/>
      <c r="D34" s="9"/>
      <c r="E34" s="9"/>
      <c r="F34" s="9"/>
      <c r="G34" s="9"/>
      <c r="H34" s="9"/>
      <c r="I34" s="9">
        <f>SUM(I27:I33)</f>
        <v>790</v>
      </c>
    </row>
    <row r="35" spans="1:9" ht="15.75">
      <c r="A35" s="7"/>
      <c r="B35" s="8"/>
      <c r="C35" s="8"/>
      <c r="D35" s="8"/>
      <c r="E35" s="8"/>
      <c r="F35" s="8"/>
      <c r="G35" s="8"/>
      <c r="H35" s="8"/>
      <c r="I35" s="8"/>
    </row>
    <row r="36" spans="1:9" ht="15.75">
      <c r="A36" s="7" t="s">
        <v>22</v>
      </c>
      <c r="B36" s="8"/>
      <c r="C36" s="66"/>
      <c r="D36" s="67"/>
      <c r="E36" s="67"/>
      <c r="F36" s="67"/>
      <c r="G36" s="67"/>
      <c r="H36" s="67"/>
      <c r="I36" s="68"/>
    </row>
    <row r="37" spans="1:9" ht="12.75">
      <c r="A37" s="9" t="s">
        <v>1</v>
      </c>
      <c r="B37" s="9" t="s">
        <v>25</v>
      </c>
      <c r="C37" s="9" t="s">
        <v>49</v>
      </c>
      <c r="D37" s="9" t="s">
        <v>75</v>
      </c>
      <c r="E37" s="9" t="s">
        <v>29</v>
      </c>
      <c r="F37" s="9" t="s">
        <v>30</v>
      </c>
      <c r="G37" s="9" t="s">
        <v>26</v>
      </c>
      <c r="H37" s="9" t="s">
        <v>28</v>
      </c>
      <c r="I37" s="9" t="s">
        <v>27</v>
      </c>
    </row>
    <row r="38" spans="1:9" ht="12.75">
      <c r="A38" s="10">
        <v>38835</v>
      </c>
      <c r="B38" s="11" t="s">
        <v>121</v>
      </c>
      <c r="C38" s="11" t="s">
        <v>122</v>
      </c>
      <c r="D38" s="11">
        <v>154784</v>
      </c>
      <c r="E38" s="11" t="s">
        <v>123</v>
      </c>
      <c r="F38" s="11" t="s">
        <v>124</v>
      </c>
      <c r="G38" s="11" t="s">
        <v>125</v>
      </c>
      <c r="H38" s="11" t="s">
        <v>80</v>
      </c>
      <c r="I38" s="11">
        <v>15</v>
      </c>
    </row>
    <row r="39" spans="1:9" ht="12.75">
      <c r="A39" s="10">
        <v>38978</v>
      </c>
      <c r="B39" s="11" t="s">
        <v>121</v>
      </c>
      <c r="C39" s="11" t="s">
        <v>122</v>
      </c>
      <c r="D39" s="11">
        <v>154784</v>
      </c>
      <c r="E39" s="11" t="s">
        <v>123</v>
      </c>
      <c r="F39" s="11" t="s">
        <v>124</v>
      </c>
      <c r="G39" s="11" t="s">
        <v>125</v>
      </c>
      <c r="H39" s="11" t="s">
        <v>80</v>
      </c>
      <c r="I39" s="11">
        <v>15</v>
      </c>
    </row>
    <row r="40" spans="1:9" ht="12.75">
      <c r="A40" s="10">
        <v>38979</v>
      </c>
      <c r="B40" s="11" t="s">
        <v>121</v>
      </c>
      <c r="C40" s="11" t="s">
        <v>122</v>
      </c>
      <c r="D40" s="11">
        <v>154784</v>
      </c>
      <c r="E40" s="11" t="s">
        <v>123</v>
      </c>
      <c r="F40" s="11" t="s">
        <v>124</v>
      </c>
      <c r="G40" s="11" t="s">
        <v>125</v>
      </c>
      <c r="H40" s="11" t="s">
        <v>80</v>
      </c>
      <c r="I40" s="11">
        <v>200</v>
      </c>
    </row>
    <row r="41" spans="1:9" ht="12.75">
      <c r="A41" s="10">
        <v>38988</v>
      </c>
      <c r="B41" s="11" t="s">
        <v>121</v>
      </c>
      <c r="C41" s="11" t="s">
        <v>122</v>
      </c>
      <c r="D41" s="11">
        <v>154884</v>
      </c>
      <c r="E41" s="11" t="s">
        <v>123</v>
      </c>
      <c r="F41" s="11" t="s">
        <v>124</v>
      </c>
      <c r="G41" s="11" t="s">
        <v>125</v>
      </c>
      <c r="H41" s="11" t="s">
        <v>80</v>
      </c>
      <c r="I41" s="11">
        <v>280</v>
      </c>
    </row>
    <row r="42" spans="1:9" ht="12.75">
      <c r="A42" s="10">
        <v>39003</v>
      </c>
      <c r="B42" s="11" t="s">
        <v>713</v>
      </c>
      <c r="C42" s="11" t="s">
        <v>714</v>
      </c>
      <c r="D42" s="11">
        <v>94054</v>
      </c>
      <c r="E42" s="11" t="s">
        <v>715</v>
      </c>
      <c r="F42" s="11" t="s">
        <v>716</v>
      </c>
      <c r="G42" s="11" t="s">
        <v>125</v>
      </c>
      <c r="H42" s="11" t="s">
        <v>80</v>
      </c>
      <c r="I42" s="11">
        <v>37</v>
      </c>
    </row>
    <row r="43" spans="1:9" ht="12.75">
      <c r="A43" s="9"/>
      <c r="B43" s="9"/>
      <c r="C43" s="9"/>
      <c r="D43" s="9"/>
      <c r="E43" s="9"/>
      <c r="F43" s="9"/>
      <c r="G43" s="9"/>
      <c r="H43" s="9"/>
      <c r="I43" s="9"/>
    </row>
    <row r="44" spans="1:9" ht="12.75">
      <c r="A44" s="9" t="s">
        <v>12</v>
      </c>
      <c r="B44" s="9"/>
      <c r="C44" s="9"/>
      <c r="D44" s="9"/>
      <c r="E44" s="9"/>
      <c r="F44" s="9"/>
      <c r="G44" s="9"/>
      <c r="H44" s="9"/>
      <c r="I44" s="9">
        <f>SUM(I38:I43)</f>
        <v>547</v>
      </c>
    </row>
    <row r="45" spans="1:9" ht="15.75">
      <c r="A45" s="7"/>
      <c r="B45" s="8"/>
      <c r="C45" s="8"/>
      <c r="D45" s="8"/>
      <c r="E45" s="8"/>
      <c r="F45" s="8"/>
      <c r="G45" s="8"/>
      <c r="H45" s="8"/>
      <c r="I45" s="8"/>
    </row>
    <row r="46" spans="1:9" ht="15.75">
      <c r="A46" s="7" t="s">
        <v>23</v>
      </c>
      <c r="B46" s="8"/>
      <c r="C46" s="66"/>
      <c r="D46" s="67"/>
      <c r="E46" s="67"/>
      <c r="F46" s="67"/>
      <c r="G46" s="67"/>
      <c r="H46" s="67"/>
      <c r="I46" s="68"/>
    </row>
    <row r="47" spans="1:9" ht="12.75">
      <c r="A47" s="9" t="s">
        <v>1</v>
      </c>
      <c r="B47" s="9" t="s">
        <v>25</v>
      </c>
      <c r="C47" s="9" t="s">
        <v>49</v>
      </c>
      <c r="D47" s="9" t="s">
        <v>75</v>
      </c>
      <c r="E47" s="9" t="s">
        <v>29</v>
      </c>
      <c r="F47" s="9" t="s">
        <v>30</v>
      </c>
      <c r="G47" s="9" t="s">
        <v>26</v>
      </c>
      <c r="H47" s="9" t="s">
        <v>28</v>
      </c>
      <c r="I47" s="9" t="s">
        <v>27</v>
      </c>
    </row>
    <row r="48" spans="1:9" ht="12.75">
      <c r="A48" s="10">
        <v>38841</v>
      </c>
      <c r="B48" s="8" t="s">
        <v>129</v>
      </c>
      <c r="C48" s="8" t="s">
        <v>126</v>
      </c>
      <c r="D48" s="8">
        <v>94002</v>
      </c>
      <c r="E48" s="8" t="s">
        <v>127</v>
      </c>
      <c r="F48" s="8" t="s">
        <v>882</v>
      </c>
      <c r="G48" s="8" t="s">
        <v>128</v>
      </c>
      <c r="H48" s="8" t="s">
        <v>80</v>
      </c>
      <c r="I48" s="8">
        <v>2</v>
      </c>
    </row>
    <row r="49" spans="1:9" ht="12.75">
      <c r="A49" s="10">
        <v>38979</v>
      </c>
      <c r="B49" s="11" t="s">
        <v>129</v>
      </c>
      <c r="C49" s="11" t="s">
        <v>126</v>
      </c>
      <c r="D49" s="11">
        <v>94002</v>
      </c>
      <c r="E49" s="11" t="s">
        <v>127</v>
      </c>
      <c r="F49" s="8" t="s">
        <v>883</v>
      </c>
      <c r="G49" s="11" t="s">
        <v>128</v>
      </c>
      <c r="H49" s="11" t="s">
        <v>80</v>
      </c>
      <c r="I49" s="11">
        <v>85</v>
      </c>
    </row>
    <row r="50" spans="1:9" ht="12.75">
      <c r="A50" s="10">
        <v>38988</v>
      </c>
      <c r="B50" s="11" t="s">
        <v>129</v>
      </c>
      <c r="C50" s="11" t="s">
        <v>126</v>
      </c>
      <c r="D50" s="11">
        <v>94002</v>
      </c>
      <c r="E50" s="11" t="s">
        <v>127</v>
      </c>
      <c r="F50" s="8" t="s">
        <v>884</v>
      </c>
      <c r="G50" s="11" t="s">
        <v>128</v>
      </c>
      <c r="H50" s="11" t="s">
        <v>80</v>
      </c>
      <c r="I50" s="11">
        <v>250</v>
      </c>
    </row>
    <row r="51" spans="1:9" ht="12.75">
      <c r="A51" s="10"/>
      <c r="B51" s="11"/>
      <c r="C51" s="11"/>
      <c r="D51" s="11"/>
      <c r="E51" s="11"/>
      <c r="F51" s="11"/>
      <c r="G51" s="11"/>
      <c r="H51" s="11"/>
      <c r="I51" s="11"/>
    </row>
    <row r="52" spans="1:9" ht="12.75">
      <c r="A52" s="10"/>
      <c r="B52" s="11"/>
      <c r="C52" s="11"/>
      <c r="D52" s="11"/>
      <c r="E52" s="11"/>
      <c r="F52" s="11"/>
      <c r="G52" s="11"/>
      <c r="H52" s="11"/>
      <c r="I52" s="11"/>
    </row>
    <row r="53" spans="1:9" ht="12.75">
      <c r="A53" s="9" t="s">
        <v>12</v>
      </c>
      <c r="B53" s="9"/>
      <c r="C53" s="9"/>
      <c r="D53" s="9"/>
      <c r="E53" s="9"/>
      <c r="F53" s="9"/>
      <c r="G53" s="9"/>
      <c r="H53" s="9"/>
      <c r="I53" s="9">
        <f>SUM(I48:I52)</f>
        <v>337</v>
      </c>
    </row>
    <row r="54" spans="1:9" ht="15.75">
      <c r="A54" s="7"/>
      <c r="B54" s="8"/>
      <c r="C54" s="8"/>
      <c r="D54" s="8"/>
      <c r="E54" s="8"/>
      <c r="F54" s="8"/>
      <c r="G54" s="8"/>
      <c r="H54" s="8"/>
      <c r="I54" s="8"/>
    </row>
    <row r="55" spans="1:9" ht="15.75">
      <c r="A55" s="7" t="s">
        <v>24</v>
      </c>
      <c r="B55" s="8"/>
      <c r="C55" s="66"/>
      <c r="D55" s="67"/>
      <c r="E55" s="67"/>
      <c r="F55" s="67"/>
      <c r="G55" s="67"/>
      <c r="H55" s="67"/>
      <c r="I55" s="68"/>
    </row>
    <row r="56" spans="1:9" ht="12.75">
      <c r="A56" s="9" t="s">
        <v>1</v>
      </c>
      <c r="B56" s="9" t="s">
        <v>25</v>
      </c>
      <c r="C56" s="9" t="s">
        <v>49</v>
      </c>
      <c r="D56" s="9" t="s">
        <v>75</v>
      </c>
      <c r="E56" s="9" t="s">
        <v>29</v>
      </c>
      <c r="F56" s="9" t="s">
        <v>30</v>
      </c>
      <c r="G56" s="9" t="s">
        <v>26</v>
      </c>
      <c r="H56" s="9" t="s">
        <v>28</v>
      </c>
      <c r="I56" s="9" t="s">
        <v>27</v>
      </c>
    </row>
    <row r="57" spans="1:9" ht="13.5" customHeight="1">
      <c r="A57" s="10">
        <v>38778</v>
      </c>
      <c r="B57" s="8" t="s">
        <v>76</v>
      </c>
      <c r="C57" s="8" t="s">
        <v>77</v>
      </c>
      <c r="D57" s="8">
        <v>94001</v>
      </c>
      <c r="E57" s="8" t="s">
        <v>78</v>
      </c>
      <c r="F57" s="8" t="s">
        <v>885</v>
      </c>
      <c r="G57" s="8" t="s">
        <v>79</v>
      </c>
      <c r="H57" s="8" t="s">
        <v>80</v>
      </c>
      <c r="I57" s="8">
        <v>10</v>
      </c>
    </row>
    <row r="58" spans="1:9" ht="12.75" hidden="1">
      <c r="A58" s="10"/>
      <c r="B58" s="8"/>
      <c r="C58" s="8"/>
      <c r="D58" s="8"/>
      <c r="E58" s="8"/>
      <c r="F58" s="8"/>
      <c r="G58" s="8"/>
      <c r="H58" s="8"/>
      <c r="I58" s="8"/>
    </row>
    <row r="59" spans="1:9" ht="12.75">
      <c r="A59" s="10">
        <v>38799</v>
      </c>
      <c r="B59" s="8" t="s">
        <v>88</v>
      </c>
      <c r="C59" s="8" t="s">
        <v>89</v>
      </c>
      <c r="D59" s="8">
        <v>154967</v>
      </c>
      <c r="E59" s="8" t="s">
        <v>93</v>
      </c>
      <c r="F59" s="8" t="s">
        <v>90</v>
      </c>
      <c r="G59" s="8" t="s">
        <v>79</v>
      </c>
      <c r="H59" s="8" t="s">
        <v>80</v>
      </c>
      <c r="I59" s="8">
        <v>10</v>
      </c>
    </row>
    <row r="60" spans="1:9" ht="16.5" customHeight="1">
      <c r="A60" s="10">
        <v>38800</v>
      </c>
      <c r="B60" s="8" t="s">
        <v>88</v>
      </c>
      <c r="C60" s="8" t="s">
        <v>89</v>
      </c>
      <c r="D60" s="8">
        <v>154967</v>
      </c>
      <c r="E60" s="8" t="s">
        <v>93</v>
      </c>
      <c r="F60" s="8" t="s">
        <v>90</v>
      </c>
      <c r="G60" s="8" t="s">
        <v>79</v>
      </c>
      <c r="H60" s="8" t="s">
        <v>80</v>
      </c>
      <c r="I60" s="8">
        <v>10</v>
      </c>
    </row>
    <row r="61" spans="1:9" ht="16.5" customHeight="1">
      <c r="A61" s="10">
        <v>38801</v>
      </c>
      <c r="B61" s="8" t="s">
        <v>88</v>
      </c>
      <c r="C61" s="8" t="s">
        <v>89</v>
      </c>
      <c r="D61" s="8">
        <v>154967</v>
      </c>
      <c r="E61" s="8" t="s">
        <v>93</v>
      </c>
      <c r="F61" s="8" t="s">
        <v>90</v>
      </c>
      <c r="G61" s="8" t="s">
        <v>79</v>
      </c>
      <c r="H61" s="8" t="s">
        <v>80</v>
      </c>
      <c r="I61" s="8">
        <v>5</v>
      </c>
    </row>
    <row r="62" spans="1:9" ht="16.5" customHeight="1">
      <c r="A62" s="10">
        <v>38810</v>
      </c>
      <c r="B62" s="8" t="s">
        <v>88</v>
      </c>
      <c r="C62" s="8" t="s">
        <v>89</v>
      </c>
      <c r="D62" s="8">
        <v>154967</v>
      </c>
      <c r="E62" s="8" t="s">
        <v>93</v>
      </c>
      <c r="F62" s="8" t="s">
        <v>90</v>
      </c>
      <c r="G62" s="8" t="s">
        <v>79</v>
      </c>
      <c r="H62" s="8" t="s">
        <v>80</v>
      </c>
      <c r="I62" s="8">
        <v>5</v>
      </c>
    </row>
    <row r="63" spans="1:9" ht="12.75">
      <c r="A63" s="10">
        <v>38800</v>
      </c>
      <c r="B63" s="8" t="s">
        <v>91</v>
      </c>
      <c r="C63" s="8" t="s">
        <v>92</v>
      </c>
      <c r="D63" s="8">
        <v>154968</v>
      </c>
      <c r="E63" s="8" t="s">
        <v>95</v>
      </c>
      <c r="F63" s="8" t="s">
        <v>94</v>
      </c>
      <c r="G63" s="8" t="s">
        <v>79</v>
      </c>
      <c r="H63" s="8" t="s">
        <v>80</v>
      </c>
      <c r="I63" s="8">
        <v>6</v>
      </c>
    </row>
    <row r="64" spans="1:9" ht="12.75">
      <c r="A64" s="10">
        <v>38815</v>
      </c>
      <c r="B64" s="8" t="s">
        <v>91</v>
      </c>
      <c r="C64" s="8" t="s">
        <v>92</v>
      </c>
      <c r="D64" s="8">
        <v>154968</v>
      </c>
      <c r="E64" s="8" t="s">
        <v>95</v>
      </c>
      <c r="F64" s="8" t="s">
        <v>94</v>
      </c>
      <c r="G64" s="8" t="s">
        <v>79</v>
      </c>
      <c r="H64" s="8" t="s">
        <v>80</v>
      </c>
      <c r="I64" s="8">
        <v>96</v>
      </c>
    </row>
    <row r="65" spans="1:9" ht="12.75">
      <c r="A65" s="10">
        <v>38820</v>
      </c>
      <c r="B65" s="8" t="s">
        <v>88</v>
      </c>
      <c r="C65" s="8" t="s">
        <v>89</v>
      </c>
      <c r="D65" s="8">
        <v>154967</v>
      </c>
      <c r="E65" s="8" t="s">
        <v>93</v>
      </c>
      <c r="F65" s="8" t="s">
        <v>90</v>
      </c>
      <c r="G65" s="8" t="s">
        <v>79</v>
      </c>
      <c r="H65" s="8" t="s">
        <v>80</v>
      </c>
      <c r="I65" s="8">
        <v>180</v>
      </c>
    </row>
    <row r="66" spans="1:9" ht="12.75">
      <c r="A66" s="10">
        <v>38821</v>
      </c>
      <c r="B66" s="8" t="s">
        <v>88</v>
      </c>
      <c r="C66" s="8" t="s">
        <v>89</v>
      </c>
      <c r="D66" s="8">
        <v>154967</v>
      </c>
      <c r="E66" s="8" t="s">
        <v>93</v>
      </c>
      <c r="F66" s="8" t="s">
        <v>90</v>
      </c>
      <c r="G66" s="8" t="s">
        <v>79</v>
      </c>
      <c r="H66" s="8" t="s">
        <v>80</v>
      </c>
      <c r="I66" s="8">
        <v>10</v>
      </c>
    </row>
    <row r="67" spans="1:9" ht="12.75">
      <c r="A67" s="10">
        <v>38832</v>
      </c>
      <c r="B67" s="8" t="s">
        <v>117</v>
      </c>
      <c r="C67" s="8" t="s">
        <v>118</v>
      </c>
      <c r="D67" s="8">
        <v>154884</v>
      </c>
      <c r="E67" s="8" t="s">
        <v>119</v>
      </c>
      <c r="F67" s="8" t="s">
        <v>120</v>
      </c>
      <c r="G67" s="8" t="s">
        <v>79</v>
      </c>
      <c r="H67" s="8" t="s">
        <v>80</v>
      </c>
      <c r="I67" s="8">
        <v>20</v>
      </c>
    </row>
    <row r="68" spans="1:9" ht="12.75">
      <c r="A68" s="10">
        <v>38835</v>
      </c>
      <c r="B68" s="8" t="s">
        <v>117</v>
      </c>
      <c r="C68" s="8" t="s">
        <v>118</v>
      </c>
      <c r="D68" s="8">
        <v>154884</v>
      </c>
      <c r="E68" s="8" t="s">
        <v>119</v>
      </c>
      <c r="F68" s="8" t="s">
        <v>120</v>
      </c>
      <c r="G68" s="8" t="s">
        <v>79</v>
      </c>
      <c r="H68" s="8" t="s">
        <v>80</v>
      </c>
      <c r="I68" s="8">
        <v>30</v>
      </c>
    </row>
    <row r="69" spans="1:9" ht="12.75">
      <c r="A69" s="10">
        <v>38838</v>
      </c>
      <c r="B69" s="8" t="s">
        <v>117</v>
      </c>
      <c r="C69" s="8" t="s">
        <v>118</v>
      </c>
      <c r="D69" s="8">
        <v>154884</v>
      </c>
      <c r="E69" s="8" t="s">
        <v>119</v>
      </c>
      <c r="F69" s="8" t="s">
        <v>120</v>
      </c>
      <c r="G69" s="8" t="s">
        <v>79</v>
      </c>
      <c r="H69" s="8" t="s">
        <v>80</v>
      </c>
      <c r="I69" s="8">
        <v>10</v>
      </c>
    </row>
    <row r="70" spans="1:9" ht="12.75">
      <c r="A70" s="10">
        <v>38839</v>
      </c>
      <c r="B70" s="8" t="s">
        <v>117</v>
      </c>
      <c r="C70" s="8" t="s">
        <v>118</v>
      </c>
      <c r="D70" s="8">
        <v>154884</v>
      </c>
      <c r="E70" s="8" t="s">
        <v>119</v>
      </c>
      <c r="F70" s="8" t="s">
        <v>120</v>
      </c>
      <c r="G70" s="8" t="s">
        <v>79</v>
      </c>
      <c r="H70" s="8" t="s">
        <v>80</v>
      </c>
      <c r="I70" s="8">
        <v>15</v>
      </c>
    </row>
    <row r="71" spans="1:9" ht="12.75">
      <c r="A71" s="10">
        <v>38986</v>
      </c>
      <c r="B71" s="8" t="s">
        <v>660</v>
      </c>
      <c r="C71" s="8" t="s">
        <v>661</v>
      </c>
      <c r="D71" s="8">
        <v>153474</v>
      </c>
      <c r="E71" s="8" t="s">
        <v>662</v>
      </c>
      <c r="F71" s="8" t="s">
        <v>663</v>
      </c>
      <c r="G71" s="8" t="s">
        <v>79</v>
      </c>
      <c r="H71" s="8" t="s">
        <v>80</v>
      </c>
      <c r="I71" s="8">
        <v>150</v>
      </c>
    </row>
    <row r="72" spans="1:9" ht="12.75">
      <c r="A72" s="10">
        <v>38987</v>
      </c>
      <c r="B72" s="8" t="s">
        <v>660</v>
      </c>
      <c r="C72" s="8" t="s">
        <v>661</v>
      </c>
      <c r="D72" s="8">
        <v>153474</v>
      </c>
      <c r="E72" s="8" t="s">
        <v>662</v>
      </c>
      <c r="F72" s="8" t="s">
        <v>663</v>
      </c>
      <c r="G72" s="8" t="s">
        <v>79</v>
      </c>
      <c r="H72" s="8" t="s">
        <v>80</v>
      </c>
      <c r="I72" s="8">
        <v>250</v>
      </c>
    </row>
    <row r="73" spans="1:9" ht="12.75">
      <c r="A73" s="10">
        <v>38988</v>
      </c>
      <c r="B73" s="8" t="s">
        <v>660</v>
      </c>
      <c r="C73" s="8" t="s">
        <v>661</v>
      </c>
      <c r="D73" s="8">
        <v>153474</v>
      </c>
      <c r="E73" s="8" t="s">
        <v>662</v>
      </c>
      <c r="F73" s="8" t="s">
        <v>663</v>
      </c>
      <c r="G73" s="8" t="s">
        <v>79</v>
      </c>
      <c r="H73" s="8" t="s">
        <v>80</v>
      </c>
      <c r="I73" s="8">
        <v>100</v>
      </c>
    </row>
    <row r="74" spans="1:9" ht="12.75">
      <c r="A74" s="10">
        <v>39041</v>
      </c>
      <c r="B74" s="8" t="s">
        <v>777</v>
      </c>
      <c r="C74" s="8" t="s">
        <v>780</v>
      </c>
      <c r="D74" s="8">
        <v>94032</v>
      </c>
      <c r="E74" s="8" t="s">
        <v>778</v>
      </c>
      <c r="F74" s="8" t="s">
        <v>779</v>
      </c>
      <c r="G74" s="8" t="s">
        <v>79</v>
      </c>
      <c r="H74" s="8" t="s">
        <v>74</v>
      </c>
      <c r="I74" s="8">
        <v>3</v>
      </c>
    </row>
    <row r="75" spans="1:9" ht="12.75">
      <c r="A75" s="10">
        <v>39042</v>
      </c>
      <c r="B75" s="8" t="s">
        <v>777</v>
      </c>
      <c r="C75" s="8" t="s">
        <v>780</v>
      </c>
      <c r="D75" s="8">
        <v>94032</v>
      </c>
      <c r="E75" s="8" t="s">
        <v>778</v>
      </c>
      <c r="F75" s="8" t="s">
        <v>779</v>
      </c>
      <c r="G75" s="8" t="s">
        <v>79</v>
      </c>
      <c r="H75" s="8" t="s">
        <v>74</v>
      </c>
      <c r="I75" s="8">
        <v>5</v>
      </c>
    </row>
    <row r="76" spans="1:9" ht="12.75">
      <c r="A76" s="10">
        <v>39048</v>
      </c>
      <c r="B76" s="8" t="s">
        <v>777</v>
      </c>
      <c r="C76" s="8" t="s">
        <v>780</v>
      </c>
      <c r="D76" s="8">
        <v>94032</v>
      </c>
      <c r="E76" s="8" t="s">
        <v>778</v>
      </c>
      <c r="F76" s="8" t="s">
        <v>779</v>
      </c>
      <c r="G76" s="8" t="s">
        <v>79</v>
      </c>
      <c r="H76" s="8" t="s">
        <v>74</v>
      </c>
      <c r="I76" s="8">
        <v>5</v>
      </c>
    </row>
    <row r="77" spans="1:9" ht="12.75">
      <c r="A77" s="10">
        <v>39050</v>
      </c>
      <c r="B77" s="8" t="s">
        <v>777</v>
      </c>
      <c r="C77" s="8" t="s">
        <v>788</v>
      </c>
      <c r="D77" s="8">
        <v>94032</v>
      </c>
      <c r="E77" s="8" t="s">
        <v>789</v>
      </c>
      <c r="F77" s="8" t="s">
        <v>787</v>
      </c>
      <c r="G77" s="8" t="s">
        <v>786</v>
      </c>
      <c r="H77" s="8" t="s">
        <v>74</v>
      </c>
      <c r="I77" s="87">
        <v>5</v>
      </c>
    </row>
    <row r="78" spans="1:9" ht="12.75">
      <c r="A78" s="10">
        <v>39051</v>
      </c>
      <c r="B78" s="8" t="s">
        <v>777</v>
      </c>
      <c r="C78" s="8" t="s">
        <v>788</v>
      </c>
      <c r="D78" s="8">
        <v>94032</v>
      </c>
      <c r="E78" s="8" t="s">
        <v>789</v>
      </c>
      <c r="F78" s="8" t="s">
        <v>812</v>
      </c>
      <c r="G78" s="8" t="s">
        <v>786</v>
      </c>
      <c r="H78" s="8" t="s">
        <v>74</v>
      </c>
      <c r="I78" s="87">
        <v>5</v>
      </c>
    </row>
    <row r="79" spans="1:9" ht="12.75">
      <c r="A79" s="10">
        <v>39052</v>
      </c>
      <c r="B79" s="8" t="s">
        <v>777</v>
      </c>
      <c r="C79" s="8" t="s">
        <v>788</v>
      </c>
      <c r="D79" s="8">
        <v>94032</v>
      </c>
      <c r="E79" s="8" t="s">
        <v>789</v>
      </c>
      <c r="F79" s="8" t="s">
        <v>812</v>
      </c>
      <c r="G79" s="8" t="s">
        <v>786</v>
      </c>
      <c r="H79" s="8" t="s">
        <v>74</v>
      </c>
      <c r="I79" s="87">
        <v>20</v>
      </c>
    </row>
    <row r="80" spans="1:9" ht="12.75">
      <c r="A80" s="10">
        <v>39055</v>
      </c>
      <c r="B80" s="8" t="s">
        <v>777</v>
      </c>
      <c r="C80" s="8" t="s">
        <v>788</v>
      </c>
      <c r="D80" s="8">
        <v>94032</v>
      </c>
      <c r="E80" s="8" t="s">
        <v>789</v>
      </c>
      <c r="F80" s="8" t="s">
        <v>812</v>
      </c>
      <c r="G80" s="8" t="s">
        <v>786</v>
      </c>
      <c r="H80" s="8" t="s">
        <v>74</v>
      </c>
      <c r="I80" s="87">
        <v>5</v>
      </c>
    </row>
    <row r="81" spans="1:9" ht="12.75">
      <c r="A81" s="10">
        <v>39056</v>
      </c>
      <c r="B81" s="8" t="s">
        <v>777</v>
      </c>
      <c r="C81" s="8" t="s">
        <v>788</v>
      </c>
      <c r="D81" s="8">
        <v>94032</v>
      </c>
      <c r="E81" s="8" t="s">
        <v>789</v>
      </c>
      <c r="F81" s="8" t="s">
        <v>812</v>
      </c>
      <c r="G81" s="8" t="s">
        <v>786</v>
      </c>
      <c r="H81" s="8" t="s">
        <v>74</v>
      </c>
      <c r="I81" s="87">
        <v>3</v>
      </c>
    </row>
    <row r="82" spans="1:9" ht="12.75">
      <c r="A82" s="10">
        <v>39057</v>
      </c>
      <c r="B82" s="8" t="s">
        <v>777</v>
      </c>
      <c r="C82" s="8" t="s">
        <v>788</v>
      </c>
      <c r="D82" s="8">
        <v>94032</v>
      </c>
      <c r="E82" s="8" t="s">
        <v>789</v>
      </c>
      <c r="F82" s="8" t="s">
        <v>812</v>
      </c>
      <c r="G82" s="8" t="s">
        <v>786</v>
      </c>
      <c r="H82" s="8" t="s">
        <v>74</v>
      </c>
      <c r="I82" s="87">
        <v>3</v>
      </c>
    </row>
    <row r="83" spans="1:9" ht="12.75">
      <c r="A83" s="10">
        <v>39058</v>
      </c>
      <c r="B83" s="8" t="s">
        <v>777</v>
      </c>
      <c r="C83" s="8" t="s">
        <v>788</v>
      </c>
      <c r="D83" s="8">
        <v>94032</v>
      </c>
      <c r="E83" s="8" t="s">
        <v>789</v>
      </c>
      <c r="F83" s="8" t="s">
        <v>812</v>
      </c>
      <c r="G83" s="8" t="s">
        <v>786</v>
      </c>
      <c r="H83" s="8" t="s">
        <v>74</v>
      </c>
      <c r="I83" s="87">
        <v>3</v>
      </c>
    </row>
    <row r="84" spans="1:9" ht="12.75">
      <c r="A84" s="13" t="s">
        <v>12</v>
      </c>
      <c r="B84" s="8"/>
      <c r="C84" s="8"/>
      <c r="D84" s="8"/>
      <c r="E84" s="8"/>
      <c r="F84" s="8"/>
      <c r="G84" s="8"/>
      <c r="H84" s="8"/>
      <c r="I84" s="9">
        <f>SUM(I57:I83)</f>
        <v>964</v>
      </c>
    </row>
    <row r="85" spans="1:9" ht="12.75">
      <c r="A85" s="13"/>
      <c r="B85" s="8"/>
      <c r="C85" s="8"/>
      <c r="D85" s="8"/>
      <c r="E85" s="8"/>
      <c r="F85" s="8"/>
      <c r="G85" s="8"/>
      <c r="H85" s="8"/>
      <c r="I85" s="8"/>
    </row>
    <row r="86" spans="1:9" ht="15.75">
      <c r="A86" s="14" t="s">
        <v>31</v>
      </c>
      <c r="B86" s="15"/>
      <c r="C86" s="15"/>
      <c r="D86" s="8"/>
      <c r="E86" s="8"/>
      <c r="F86" s="8"/>
      <c r="G86" s="8"/>
      <c r="H86" s="8"/>
      <c r="I86" s="9">
        <f>SUM(I84,I23,I8,I44,I15,I53,I34)</f>
        <v>2727</v>
      </c>
    </row>
    <row r="87" ht="12.75">
      <c r="A87" s="5"/>
    </row>
    <row r="88" ht="18">
      <c r="A88" s="3" t="s">
        <v>50</v>
      </c>
    </row>
    <row r="90" spans="1:9" ht="12.75">
      <c r="A90" s="9" t="s">
        <v>1</v>
      </c>
      <c r="B90" s="9" t="s">
        <v>25</v>
      </c>
      <c r="C90" s="9" t="s">
        <v>49</v>
      </c>
      <c r="D90" s="9" t="s">
        <v>75</v>
      </c>
      <c r="E90" s="9" t="s">
        <v>29</v>
      </c>
      <c r="F90" s="9" t="s">
        <v>30</v>
      </c>
      <c r="G90" s="9" t="s">
        <v>26</v>
      </c>
      <c r="H90" s="9" t="s">
        <v>28</v>
      </c>
      <c r="I90" s="9" t="s">
        <v>27</v>
      </c>
    </row>
    <row r="91" spans="1:9" s="70" customFormat="1" ht="13.5" customHeight="1">
      <c r="A91" s="1">
        <v>38796</v>
      </c>
      <c r="B91" s="8" t="s">
        <v>85</v>
      </c>
      <c r="C91" s="8" t="s">
        <v>84</v>
      </c>
      <c r="D91" s="8">
        <v>89209</v>
      </c>
      <c r="E91" s="8" t="s">
        <v>87</v>
      </c>
      <c r="F91" s="8" t="s">
        <v>776</v>
      </c>
      <c r="G91" s="8" t="s">
        <v>86</v>
      </c>
      <c r="H91" s="8" t="s">
        <v>74</v>
      </c>
      <c r="I91" s="8">
        <v>4</v>
      </c>
    </row>
    <row r="92" spans="1:9" s="70" customFormat="1" ht="13.5" customHeight="1">
      <c r="A92" s="1">
        <v>38797</v>
      </c>
      <c r="B92" s="8" t="s">
        <v>85</v>
      </c>
      <c r="C92" s="8" t="s">
        <v>84</v>
      </c>
      <c r="D92" s="8">
        <v>89209</v>
      </c>
      <c r="E92" s="8" t="s">
        <v>87</v>
      </c>
      <c r="F92" s="8" t="s">
        <v>813</v>
      </c>
      <c r="G92" s="8" t="s">
        <v>86</v>
      </c>
      <c r="H92" s="8" t="s">
        <v>74</v>
      </c>
      <c r="I92" s="8">
        <v>5</v>
      </c>
    </row>
    <row r="93" spans="1:9" s="70" customFormat="1" ht="13.5" customHeight="1">
      <c r="A93" s="1">
        <v>38798</v>
      </c>
      <c r="B93" s="8" t="s">
        <v>85</v>
      </c>
      <c r="C93" s="8" t="s">
        <v>84</v>
      </c>
      <c r="D93" s="8">
        <v>89209</v>
      </c>
      <c r="E93" s="8" t="s">
        <v>87</v>
      </c>
      <c r="F93" s="8" t="s">
        <v>858</v>
      </c>
      <c r="G93" s="8" t="s">
        <v>86</v>
      </c>
      <c r="H93" s="8" t="s">
        <v>74</v>
      </c>
      <c r="I93" s="8">
        <v>3</v>
      </c>
    </row>
    <row r="94" spans="1:9" s="70" customFormat="1" ht="13.5" customHeight="1">
      <c r="A94" s="1">
        <v>38799</v>
      </c>
      <c r="B94" s="8" t="s">
        <v>85</v>
      </c>
      <c r="C94" s="8" t="s">
        <v>84</v>
      </c>
      <c r="D94" s="8">
        <v>89209</v>
      </c>
      <c r="E94" s="8" t="s">
        <v>87</v>
      </c>
      <c r="F94" s="8" t="s">
        <v>859</v>
      </c>
      <c r="G94" s="8" t="s">
        <v>86</v>
      </c>
      <c r="H94" s="8" t="s">
        <v>74</v>
      </c>
      <c r="I94" s="8">
        <v>3</v>
      </c>
    </row>
    <row r="95" spans="1:9" s="70" customFormat="1" ht="13.5" customHeight="1">
      <c r="A95" s="1">
        <v>38800</v>
      </c>
      <c r="B95" s="8" t="s">
        <v>85</v>
      </c>
      <c r="C95" s="8" t="s">
        <v>84</v>
      </c>
      <c r="D95" s="8">
        <v>89209</v>
      </c>
      <c r="E95" s="8" t="s">
        <v>87</v>
      </c>
      <c r="F95" s="8" t="s">
        <v>860</v>
      </c>
      <c r="G95" s="8" t="s">
        <v>86</v>
      </c>
      <c r="H95" s="8" t="s">
        <v>74</v>
      </c>
      <c r="I95" s="8">
        <v>4</v>
      </c>
    </row>
    <row r="96" spans="1:9" s="70" customFormat="1" ht="13.5" customHeight="1">
      <c r="A96" s="1">
        <v>38803</v>
      </c>
      <c r="B96" s="8" t="s">
        <v>85</v>
      </c>
      <c r="C96" s="8" t="s">
        <v>84</v>
      </c>
      <c r="D96" s="8">
        <v>89209</v>
      </c>
      <c r="E96" s="8" t="s">
        <v>87</v>
      </c>
      <c r="F96" s="8" t="s">
        <v>861</v>
      </c>
      <c r="G96" s="8" t="s">
        <v>86</v>
      </c>
      <c r="H96" s="8" t="s">
        <v>74</v>
      </c>
      <c r="I96" s="8">
        <v>4</v>
      </c>
    </row>
    <row r="97" spans="1:9" s="70" customFormat="1" ht="13.5" customHeight="1">
      <c r="A97" s="1">
        <v>38804</v>
      </c>
      <c r="B97" s="8" t="s">
        <v>85</v>
      </c>
      <c r="C97" s="8" t="s">
        <v>84</v>
      </c>
      <c r="D97" s="8">
        <v>89209</v>
      </c>
      <c r="E97" s="8" t="s">
        <v>87</v>
      </c>
      <c r="F97" s="8" t="s">
        <v>862</v>
      </c>
      <c r="G97" s="8" t="s">
        <v>86</v>
      </c>
      <c r="H97" s="8" t="s">
        <v>74</v>
      </c>
      <c r="I97" s="8">
        <v>1</v>
      </c>
    </row>
    <row r="98" spans="1:9" s="70" customFormat="1" ht="13.5" customHeight="1">
      <c r="A98" s="1">
        <v>38805</v>
      </c>
      <c r="B98" s="8" t="s">
        <v>85</v>
      </c>
      <c r="C98" s="8" t="s">
        <v>84</v>
      </c>
      <c r="D98" s="8">
        <v>89209</v>
      </c>
      <c r="E98" s="8" t="s">
        <v>87</v>
      </c>
      <c r="F98" s="8" t="s">
        <v>863</v>
      </c>
      <c r="G98" s="8" t="s">
        <v>86</v>
      </c>
      <c r="H98" s="8" t="s">
        <v>74</v>
      </c>
      <c r="I98" s="8">
        <v>2</v>
      </c>
    </row>
    <row r="99" spans="1:9" s="70" customFormat="1" ht="13.5" customHeight="1">
      <c r="A99" s="1">
        <v>38806</v>
      </c>
      <c r="B99" s="8" t="s">
        <v>85</v>
      </c>
      <c r="C99" s="8" t="s">
        <v>84</v>
      </c>
      <c r="D99" s="8">
        <v>89209</v>
      </c>
      <c r="E99" s="8" t="s">
        <v>87</v>
      </c>
      <c r="F99" s="8" t="s">
        <v>864</v>
      </c>
      <c r="G99" s="8" t="s">
        <v>86</v>
      </c>
      <c r="H99" s="8" t="s">
        <v>74</v>
      </c>
      <c r="I99" s="8">
        <v>4</v>
      </c>
    </row>
    <row r="100" spans="1:9" s="70" customFormat="1" ht="13.5" customHeight="1">
      <c r="A100" s="1">
        <v>38814</v>
      </c>
      <c r="B100" s="8" t="s">
        <v>100</v>
      </c>
      <c r="C100" s="8" t="s">
        <v>101</v>
      </c>
      <c r="D100" s="8">
        <v>153566</v>
      </c>
      <c r="E100" s="8" t="s">
        <v>102</v>
      </c>
      <c r="F100" s="8" t="s">
        <v>103</v>
      </c>
      <c r="G100" s="8" t="s">
        <v>104</v>
      </c>
      <c r="H100" s="8" t="s">
        <v>74</v>
      </c>
      <c r="I100" s="8">
        <v>1</v>
      </c>
    </row>
    <row r="101" spans="1:9" s="70" customFormat="1" ht="13.5" customHeight="1">
      <c r="A101" s="1">
        <v>38818</v>
      </c>
      <c r="B101" s="8" t="s">
        <v>85</v>
      </c>
      <c r="C101" s="8" t="s">
        <v>84</v>
      </c>
      <c r="D101" s="8">
        <v>89209</v>
      </c>
      <c r="E101" s="8" t="s">
        <v>87</v>
      </c>
      <c r="F101" s="8" t="s">
        <v>863</v>
      </c>
      <c r="G101" s="8" t="s">
        <v>86</v>
      </c>
      <c r="H101" s="8" t="s">
        <v>74</v>
      </c>
      <c r="I101" s="8">
        <v>1</v>
      </c>
    </row>
    <row r="102" spans="1:9" s="70" customFormat="1" ht="13.5" customHeight="1">
      <c r="A102" s="1">
        <v>38819</v>
      </c>
      <c r="B102" s="8" t="s">
        <v>85</v>
      </c>
      <c r="C102" s="8" t="s">
        <v>84</v>
      </c>
      <c r="D102" s="8">
        <v>89209</v>
      </c>
      <c r="E102" s="8" t="s">
        <v>87</v>
      </c>
      <c r="F102" s="8" t="s">
        <v>863</v>
      </c>
      <c r="G102" s="8" t="s">
        <v>86</v>
      </c>
      <c r="H102" s="8" t="s">
        <v>74</v>
      </c>
      <c r="I102" s="8">
        <v>2</v>
      </c>
    </row>
    <row r="103" spans="1:9" s="70" customFormat="1" ht="13.5" customHeight="1">
      <c r="A103" s="1">
        <v>38825</v>
      </c>
      <c r="B103" s="8" t="s">
        <v>85</v>
      </c>
      <c r="C103" s="8" t="s">
        <v>84</v>
      </c>
      <c r="D103" s="8">
        <v>89209</v>
      </c>
      <c r="E103" s="8" t="s">
        <v>87</v>
      </c>
      <c r="F103" s="8" t="s">
        <v>863</v>
      </c>
      <c r="G103" s="8" t="s">
        <v>86</v>
      </c>
      <c r="H103" s="8" t="s">
        <v>74</v>
      </c>
      <c r="I103" s="8">
        <v>2</v>
      </c>
    </row>
    <row r="104" spans="1:9" s="70" customFormat="1" ht="13.5" customHeight="1">
      <c r="A104" s="1">
        <v>38826</v>
      </c>
      <c r="B104" s="8" t="s">
        <v>85</v>
      </c>
      <c r="C104" s="8" t="s">
        <v>84</v>
      </c>
      <c r="D104" s="8">
        <v>89209</v>
      </c>
      <c r="E104" s="8" t="s">
        <v>87</v>
      </c>
      <c r="F104" s="8" t="s">
        <v>863</v>
      </c>
      <c r="G104" s="8" t="s">
        <v>86</v>
      </c>
      <c r="H104" s="8" t="s">
        <v>74</v>
      </c>
      <c r="I104" s="8">
        <v>4</v>
      </c>
    </row>
    <row r="105" spans="1:9" s="70" customFormat="1" ht="13.5" customHeight="1">
      <c r="A105" s="1">
        <v>38990</v>
      </c>
      <c r="B105" s="8" t="s">
        <v>667</v>
      </c>
      <c r="C105" s="8" t="s">
        <v>668</v>
      </c>
      <c r="D105" s="8">
        <v>153523</v>
      </c>
      <c r="E105" s="8" t="s">
        <v>669</v>
      </c>
      <c r="F105" s="8" t="s">
        <v>865</v>
      </c>
      <c r="G105" s="8" t="s">
        <v>86</v>
      </c>
      <c r="H105" s="8" t="s">
        <v>80</v>
      </c>
      <c r="I105" s="8">
        <v>234</v>
      </c>
    </row>
    <row r="106" spans="1:9" s="70" customFormat="1" ht="13.5" customHeight="1">
      <c r="A106" s="1">
        <v>39020</v>
      </c>
      <c r="B106" s="8" t="s">
        <v>717</v>
      </c>
      <c r="C106" s="8" t="s">
        <v>718</v>
      </c>
      <c r="D106" s="8">
        <v>89211</v>
      </c>
      <c r="E106" s="8" t="s">
        <v>758</v>
      </c>
      <c r="F106" s="8" t="s">
        <v>719</v>
      </c>
      <c r="G106" s="8" t="s">
        <v>720</v>
      </c>
      <c r="H106" s="8" t="s">
        <v>74</v>
      </c>
      <c r="I106" s="87">
        <v>4</v>
      </c>
    </row>
    <row r="107" spans="1:9" s="70" customFormat="1" ht="13.5" customHeight="1">
      <c r="A107" s="1">
        <v>39021</v>
      </c>
      <c r="B107" s="8" t="s">
        <v>717</v>
      </c>
      <c r="C107" s="8" t="s">
        <v>721</v>
      </c>
      <c r="D107" s="8">
        <v>89211</v>
      </c>
      <c r="E107" s="8" t="s">
        <v>759</v>
      </c>
      <c r="F107" s="8" t="s">
        <v>719</v>
      </c>
      <c r="G107" s="8" t="s">
        <v>726</v>
      </c>
      <c r="H107" s="8" t="s">
        <v>74</v>
      </c>
      <c r="I107" s="87">
        <v>6</v>
      </c>
    </row>
    <row r="108" spans="1:9" s="70" customFormat="1" ht="13.5" customHeight="1">
      <c r="A108" s="1">
        <v>39022</v>
      </c>
      <c r="B108" s="8" t="s">
        <v>717</v>
      </c>
      <c r="C108" s="8" t="s">
        <v>722</v>
      </c>
      <c r="D108" s="8">
        <v>89211</v>
      </c>
      <c r="E108" s="8" t="s">
        <v>760</v>
      </c>
      <c r="F108" s="8" t="s">
        <v>719</v>
      </c>
      <c r="G108" s="8" t="s">
        <v>727</v>
      </c>
      <c r="H108" s="8" t="s">
        <v>74</v>
      </c>
      <c r="I108" s="87">
        <v>2</v>
      </c>
    </row>
    <row r="109" spans="1:9" s="70" customFormat="1" ht="13.5" customHeight="1">
      <c r="A109" s="1">
        <v>39023</v>
      </c>
      <c r="B109" s="8" t="s">
        <v>717</v>
      </c>
      <c r="C109" s="8" t="s">
        <v>723</v>
      </c>
      <c r="D109" s="8">
        <v>89211</v>
      </c>
      <c r="E109" s="8" t="s">
        <v>761</v>
      </c>
      <c r="F109" s="8" t="s">
        <v>719</v>
      </c>
      <c r="G109" s="8" t="s">
        <v>728</v>
      </c>
      <c r="H109" s="8" t="s">
        <v>74</v>
      </c>
      <c r="I109" s="87">
        <v>5</v>
      </c>
    </row>
    <row r="110" spans="1:9" s="70" customFormat="1" ht="13.5" customHeight="1">
      <c r="A110" s="1">
        <v>39024</v>
      </c>
      <c r="B110" s="8" t="s">
        <v>717</v>
      </c>
      <c r="C110" s="8" t="s">
        <v>724</v>
      </c>
      <c r="D110" s="8">
        <v>89211</v>
      </c>
      <c r="E110" s="8" t="s">
        <v>762</v>
      </c>
      <c r="F110" s="8" t="s">
        <v>719</v>
      </c>
      <c r="G110" s="8" t="s">
        <v>729</v>
      </c>
      <c r="H110" s="8" t="s">
        <v>74</v>
      </c>
      <c r="I110" s="87">
        <v>4</v>
      </c>
    </row>
    <row r="111" spans="1:9" s="70" customFormat="1" ht="13.5" customHeight="1">
      <c r="A111" s="1">
        <v>39027</v>
      </c>
      <c r="B111" s="8" t="s">
        <v>717</v>
      </c>
      <c r="C111" s="8" t="s">
        <v>725</v>
      </c>
      <c r="D111" s="8">
        <v>89211</v>
      </c>
      <c r="E111" s="8" t="s">
        <v>763</v>
      </c>
      <c r="F111" s="8" t="s">
        <v>719</v>
      </c>
      <c r="G111" s="8" t="s">
        <v>730</v>
      </c>
      <c r="H111" s="8" t="s">
        <v>74</v>
      </c>
      <c r="I111" s="87">
        <v>18</v>
      </c>
    </row>
    <row r="112" spans="1:9" s="70" customFormat="1" ht="13.5" customHeight="1">
      <c r="A112" s="1">
        <v>39028</v>
      </c>
      <c r="B112" s="8" t="s">
        <v>717</v>
      </c>
      <c r="C112" s="8" t="s">
        <v>749</v>
      </c>
      <c r="D112" s="8">
        <v>89211</v>
      </c>
      <c r="E112" s="8" t="s">
        <v>764</v>
      </c>
      <c r="F112" s="8" t="s">
        <v>719</v>
      </c>
      <c r="G112" s="8" t="s">
        <v>748</v>
      </c>
      <c r="H112" s="8" t="s">
        <v>74</v>
      </c>
      <c r="I112" s="87">
        <v>15</v>
      </c>
    </row>
    <row r="113" spans="1:9" s="70" customFormat="1" ht="13.5" customHeight="1">
      <c r="A113" s="1">
        <v>39034</v>
      </c>
      <c r="B113" s="8" t="s">
        <v>751</v>
      </c>
      <c r="C113" s="8" t="s">
        <v>721</v>
      </c>
      <c r="D113" s="8">
        <v>89213</v>
      </c>
      <c r="E113" s="8" t="s">
        <v>756</v>
      </c>
      <c r="F113" s="8" t="s">
        <v>757</v>
      </c>
      <c r="G113" s="8" t="s">
        <v>755</v>
      </c>
      <c r="H113" s="8" t="s">
        <v>74</v>
      </c>
      <c r="I113" s="87">
        <v>3</v>
      </c>
    </row>
    <row r="114" spans="1:9" s="70" customFormat="1" ht="13.5" customHeight="1">
      <c r="A114" s="1">
        <v>39034</v>
      </c>
      <c r="B114" s="8" t="s">
        <v>750</v>
      </c>
      <c r="C114" s="8" t="s">
        <v>722</v>
      </c>
      <c r="D114" s="8">
        <v>89208</v>
      </c>
      <c r="E114" s="8" t="s">
        <v>752</v>
      </c>
      <c r="F114" s="8" t="s">
        <v>753</v>
      </c>
      <c r="G114" s="8" t="s">
        <v>754</v>
      </c>
      <c r="H114" s="8" t="s">
        <v>74</v>
      </c>
      <c r="I114" s="87">
        <v>3</v>
      </c>
    </row>
    <row r="115" spans="1:9" s="70" customFormat="1" ht="13.5" customHeight="1">
      <c r="A115" s="1">
        <v>39035</v>
      </c>
      <c r="B115" s="8" t="s">
        <v>751</v>
      </c>
      <c r="C115" s="8" t="s">
        <v>721</v>
      </c>
      <c r="D115" s="8">
        <v>89213</v>
      </c>
      <c r="E115" s="8" t="s">
        <v>756</v>
      </c>
      <c r="F115" s="8" t="s">
        <v>757</v>
      </c>
      <c r="G115" s="8" t="s">
        <v>755</v>
      </c>
      <c r="H115" s="8" t="s">
        <v>74</v>
      </c>
      <c r="I115" s="87">
        <v>3</v>
      </c>
    </row>
    <row r="116" spans="1:9" s="70" customFormat="1" ht="13.5" customHeight="1">
      <c r="A116" s="1">
        <v>39035</v>
      </c>
      <c r="B116" s="8" t="s">
        <v>750</v>
      </c>
      <c r="C116" s="8" t="s">
        <v>722</v>
      </c>
      <c r="D116" s="8">
        <v>89208</v>
      </c>
      <c r="E116" s="8" t="s">
        <v>752</v>
      </c>
      <c r="F116" s="8" t="s">
        <v>753</v>
      </c>
      <c r="G116" s="8" t="s">
        <v>754</v>
      </c>
      <c r="H116" s="8" t="s">
        <v>74</v>
      </c>
      <c r="I116" s="87">
        <v>3</v>
      </c>
    </row>
    <row r="117" spans="1:9" s="70" customFormat="1" ht="13.5" customHeight="1">
      <c r="A117" s="1">
        <v>39036</v>
      </c>
      <c r="B117" s="8" t="s">
        <v>750</v>
      </c>
      <c r="C117" s="8" t="s">
        <v>723</v>
      </c>
      <c r="D117" s="8">
        <v>89208</v>
      </c>
      <c r="E117" s="8" t="s">
        <v>771</v>
      </c>
      <c r="F117" s="8" t="s">
        <v>753</v>
      </c>
      <c r="G117" s="8" t="s">
        <v>772</v>
      </c>
      <c r="H117" s="8" t="s">
        <v>74</v>
      </c>
      <c r="I117" s="87">
        <v>3</v>
      </c>
    </row>
    <row r="118" spans="1:9" s="70" customFormat="1" ht="13.5" customHeight="1">
      <c r="A118" s="1">
        <v>39036</v>
      </c>
      <c r="B118" s="8" t="s">
        <v>751</v>
      </c>
      <c r="C118" s="8" t="s">
        <v>721</v>
      </c>
      <c r="D118" s="8">
        <v>89213</v>
      </c>
      <c r="E118" s="8" t="s">
        <v>756</v>
      </c>
      <c r="F118" s="8" t="s">
        <v>757</v>
      </c>
      <c r="G118" s="8" t="s">
        <v>755</v>
      </c>
      <c r="H118" s="8" t="s">
        <v>74</v>
      </c>
      <c r="I118" s="87">
        <v>1</v>
      </c>
    </row>
    <row r="119" spans="1:9" s="70" customFormat="1" ht="13.5" customHeight="1">
      <c r="A119" s="1">
        <v>39037</v>
      </c>
      <c r="B119" s="8" t="s">
        <v>85</v>
      </c>
      <c r="C119" s="8" t="s">
        <v>84</v>
      </c>
      <c r="D119" s="8">
        <v>89209</v>
      </c>
      <c r="E119" s="8" t="s">
        <v>87</v>
      </c>
      <c r="F119" s="8" t="s">
        <v>776</v>
      </c>
      <c r="G119" s="8" t="s">
        <v>86</v>
      </c>
      <c r="H119" s="8" t="s">
        <v>74</v>
      </c>
      <c r="I119" s="87">
        <v>10</v>
      </c>
    </row>
    <row r="120" spans="1:9" s="70" customFormat="1" ht="13.5" customHeight="1">
      <c r="A120" s="1">
        <v>39037</v>
      </c>
      <c r="B120" s="8" t="s">
        <v>750</v>
      </c>
      <c r="C120" s="8" t="s">
        <v>723</v>
      </c>
      <c r="D120" s="8">
        <v>89208</v>
      </c>
      <c r="E120" s="8" t="s">
        <v>771</v>
      </c>
      <c r="F120" s="8" t="s">
        <v>753</v>
      </c>
      <c r="G120" s="8" t="s">
        <v>754</v>
      </c>
      <c r="H120" s="8" t="s">
        <v>74</v>
      </c>
      <c r="I120" s="87">
        <v>4</v>
      </c>
    </row>
    <row r="121" spans="1:9" s="70" customFormat="1" ht="13.5" customHeight="1">
      <c r="A121" s="1">
        <v>39041</v>
      </c>
      <c r="B121" s="8" t="s">
        <v>751</v>
      </c>
      <c r="C121" s="8" t="s">
        <v>721</v>
      </c>
      <c r="D121" s="8">
        <v>89213</v>
      </c>
      <c r="E121" s="8" t="s">
        <v>756</v>
      </c>
      <c r="F121" s="8" t="s">
        <v>757</v>
      </c>
      <c r="G121" s="8" t="s">
        <v>755</v>
      </c>
      <c r="H121" s="8" t="s">
        <v>74</v>
      </c>
      <c r="I121" s="87">
        <v>1.5</v>
      </c>
    </row>
    <row r="122" spans="1:9" s="70" customFormat="1" ht="13.5" customHeight="1">
      <c r="A122" s="1">
        <v>39041</v>
      </c>
      <c r="B122" s="8" t="s">
        <v>750</v>
      </c>
      <c r="C122" s="8" t="s">
        <v>723</v>
      </c>
      <c r="D122" s="8">
        <v>89208</v>
      </c>
      <c r="E122" s="8" t="s">
        <v>771</v>
      </c>
      <c r="F122" s="8" t="s">
        <v>753</v>
      </c>
      <c r="G122" s="8" t="s">
        <v>754</v>
      </c>
      <c r="H122" s="8" t="s">
        <v>74</v>
      </c>
      <c r="I122" s="87">
        <v>4</v>
      </c>
    </row>
    <row r="123" spans="1:9" s="70" customFormat="1" ht="13.5" customHeight="1">
      <c r="A123" s="1">
        <v>39042</v>
      </c>
      <c r="B123" s="8" t="s">
        <v>750</v>
      </c>
      <c r="C123" s="8" t="s">
        <v>723</v>
      </c>
      <c r="D123" s="8">
        <v>89208</v>
      </c>
      <c r="E123" s="8" t="s">
        <v>771</v>
      </c>
      <c r="F123" s="8" t="s">
        <v>753</v>
      </c>
      <c r="G123" s="8" t="s">
        <v>754</v>
      </c>
      <c r="H123" s="8" t="s">
        <v>74</v>
      </c>
      <c r="I123" s="87">
        <v>3</v>
      </c>
    </row>
    <row r="124" spans="1:9" s="70" customFormat="1" ht="13.5" customHeight="1">
      <c r="A124" s="1">
        <v>39042</v>
      </c>
      <c r="B124" s="8" t="s">
        <v>751</v>
      </c>
      <c r="C124" s="8" t="s">
        <v>721</v>
      </c>
      <c r="D124" s="8">
        <v>89213</v>
      </c>
      <c r="E124" s="8" t="s">
        <v>756</v>
      </c>
      <c r="F124" s="8" t="s">
        <v>757</v>
      </c>
      <c r="G124" s="8" t="s">
        <v>755</v>
      </c>
      <c r="H124" s="8" t="s">
        <v>74</v>
      </c>
      <c r="I124" s="87">
        <v>5.5</v>
      </c>
    </row>
    <row r="125" spans="1:9" s="70" customFormat="1" ht="13.5" customHeight="1">
      <c r="A125" s="1">
        <v>39043</v>
      </c>
      <c r="B125" s="8" t="s">
        <v>751</v>
      </c>
      <c r="C125" s="8" t="s">
        <v>721</v>
      </c>
      <c r="D125" s="8">
        <v>89213</v>
      </c>
      <c r="E125" s="8" t="s">
        <v>756</v>
      </c>
      <c r="F125" s="8" t="s">
        <v>757</v>
      </c>
      <c r="G125" s="8" t="s">
        <v>755</v>
      </c>
      <c r="H125" s="8" t="s">
        <v>74</v>
      </c>
      <c r="I125" s="87">
        <v>2</v>
      </c>
    </row>
    <row r="126" spans="1:9" s="70" customFormat="1" ht="13.5" customHeight="1">
      <c r="A126" s="1">
        <v>39048</v>
      </c>
      <c r="B126" s="8" t="s">
        <v>750</v>
      </c>
      <c r="C126" s="8" t="s">
        <v>723</v>
      </c>
      <c r="D126" s="8">
        <v>89208</v>
      </c>
      <c r="E126" s="8" t="s">
        <v>771</v>
      </c>
      <c r="F126" s="8" t="s">
        <v>753</v>
      </c>
      <c r="G126" s="8" t="s">
        <v>754</v>
      </c>
      <c r="H126" s="8" t="s">
        <v>74</v>
      </c>
      <c r="I126" s="87">
        <v>7</v>
      </c>
    </row>
    <row r="127" spans="1:9" s="70" customFormat="1" ht="13.5" customHeight="1">
      <c r="A127" s="1">
        <v>39048</v>
      </c>
      <c r="B127" s="8" t="s">
        <v>751</v>
      </c>
      <c r="C127" s="8" t="s">
        <v>721</v>
      </c>
      <c r="D127" s="8">
        <v>89213</v>
      </c>
      <c r="E127" s="8" t="s">
        <v>756</v>
      </c>
      <c r="F127" s="8" t="s">
        <v>757</v>
      </c>
      <c r="G127" s="8" t="s">
        <v>755</v>
      </c>
      <c r="H127" s="8" t="s">
        <v>74</v>
      </c>
      <c r="I127" s="87">
        <v>5</v>
      </c>
    </row>
    <row r="128" spans="1:9" s="70" customFormat="1" ht="13.5" customHeight="1">
      <c r="A128" s="1">
        <v>39049</v>
      </c>
      <c r="B128" s="8" t="s">
        <v>750</v>
      </c>
      <c r="C128" s="8" t="s">
        <v>723</v>
      </c>
      <c r="D128" s="8">
        <v>89208</v>
      </c>
      <c r="E128" s="8" t="s">
        <v>771</v>
      </c>
      <c r="F128" s="8" t="s">
        <v>753</v>
      </c>
      <c r="G128" s="8" t="s">
        <v>754</v>
      </c>
      <c r="H128" s="8" t="s">
        <v>74</v>
      </c>
      <c r="I128" s="87">
        <v>5</v>
      </c>
    </row>
    <row r="129" spans="1:9" s="70" customFormat="1" ht="13.5" customHeight="1">
      <c r="A129" s="1">
        <v>39049</v>
      </c>
      <c r="B129" s="8" t="s">
        <v>85</v>
      </c>
      <c r="C129" s="8" t="s">
        <v>84</v>
      </c>
      <c r="D129" s="8">
        <v>89209</v>
      </c>
      <c r="E129" s="8" t="s">
        <v>87</v>
      </c>
      <c r="F129" s="8" t="s">
        <v>776</v>
      </c>
      <c r="G129" s="8" t="s">
        <v>86</v>
      </c>
      <c r="H129" s="8" t="s">
        <v>74</v>
      </c>
      <c r="I129" s="87">
        <v>10</v>
      </c>
    </row>
    <row r="130" spans="1:9" s="70" customFormat="1" ht="13.5" customHeight="1">
      <c r="A130" s="1">
        <v>39050</v>
      </c>
      <c r="B130" s="8" t="s">
        <v>85</v>
      </c>
      <c r="C130" s="8" t="s">
        <v>101</v>
      </c>
      <c r="D130" s="8">
        <v>89209</v>
      </c>
      <c r="E130" s="8" t="s">
        <v>784</v>
      </c>
      <c r="F130" s="8" t="s">
        <v>813</v>
      </c>
      <c r="G130" s="8" t="s">
        <v>785</v>
      </c>
      <c r="H130" s="8" t="s">
        <v>74</v>
      </c>
      <c r="I130" s="87">
        <v>10</v>
      </c>
    </row>
    <row r="131" spans="1:9" s="70" customFormat="1" ht="13.5" customHeight="1">
      <c r="A131" s="1">
        <v>39051</v>
      </c>
      <c r="B131" s="8" t="s">
        <v>85</v>
      </c>
      <c r="C131" s="8" t="s">
        <v>101</v>
      </c>
      <c r="D131" s="8">
        <v>89209</v>
      </c>
      <c r="E131" s="8" t="s">
        <v>784</v>
      </c>
      <c r="F131" s="8" t="s">
        <v>813</v>
      </c>
      <c r="G131" s="8" t="s">
        <v>785</v>
      </c>
      <c r="H131" s="8" t="s">
        <v>74</v>
      </c>
      <c r="I131" s="87">
        <v>20</v>
      </c>
    </row>
    <row r="132" spans="1:9" s="70" customFormat="1" ht="13.5" customHeight="1">
      <c r="A132" s="1">
        <v>39051</v>
      </c>
      <c r="B132" s="8" t="s">
        <v>100</v>
      </c>
      <c r="C132" s="8" t="s">
        <v>101</v>
      </c>
      <c r="D132" s="8">
        <v>153566</v>
      </c>
      <c r="E132" s="8" t="s">
        <v>102</v>
      </c>
      <c r="F132" s="8" t="s">
        <v>103</v>
      </c>
      <c r="G132" s="8" t="s">
        <v>104</v>
      </c>
      <c r="H132" s="8" t="s">
        <v>74</v>
      </c>
      <c r="I132" s="87">
        <v>10</v>
      </c>
    </row>
    <row r="133" spans="1:9" s="70" customFormat="1" ht="13.5" customHeight="1">
      <c r="A133" s="1">
        <v>39062</v>
      </c>
      <c r="B133" s="8" t="s">
        <v>852</v>
      </c>
      <c r="C133" s="8" t="s">
        <v>723</v>
      </c>
      <c r="D133" s="8">
        <v>154690</v>
      </c>
      <c r="E133" s="8" t="s">
        <v>853</v>
      </c>
      <c r="F133" s="8" t="s">
        <v>855</v>
      </c>
      <c r="G133" s="8" t="s">
        <v>854</v>
      </c>
      <c r="H133" s="8" t="s">
        <v>74</v>
      </c>
      <c r="I133" s="87">
        <v>20</v>
      </c>
    </row>
    <row r="134" spans="1:9" s="70" customFormat="1" ht="13.5" customHeight="1">
      <c r="A134" s="1">
        <v>39063</v>
      </c>
      <c r="B134" s="8" t="s">
        <v>852</v>
      </c>
      <c r="C134" s="8" t="s">
        <v>723</v>
      </c>
      <c r="D134" s="8">
        <v>154690</v>
      </c>
      <c r="E134" s="8" t="s">
        <v>853</v>
      </c>
      <c r="F134" s="8" t="s">
        <v>856</v>
      </c>
      <c r="G134" s="8" t="s">
        <v>857</v>
      </c>
      <c r="H134" s="8" t="s">
        <v>74</v>
      </c>
      <c r="I134" s="87">
        <v>50</v>
      </c>
    </row>
    <row r="135" spans="1:9" s="70" customFormat="1" ht="13.5" customHeight="1">
      <c r="A135" s="1">
        <v>39063</v>
      </c>
      <c r="B135" s="8" t="s">
        <v>100</v>
      </c>
      <c r="C135" s="8" t="s">
        <v>101</v>
      </c>
      <c r="D135" s="8">
        <v>153566</v>
      </c>
      <c r="E135" s="8" t="s">
        <v>102</v>
      </c>
      <c r="F135" s="8" t="s">
        <v>103</v>
      </c>
      <c r="G135" s="8" t="s">
        <v>104</v>
      </c>
      <c r="H135" s="8" t="s">
        <v>74</v>
      </c>
      <c r="I135" s="87">
        <v>16</v>
      </c>
    </row>
    <row r="136" spans="1:9" s="70" customFormat="1" ht="13.5" customHeight="1">
      <c r="A136" s="1">
        <v>39064</v>
      </c>
      <c r="B136" s="8" t="s">
        <v>100</v>
      </c>
      <c r="C136" s="8" t="s">
        <v>101</v>
      </c>
      <c r="D136" s="8">
        <v>153566</v>
      </c>
      <c r="E136" s="8" t="s">
        <v>102</v>
      </c>
      <c r="F136" s="8" t="s">
        <v>103</v>
      </c>
      <c r="G136" s="8" t="s">
        <v>104</v>
      </c>
      <c r="H136" s="8" t="s">
        <v>74</v>
      </c>
      <c r="I136" s="87">
        <v>15</v>
      </c>
    </row>
    <row r="137" spans="1:9" s="70" customFormat="1" ht="13.5" customHeight="1">
      <c r="A137" s="1">
        <v>39065</v>
      </c>
      <c r="B137" s="8" t="s">
        <v>85</v>
      </c>
      <c r="C137" s="8" t="s">
        <v>101</v>
      </c>
      <c r="D137" s="8">
        <v>89209</v>
      </c>
      <c r="E137" s="8" t="s">
        <v>784</v>
      </c>
      <c r="F137" s="8" t="s">
        <v>813</v>
      </c>
      <c r="G137" s="8" t="s">
        <v>785</v>
      </c>
      <c r="H137" s="8" t="s">
        <v>74</v>
      </c>
      <c r="I137" s="87">
        <v>12</v>
      </c>
    </row>
    <row r="138" spans="1:9" s="70" customFormat="1" ht="15.75">
      <c r="A138" s="16" t="s">
        <v>33</v>
      </c>
      <c r="B138" s="8"/>
      <c r="C138" s="8"/>
      <c r="D138" s="8"/>
      <c r="E138" s="8"/>
      <c r="F138" s="8"/>
      <c r="G138" s="8"/>
      <c r="H138" s="8"/>
      <c r="I138" s="9">
        <f>SUM(I91:I137)</f>
        <v>554</v>
      </c>
    </row>
    <row r="140" ht="18">
      <c r="A140" s="4" t="s">
        <v>17</v>
      </c>
    </row>
    <row r="141" ht="18">
      <c r="A141" s="4"/>
    </row>
    <row r="142" spans="1:9" ht="15.75">
      <c r="A142" s="7" t="s">
        <v>46</v>
      </c>
      <c r="B142" s="8"/>
      <c r="C142" s="8"/>
      <c r="D142" s="8"/>
      <c r="E142" s="8"/>
      <c r="F142" s="8"/>
      <c r="G142" s="8"/>
      <c r="H142" s="8"/>
      <c r="I142" s="8"/>
    </row>
    <row r="143" spans="1:9" ht="12.75">
      <c r="A143" s="9" t="s">
        <v>1</v>
      </c>
      <c r="B143" s="9" t="s">
        <v>25</v>
      </c>
      <c r="C143" s="9" t="s">
        <v>49</v>
      </c>
      <c r="D143" s="9" t="s">
        <v>75</v>
      </c>
      <c r="E143" s="9" t="s">
        <v>29</v>
      </c>
      <c r="F143" s="9" t="s">
        <v>30</v>
      </c>
      <c r="G143" s="9" t="s">
        <v>26</v>
      </c>
      <c r="H143" s="9" t="s">
        <v>28</v>
      </c>
      <c r="I143" s="9" t="s">
        <v>27</v>
      </c>
    </row>
    <row r="144" spans="1:9" ht="12.75">
      <c r="A144" s="1">
        <v>38820</v>
      </c>
      <c r="B144" s="8" t="s">
        <v>109</v>
      </c>
      <c r="C144" s="8" t="s">
        <v>110</v>
      </c>
      <c r="D144" s="8">
        <v>92047</v>
      </c>
      <c r="E144" s="8" t="s">
        <v>111</v>
      </c>
      <c r="F144" s="8" t="s">
        <v>112</v>
      </c>
      <c r="G144" s="8"/>
      <c r="H144" s="8" t="s">
        <v>80</v>
      </c>
      <c r="I144" s="8">
        <v>1200</v>
      </c>
    </row>
    <row r="145" spans="1:9" ht="12.75">
      <c r="A145" s="1"/>
      <c r="B145" s="8"/>
      <c r="C145" s="8"/>
      <c r="D145" s="8"/>
      <c r="E145" s="8"/>
      <c r="F145" s="8"/>
      <c r="G145" s="8"/>
      <c r="H145" s="8"/>
      <c r="I145" s="8"/>
    </row>
    <row r="146" spans="1:9" ht="12.75">
      <c r="A146" s="8"/>
      <c r="B146" s="8"/>
      <c r="C146" s="8"/>
      <c r="D146" s="8"/>
      <c r="E146" s="8"/>
      <c r="F146" s="8"/>
      <c r="G146" s="8"/>
      <c r="H146" s="8"/>
      <c r="I146" s="8"/>
    </row>
    <row r="147" spans="1:9" ht="15.75">
      <c r="A147" s="7" t="s">
        <v>37</v>
      </c>
      <c r="B147" s="8"/>
      <c r="C147" s="9" t="s">
        <v>49</v>
      </c>
      <c r="D147" s="9" t="s">
        <v>75</v>
      </c>
      <c r="E147" s="9" t="s">
        <v>29</v>
      </c>
      <c r="F147" s="9" t="s">
        <v>30</v>
      </c>
      <c r="G147" s="9" t="s">
        <v>26</v>
      </c>
      <c r="H147" s="9" t="s">
        <v>28</v>
      </c>
      <c r="I147" s="9" t="s">
        <v>27</v>
      </c>
    </row>
    <row r="148" spans="1:9" ht="12.75">
      <c r="A148" s="10">
        <v>38784</v>
      </c>
      <c r="B148" s="11" t="s">
        <v>81</v>
      </c>
      <c r="C148" s="11" t="s">
        <v>82</v>
      </c>
      <c r="D148" s="11">
        <v>92603</v>
      </c>
      <c r="E148" s="11" t="s">
        <v>83</v>
      </c>
      <c r="F148" s="11" t="s">
        <v>99</v>
      </c>
      <c r="G148" s="11"/>
      <c r="H148" s="11" t="s">
        <v>74</v>
      </c>
      <c r="I148" s="11">
        <v>3</v>
      </c>
    </row>
    <row r="149" spans="1:9" ht="12.75">
      <c r="A149" s="10">
        <v>38784</v>
      </c>
      <c r="B149" s="11" t="s">
        <v>105</v>
      </c>
      <c r="C149" s="11" t="s">
        <v>106</v>
      </c>
      <c r="D149" s="11">
        <v>155259</v>
      </c>
      <c r="E149" s="11" t="s">
        <v>107</v>
      </c>
      <c r="F149" s="11" t="s">
        <v>108</v>
      </c>
      <c r="G149" s="11"/>
      <c r="H149" s="11" t="s">
        <v>74</v>
      </c>
      <c r="I149" s="11">
        <v>3</v>
      </c>
    </row>
    <row r="150" spans="1:9" ht="12.75">
      <c r="A150" s="10">
        <v>38791</v>
      </c>
      <c r="B150" s="11" t="s">
        <v>105</v>
      </c>
      <c r="C150" s="11" t="s">
        <v>106</v>
      </c>
      <c r="D150" s="11">
        <v>155259</v>
      </c>
      <c r="E150" s="11" t="s">
        <v>107</v>
      </c>
      <c r="F150" s="11" t="s">
        <v>108</v>
      </c>
      <c r="G150" s="11"/>
      <c r="H150" s="11" t="s">
        <v>74</v>
      </c>
      <c r="I150" s="11">
        <v>5</v>
      </c>
    </row>
    <row r="151" spans="1:9" ht="12.75">
      <c r="A151" s="10">
        <v>38792</v>
      </c>
      <c r="B151" s="11" t="s">
        <v>96</v>
      </c>
      <c r="C151" s="11" t="s">
        <v>97</v>
      </c>
      <c r="D151" s="11">
        <v>155008</v>
      </c>
      <c r="E151" s="11" t="s">
        <v>98</v>
      </c>
      <c r="F151" s="11" t="s">
        <v>768</v>
      </c>
      <c r="G151" s="11"/>
      <c r="H151" s="11" t="s">
        <v>80</v>
      </c>
      <c r="I151" s="11">
        <v>20</v>
      </c>
    </row>
    <row r="152" spans="1:9" ht="12.75">
      <c r="A152" s="10">
        <v>38800</v>
      </c>
      <c r="B152" s="11" t="s">
        <v>96</v>
      </c>
      <c r="C152" s="11" t="s">
        <v>97</v>
      </c>
      <c r="D152" s="11">
        <v>155008</v>
      </c>
      <c r="E152" s="11" t="s">
        <v>98</v>
      </c>
      <c r="F152" s="11" t="s">
        <v>768</v>
      </c>
      <c r="G152" s="11"/>
      <c r="H152" s="11" t="s">
        <v>80</v>
      </c>
      <c r="I152" s="11">
        <v>3</v>
      </c>
    </row>
    <row r="153" spans="1:9" ht="12.75">
      <c r="A153" s="10">
        <v>38826</v>
      </c>
      <c r="B153" s="11" t="s">
        <v>81</v>
      </c>
      <c r="C153" s="11" t="s">
        <v>82</v>
      </c>
      <c r="D153" s="11">
        <v>92603</v>
      </c>
      <c r="E153" s="11" t="s">
        <v>83</v>
      </c>
      <c r="F153" s="11" t="s">
        <v>99</v>
      </c>
      <c r="G153" s="11"/>
      <c r="H153" s="11" t="s">
        <v>74</v>
      </c>
      <c r="I153" s="11">
        <v>1</v>
      </c>
    </row>
    <row r="154" spans="1:9" ht="12.75">
      <c r="A154" s="10"/>
      <c r="B154" s="11"/>
      <c r="C154" s="11"/>
      <c r="D154" s="11"/>
      <c r="E154" s="11"/>
      <c r="F154" s="11"/>
      <c r="G154" s="11"/>
      <c r="H154" s="11"/>
      <c r="I154" s="11"/>
    </row>
    <row r="155" spans="1:9" ht="12.75">
      <c r="A155" s="10"/>
      <c r="B155" s="11"/>
      <c r="C155" s="11"/>
      <c r="D155" s="11"/>
      <c r="E155" s="11"/>
      <c r="F155" s="11"/>
      <c r="G155" s="11"/>
      <c r="H155" s="11"/>
      <c r="I155" s="11"/>
    </row>
    <row r="156" spans="1:9" ht="12.75">
      <c r="A156" s="10"/>
      <c r="B156" s="11"/>
      <c r="C156" s="11"/>
      <c r="D156" s="11"/>
      <c r="E156" s="11"/>
      <c r="F156" s="11"/>
      <c r="G156" s="11"/>
      <c r="H156" s="11"/>
      <c r="I156" s="11"/>
    </row>
    <row r="157" spans="1:9" ht="12.75">
      <c r="A157" s="11"/>
      <c r="B157" s="11"/>
      <c r="C157" s="11"/>
      <c r="D157" s="11"/>
      <c r="E157" s="11"/>
      <c r="F157" s="11"/>
      <c r="G157" s="11"/>
      <c r="H157" s="11"/>
      <c r="I157" s="11"/>
    </row>
    <row r="158" spans="1:9" ht="15.75">
      <c r="A158" s="7" t="s">
        <v>47</v>
      </c>
      <c r="B158" s="8"/>
      <c r="C158" s="9" t="s">
        <v>49</v>
      </c>
      <c r="D158" s="9" t="s">
        <v>75</v>
      </c>
      <c r="E158" s="9" t="s">
        <v>29</v>
      </c>
      <c r="F158" s="9" t="s">
        <v>30</v>
      </c>
      <c r="G158" s="9" t="s">
        <v>26</v>
      </c>
      <c r="H158" s="9" t="s">
        <v>28</v>
      </c>
      <c r="I158" s="9" t="s">
        <v>27</v>
      </c>
    </row>
    <row r="159" spans="1:9" ht="12.75">
      <c r="A159" s="10">
        <v>39002</v>
      </c>
      <c r="B159" s="11" t="s">
        <v>696</v>
      </c>
      <c r="C159" s="11" t="s">
        <v>697</v>
      </c>
      <c r="D159" s="11"/>
      <c r="E159" s="11" t="s">
        <v>699</v>
      </c>
      <c r="F159" s="11" t="s">
        <v>698</v>
      </c>
      <c r="G159" s="11"/>
      <c r="H159" s="11" t="s">
        <v>80</v>
      </c>
      <c r="I159" s="11">
        <v>430</v>
      </c>
    </row>
    <row r="160" spans="1:9" ht="12.75">
      <c r="A160" s="10"/>
      <c r="B160" s="11"/>
      <c r="C160" s="11"/>
      <c r="D160" s="11"/>
      <c r="E160" s="11"/>
      <c r="F160" s="11"/>
      <c r="G160" s="11"/>
      <c r="H160" s="11"/>
      <c r="I160" s="11"/>
    </row>
    <row r="161" spans="1:9" ht="15.75">
      <c r="A161" s="17" t="s">
        <v>35</v>
      </c>
      <c r="B161" s="8"/>
      <c r="C161" s="8"/>
      <c r="D161" s="8"/>
      <c r="E161" s="8"/>
      <c r="F161" s="8"/>
      <c r="G161" s="8"/>
      <c r="H161" s="8"/>
      <c r="I161" s="9">
        <f>SUM(I144:I159)</f>
        <v>1665</v>
      </c>
    </row>
    <row r="163" ht="18">
      <c r="A163" s="6" t="s">
        <v>32</v>
      </c>
    </row>
    <row r="165" spans="1:9" ht="12.75">
      <c r="A165" s="9" t="s">
        <v>1</v>
      </c>
      <c r="B165" s="9" t="s">
        <v>25</v>
      </c>
      <c r="C165" s="9" t="s">
        <v>49</v>
      </c>
      <c r="D165" s="9"/>
      <c r="E165" s="9" t="s">
        <v>29</v>
      </c>
      <c r="F165" s="9" t="s">
        <v>30</v>
      </c>
      <c r="G165" s="9" t="s">
        <v>26</v>
      </c>
      <c r="H165" s="9" t="s">
        <v>28</v>
      </c>
      <c r="I165" s="9" t="s">
        <v>27</v>
      </c>
    </row>
    <row r="166" spans="1:9" ht="12.75">
      <c r="A166" s="1">
        <v>38740</v>
      </c>
      <c r="B166" s="8" t="s">
        <v>70</v>
      </c>
      <c r="C166" s="8" t="s">
        <v>71</v>
      </c>
      <c r="D166" s="8" t="s">
        <v>767</v>
      </c>
      <c r="E166" s="8" t="s">
        <v>72</v>
      </c>
      <c r="F166" s="8" t="s">
        <v>73</v>
      </c>
      <c r="G166" s="8"/>
      <c r="H166" s="8" t="s">
        <v>74</v>
      </c>
      <c r="I166" s="8">
        <v>1</v>
      </c>
    </row>
    <row r="167" spans="1:9" ht="12.75">
      <c r="A167" s="1">
        <v>38741</v>
      </c>
      <c r="B167" s="8" t="s">
        <v>70</v>
      </c>
      <c r="C167" s="8" t="s">
        <v>71</v>
      </c>
      <c r="D167" s="8" t="s">
        <v>767</v>
      </c>
      <c r="E167" s="8" t="s">
        <v>72</v>
      </c>
      <c r="F167" s="8" t="s">
        <v>73</v>
      </c>
      <c r="G167" s="8"/>
      <c r="H167" s="8" t="s">
        <v>74</v>
      </c>
      <c r="I167" s="8">
        <v>2</v>
      </c>
    </row>
    <row r="168" spans="1:9" ht="12.75">
      <c r="A168" s="1">
        <v>38743</v>
      </c>
      <c r="B168" s="8" t="s">
        <v>70</v>
      </c>
      <c r="C168" s="8" t="s">
        <v>71</v>
      </c>
      <c r="D168" s="8" t="s">
        <v>767</v>
      </c>
      <c r="E168" s="8" t="s">
        <v>72</v>
      </c>
      <c r="F168" s="8" t="s">
        <v>73</v>
      </c>
      <c r="G168" s="8"/>
      <c r="H168" s="8" t="s">
        <v>74</v>
      </c>
      <c r="I168" s="8">
        <v>1</v>
      </c>
    </row>
    <row r="169" spans="1:9" ht="12.75">
      <c r="A169" s="1">
        <v>38803</v>
      </c>
      <c r="B169" s="8" t="s">
        <v>70</v>
      </c>
      <c r="C169" s="8" t="s">
        <v>71</v>
      </c>
      <c r="D169" s="8" t="s">
        <v>767</v>
      </c>
      <c r="E169" s="8" t="s">
        <v>72</v>
      </c>
      <c r="F169" s="8" t="s">
        <v>73</v>
      </c>
      <c r="G169" s="8"/>
      <c r="H169" s="8" t="s">
        <v>80</v>
      </c>
      <c r="I169" s="8">
        <v>2</v>
      </c>
    </row>
    <row r="170" spans="1:9" ht="12.75">
      <c r="A170" s="1">
        <v>38817</v>
      </c>
      <c r="B170" s="8" t="s">
        <v>70</v>
      </c>
      <c r="C170" s="8" t="s">
        <v>71</v>
      </c>
      <c r="D170" s="8" t="s">
        <v>767</v>
      </c>
      <c r="E170" s="8" t="s">
        <v>72</v>
      </c>
      <c r="F170" s="8" t="s">
        <v>73</v>
      </c>
      <c r="G170" s="8"/>
      <c r="H170" s="8" t="s">
        <v>80</v>
      </c>
      <c r="I170" s="8">
        <v>4</v>
      </c>
    </row>
    <row r="171" spans="1:9" ht="12.75">
      <c r="A171" s="1">
        <v>38818</v>
      </c>
      <c r="B171" s="8" t="s">
        <v>70</v>
      </c>
      <c r="C171" s="8" t="s">
        <v>71</v>
      </c>
      <c r="D171" s="8" t="s">
        <v>767</v>
      </c>
      <c r="E171" s="8" t="s">
        <v>72</v>
      </c>
      <c r="F171" s="8" t="s">
        <v>73</v>
      </c>
      <c r="G171" s="8"/>
      <c r="H171" s="8" t="s">
        <v>80</v>
      </c>
      <c r="I171" s="8">
        <v>10</v>
      </c>
    </row>
    <row r="172" spans="1:9" ht="12.75">
      <c r="A172" s="1">
        <v>38819</v>
      </c>
      <c r="B172" s="8" t="s">
        <v>70</v>
      </c>
      <c r="C172" s="8" t="s">
        <v>71</v>
      </c>
      <c r="D172" s="8" t="s">
        <v>767</v>
      </c>
      <c r="E172" s="8" t="s">
        <v>72</v>
      </c>
      <c r="F172" s="8" t="s">
        <v>73</v>
      </c>
      <c r="G172" s="8"/>
      <c r="H172" s="8" t="s">
        <v>80</v>
      </c>
      <c r="I172" s="8">
        <v>1</v>
      </c>
    </row>
    <row r="173" spans="1:9" ht="12.75">
      <c r="A173" s="1">
        <v>38820</v>
      </c>
      <c r="B173" s="8" t="s">
        <v>70</v>
      </c>
      <c r="C173" s="8" t="s">
        <v>71</v>
      </c>
      <c r="D173" s="8" t="s">
        <v>767</v>
      </c>
      <c r="E173" s="8" t="s">
        <v>72</v>
      </c>
      <c r="F173" s="8" t="s">
        <v>73</v>
      </c>
      <c r="G173" s="8"/>
      <c r="H173" s="8" t="s">
        <v>80</v>
      </c>
      <c r="I173" s="8">
        <v>5</v>
      </c>
    </row>
    <row r="174" spans="1:9" ht="12.75">
      <c r="A174" s="1">
        <v>38821</v>
      </c>
      <c r="B174" s="8" t="s">
        <v>70</v>
      </c>
      <c r="C174" s="8" t="s">
        <v>71</v>
      </c>
      <c r="D174" s="8" t="s">
        <v>767</v>
      </c>
      <c r="E174" s="8" t="s">
        <v>72</v>
      </c>
      <c r="F174" s="8" t="s">
        <v>73</v>
      </c>
      <c r="G174" s="8"/>
      <c r="H174" s="8" t="s">
        <v>80</v>
      </c>
      <c r="I174" s="8">
        <v>20</v>
      </c>
    </row>
    <row r="175" spans="1:9" ht="12.75">
      <c r="A175" s="1">
        <v>38827</v>
      </c>
      <c r="B175" s="8" t="s">
        <v>70</v>
      </c>
      <c r="C175" s="8" t="s">
        <v>71</v>
      </c>
      <c r="D175" s="8" t="s">
        <v>767</v>
      </c>
      <c r="E175" s="8" t="s">
        <v>72</v>
      </c>
      <c r="F175" s="8" t="s">
        <v>73</v>
      </c>
      <c r="G175" s="8"/>
      <c r="H175" s="8" t="s">
        <v>80</v>
      </c>
      <c r="I175" s="8">
        <v>50</v>
      </c>
    </row>
    <row r="176" spans="1:9" ht="12.75">
      <c r="A176" s="1">
        <v>38833</v>
      </c>
      <c r="B176" s="8" t="s">
        <v>70</v>
      </c>
      <c r="C176" s="8" t="s">
        <v>71</v>
      </c>
      <c r="D176" s="8" t="s">
        <v>767</v>
      </c>
      <c r="E176" s="8" t="s">
        <v>72</v>
      </c>
      <c r="F176" s="8" t="s">
        <v>73</v>
      </c>
      <c r="G176" s="8"/>
      <c r="H176" s="8" t="s">
        <v>80</v>
      </c>
      <c r="I176" s="8">
        <v>7</v>
      </c>
    </row>
    <row r="177" spans="1:9" ht="12.75">
      <c r="A177" s="1">
        <v>38834</v>
      </c>
      <c r="B177" s="8" t="s">
        <v>70</v>
      </c>
      <c r="C177" s="8" t="s">
        <v>71</v>
      </c>
      <c r="D177" s="8" t="s">
        <v>767</v>
      </c>
      <c r="E177" s="8" t="s">
        <v>72</v>
      </c>
      <c r="F177" s="8" t="s">
        <v>73</v>
      </c>
      <c r="G177" s="8"/>
      <c r="H177" s="8" t="s">
        <v>80</v>
      </c>
      <c r="I177" s="8">
        <v>8</v>
      </c>
    </row>
    <row r="178" spans="1:9" ht="12.75">
      <c r="A178" s="1">
        <v>38835</v>
      </c>
      <c r="B178" s="8" t="s">
        <v>70</v>
      </c>
      <c r="C178" s="8" t="s">
        <v>71</v>
      </c>
      <c r="D178" s="8" t="s">
        <v>767</v>
      </c>
      <c r="E178" s="8" t="s">
        <v>72</v>
      </c>
      <c r="F178" s="8" t="s">
        <v>73</v>
      </c>
      <c r="G178" s="8"/>
      <c r="H178" s="8" t="s">
        <v>80</v>
      </c>
      <c r="I178" s="8">
        <v>80</v>
      </c>
    </row>
    <row r="179" spans="1:9" ht="12.75">
      <c r="A179" s="1">
        <v>38881</v>
      </c>
      <c r="B179" s="8" t="s">
        <v>154</v>
      </c>
      <c r="C179" s="8" t="s">
        <v>155</v>
      </c>
      <c r="D179" s="8" t="s">
        <v>767</v>
      </c>
      <c r="E179" s="8" t="s">
        <v>72</v>
      </c>
      <c r="F179" s="8" t="s">
        <v>656</v>
      </c>
      <c r="G179" s="8"/>
      <c r="H179" s="8" t="s">
        <v>80</v>
      </c>
      <c r="I179" s="8"/>
    </row>
    <row r="180" spans="1:9" ht="12.75">
      <c r="A180" s="1">
        <v>38986</v>
      </c>
      <c r="B180" s="8" t="s">
        <v>154</v>
      </c>
      <c r="C180" s="8" t="s">
        <v>155</v>
      </c>
      <c r="D180" s="8" t="s">
        <v>767</v>
      </c>
      <c r="E180" s="8" t="s">
        <v>72</v>
      </c>
      <c r="F180" s="8" t="s">
        <v>656</v>
      </c>
      <c r="G180" s="8"/>
      <c r="H180" s="8" t="s">
        <v>74</v>
      </c>
      <c r="I180" s="8">
        <v>2</v>
      </c>
    </row>
    <row r="181" spans="1:9" ht="12.75">
      <c r="A181" s="1">
        <v>38987</v>
      </c>
      <c r="B181" s="8" t="s">
        <v>154</v>
      </c>
      <c r="C181" s="8" t="s">
        <v>155</v>
      </c>
      <c r="D181" s="8" t="s">
        <v>767</v>
      </c>
      <c r="E181" s="8" t="s">
        <v>72</v>
      </c>
      <c r="F181" s="8" t="s">
        <v>656</v>
      </c>
      <c r="G181" s="8"/>
      <c r="H181" s="8" t="s">
        <v>74</v>
      </c>
      <c r="I181" s="8">
        <v>1</v>
      </c>
    </row>
    <row r="182" spans="1:9" ht="12.75">
      <c r="A182" s="1">
        <v>39048</v>
      </c>
      <c r="B182" s="8" t="s">
        <v>154</v>
      </c>
      <c r="C182" s="8" t="s">
        <v>781</v>
      </c>
      <c r="D182" s="8" t="s">
        <v>767</v>
      </c>
      <c r="E182" s="8" t="s">
        <v>782</v>
      </c>
      <c r="F182" s="8" t="s">
        <v>783</v>
      </c>
      <c r="G182" s="8"/>
      <c r="H182" s="8" t="s">
        <v>74</v>
      </c>
      <c r="I182" s="8">
        <v>1.5</v>
      </c>
    </row>
    <row r="183" spans="1:9" ht="12.75">
      <c r="A183" s="1"/>
      <c r="B183" s="8"/>
      <c r="C183" s="8"/>
      <c r="D183" s="8"/>
      <c r="E183" s="8"/>
      <c r="F183" s="8"/>
      <c r="G183" s="8"/>
      <c r="H183" s="8"/>
      <c r="I183" s="8"/>
    </row>
    <row r="184" spans="1:9" ht="15.75">
      <c r="A184" s="18" t="s">
        <v>34</v>
      </c>
      <c r="B184" s="8"/>
      <c r="C184" s="8"/>
      <c r="D184" s="8"/>
      <c r="E184" s="8"/>
      <c r="F184" s="8"/>
      <c r="G184" s="8"/>
      <c r="H184" s="8"/>
      <c r="I184" s="9">
        <f>SUM(I166:I182)</f>
        <v>195.5</v>
      </c>
    </row>
    <row r="186" spans="1:9" ht="12.75">
      <c r="A186" s="65"/>
      <c r="B186" s="65"/>
      <c r="C186" s="65"/>
      <c r="D186" s="65"/>
      <c r="E186" s="65"/>
      <c r="F186" s="65"/>
      <c r="G186" s="65"/>
      <c r="H186" s="65"/>
      <c r="I186" s="65"/>
    </row>
    <row r="187" spans="1:9" ht="18">
      <c r="A187" s="69" t="s">
        <v>48</v>
      </c>
      <c r="B187" s="8"/>
      <c r="C187" s="8"/>
      <c r="D187" s="8"/>
      <c r="E187" s="8"/>
      <c r="F187" s="66"/>
      <c r="G187" s="67"/>
      <c r="H187" s="68"/>
      <c r="I187" s="9">
        <f>SUM(I184,I161,I86,I138)</f>
        <v>5141.5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FSDefaultUser</dc:creator>
  <cp:keywords/>
  <dc:description/>
  <cp:lastModifiedBy>FSDefaultUser</cp:lastModifiedBy>
  <cp:lastPrinted>2006-12-14T21:35:55Z</cp:lastPrinted>
  <dcterms:created xsi:type="dcterms:W3CDTF">2003-07-06T19:49:39Z</dcterms:created>
  <dcterms:modified xsi:type="dcterms:W3CDTF">2006-12-15T20:19:53Z</dcterms:modified>
  <cp:category/>
  <cp:version/>
  <cp:contentType/>
  <cp:contentStatus/>
</cp:coreProperties>
</file>