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2"/>
  </bookViews>
  <sheets>
    <sheet name="Base Year" sheetId="1" r:id="rId1"/>
    <sheet name="Year 2 " sheetId="2" r:id="rId2"/>
    <sheet name="Year 3" sheetId="3" r:id="rId3"/>
    <sheet name="Year 4" sheetId="4" r:id="rId4"/>
  </sheets>
  <externalReferences>
    <externalReference r:id="rId7"/>
    <externalReference r:id="rId8"/>
    <externalReference r:id="rId9"/>
  </externalReferences>
  <definedNames>
    <definedName name="_xlnm.Print_Area" localSheetId="0">'Base Year'!$A$1:$F$17</definedName>
    <definedName name="_xlnm.Print_Area" localSheetId="1">'Year 2 '!$R$1:$W$17</definedName>
    <definedName name="_xlnm.Print_Area" localSheetId="2">'Year 3'!$AI$1:$AN$17</definedName>
    <definedName name="_xlnm.Print_Area" localSheetId="3">'Year 4'!$AZ$1:$BE$17</definedName>
  </definedNames>
  <calcPr fullCalcOnLoad="1"/>
</workbook>
</file>

<file path=xl/sharedStrings.xml><?xml version="1.0" encoding="utf-8"?>
<sst xmlns="http://schemas.openxmlformats.org/spreadsheetml/2006/main" count="536" uniqueCount="44">
  <si>
    <t>TOTAL</t>
  </si>
  <si>
    <t>Quantity</t>
  </si>
  <si>
    <t>Extended Price</t>
  </si>
  <si>
    <t>Item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</si>
  <si>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</si>
  <si>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</si>
  <si>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</si>
  <si>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</si>
  <si>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</si>
  <si>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</si>
  <si>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</si>
  <si>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</si>
  <si>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</si>
  <si>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Kornish</t>
  </si>
  <si>
    <t>Ore-Cal</t>
  </si>
  <si>
    <t>Miller</t>
  </si>
  <si>
    <t>Agency</t>
  </si>
  <si>
    <t>F3</t>
  </si>
  <si>
    <t>Henneman</t>
  </si>
  <si>
    <t>Oaxaca</t>
  </si>
  <si>
    <t>Quicksilver</t>
  </si>
  <si>
    <t>Base Year Price through September 30, 2002</t>
  </si>
  <si>
    <t>Year 2 Price-October 1, 2002 thurough September 30, 2003</t>
  </si>
  <si>
    <t>Year 3 Price-October 1, 2003 thurough September 30, 2004</t>
  </si>
  <si>
    <t>Year 4 Price-October 1, 2004 thurough September 30, 2005</t>
  </si>
  <si>
    <t>Year 5 Price-October 1, 2005 thurough July 4, 2006</t>
  </si>
  <si>
    <t>Sub-Item A   Vascular and Nonvascular Plant Surveys in Timber Sale Units  (80+ year old conifer stands)</t>
  </si>
  <si>
    <t>Sub-Item  B   Vascular and Nonvascular Plant Surveys in Silviculture Units (&lt;80 year old conifer stands)</t>
  </si>
  <si>
    <t>Sub-Item C    Vascular and Nonvascular Plant Surveys in Fuels Reduction Units  (mixed plant communities)</t>
  </si>
  <si>
    <t>Sub-Item  D    Vascular Plant Surveys in Timber Sale Units  (80+ year old conifer stands)</t>
  </si>
  <si>
    <t>Sub-Item  E    Vascular Plant Surveys in Silviculture Units  (&lt;80 year old conifer stands)</t>
  </si>
  <si>
    <t>Sub-Item F    Vascular Plant Surveys in Fuels Reduction Units (mixed plant communities)</t>
  </si>
  <si>
    <t>Sub-Item G    Nonvascular Plant Surveys in Timber Sale Units  (80+ year old conifer stands)</t>
  </si>
  <si>
    <t>Sub-Item H    Nonvascular Plant Surveys in Silviculture Units (&lt;80 year old conifer stands)</t>
  </si>
  <si>
    <t>Sub-Item I    Nonvascular Plant Surveys in Fuels Reduction Units  (mixed plant communities)</t>
  </si>
  <si>
    <t>Sub-Item J    Vascular and Nonvascular Plant Surveys in Serpentine Units</t>
  </si>
  <si>
    <t>Sub-Item K    Vascular Plant Surveys in Serpentine Units</t>
  </si>
  <si>
    <t>Sub-Item  L     Nonvascular Plant Surveys in Serpentine Units</t>
  </si>
  <si>
    <t>Scot Loring</t>
  </si>
  <si>
    <t>Siskiyou BioSurvey</t>
  </si>
  <si>
    <t>Year 2 - April 25, 2007 through April 24, 2008</t>
  </si>
  <si>
    <t>Base Year Price through April 24, 2007</t>
  </si>
  <si>
    <t>Year 3 - April 25, 2008 through April 24, 2009</t>
  </si>
  <si>
    <t>Year 4 - April 25, 2009 through April 24,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</si>
</sst>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0" fillId="0" borderId="0" xfId="17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44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17" applyNumberFormat="1" applyAlignment="1">
      <alignment/>
    </xf>
    <xf numFmtId="164" fontId="0" fillId="0" borderId="0" xfId="0" applyNumberFormat="1" applyAlignment="1">
      <alignment/>
    </xf>
    <xf numFmtId="8" fontId="0" fillId="0" borderId="0" xfId="17" applyNumberFormat="1" applyAlignment="1">
      <alignment/>
    </xf>
    <xf numFmtId="44" fontId="0" fillId="0" borderId="0" xfId="17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17" applyNumberFormat="1" applyFont="1" applyAlignment="1">
      <alignment/>
    </xf>
    <xf numFmtId="44" fontId="6" fillId="0" borderId="0" xfId="17" applyNumberFormat="1" applyFont="1" applyFill="1" applyAlignment="1">
      <alignment/>
    </xf>
    <xf numFmtId="8" fontId="6" fillId="0" borderId="0" xfId="17" applyNumberFormat="1" applyFont="1" applyAlignment="1">
      <alignment/>
    </xf>
    <xf numFmtId="0" fontId="7" fillId="0" borderId="0" xfId="0" applyFont="1" applyAlignment="1">
      <alignment wrapText="1"/>
    </xf>
    <xf numFmtId="44" fontId="6" fillId="0" borderId="0" xfId="17" applyFont="1" applyAlignment="1">
      <alignment/>
    </xf>
    <xf numFmtId="164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44" fontId="7" fillId="0" borderId="3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44" fontId="6" fillId="0" borderId="0" xfId="17" applyFont="1" applyAlignment="1">
      <alignment horizontal="right"/>
    </xf>
    <xf numFmtId="165" fontId="6" fillId="0" borderId="0" xfId="17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Year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ar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Year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ear"/>
      <sheetName val="Year 2 "/>
      <sheetName val="Year 3"/>
      <sheetName val="Year 4"/>
      <sheetName val="BaseYear"/>
    </sheetNames>
    <sheetDataSet>
      <sheetData sheetId="0">
        <row r="4">
          <cell r="C4">
            <v>8.82</v>
          </cell>
          <cell r="E4">
            <v>10.35</v>
          </cell>
        </row>
        <row r="5">
          <cell r="C5">
            <v>14.58</v>
          </cell>
          <cell r="E5">
            <v>11</v>
          </cell>
        </row>
        <row r="6">
          <cell r="C6">
            <v>8</v>
          </cell>
          <cell r="E6">
            <v>11.5</v>
          </cell>
        </row>
        <row r="7">
          <cell r="C7">
            <v>5.25</v>
          </cell>
          <cell r="E7">
            <v>5.3</v>
          </cell>
        </row>
        <row r="8">
          <cell r="C8">
            <v>9.45</v>
          </cell>
          <cell r="E8">
            <v>10.5</v>
          </cell>
        </row>
        <row r="9">
          <cell r="C9">
            <v>5.35</v>
          </cell>
          <cell r="E9">
            <v>6</v>
          </cell>
        </row>
        <row r="10">
          <cell r="C10">
            <v>7.95</v>
          </cell>
          <cell r="E10">
            <v>8.95</v>
          </cell>
        </row>
        <row r="11">
          <cell r="C11">
            <v>11.25</v>
          </cell>
          <cell r="E11">
            <v>10.5</v>
          </cell>
        </row>
        <row r="12">
          <cell r="C12">
            <v>6.75</v>
          </cell>
          <cell r="E12">
            <v>8.95</v>
          </cell>
        </row>
        <row r="13">
          <cell r="C13">
            <v>9.45</v>
          </cell>
          <cell r="E13">
            <v>12</v>
          </cell>
        </row>
        <row r="14">
          <cell r="C14">
            <v>7.29</v>
          </cell>
          <cell r="E14">
            <v>8.5</v>
          </cell>
        </row>
        <row r="15">
          <cell r="C15">
            <v>5.98</v>
          </cell>
          <cell r="E15">
            <v>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 Year"/>
      <sheetName val="Year 2 "/>
      <sheetName val="Year 3"/>
      <sheetName val="Year 4"/>
      <sheetName val="Year  "/>
      <sheetName val="Year 3 "/>
    </sheetNames>
    <sheetDataSet>
      <sheetData sheetId="1">
        <row r="4">
          <cell r="T4">
            <v>9.7</v>
          </cell>
          <cell r="V4">
            <v>10.56</v>
          </cell>
        </row>
        <row r="5">
          <cell r="T5">
            <v>16.04</v>
          </cell>
          <cell r="V5">
            <v>11.22</v>
          </cell>
        </row>
        <row r="6">
          <cell r="T6">
            <v>8.8</v>
          </cell>
          <cell r="V6">
            <v>11.73</v>
          </cell>
        </row>
        <row r="7">
          <cell r="T7">
            <v>5.78</v>
          </cell>
          <cell r="V7">
            <v>5.41</v>
          </cell>
        </row>
        <row r="8">
          <cell r="T8">
            <v>10.4</v>
          </cell>
          <cell r="V8">
            <v>10.71</v>
          </cell>
        </row>
        <row r="9">
          <cell r="T9">
            <v>5.89</v>
          </cell>
          <cell r="V9">
            <v>6.12</v>
          </cell>
        </row>
        <row r="10">
          <cell r="T10">
            <v>8.75</v>
          </cell>
          <cell r="V10">
            <v>9.13</v>
          </cell>
        </row>
        <row r="11">
          <cell r="T11">
            <v>12.38</v>
          </cell>
          <cell r="V11">
            <v>10.71</v>
          </cell>
        </row>
        <row r="12">
          <cell r="T12">
            <v>7.43</v>
          </cell>
          <cell r="V12">
            <v>9.13</v>
          </cell>
        </row>
        <row r="13">
          <cell r="T13">
            <v>10.4</v>
          </cell>
          <cell r="V13">
            <v>12.24</v>
          </cell>
        </row>
        <row r="14">
          <cell r="T14">
            <v>8.02</v>
          </cell>
          <cell r="V14">
            <v>8.67</v>
          </cell>
        </row>
        <row r="15">
          <cell r="T15">
            <v>6.58</v>
          </cell>
          <cell r="V15">
            <v>8.67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 Year"/>
      <sheetName val="Year 2 "/>
      <sheetName val="Year 3"/>
      <sheetName val="Year 4"/>
    </sheetNames>
    <sheetDataSet>
      <sheetData sheetId="2">
        <row r="4">
          <cell r="AK4">
            <v>10.19</v>
          </cell>
          <cell r="AM4">
            <v>10.77</v>
          </cell>
        </row>
        <row r="5">
          <cell r="AK5">
            <v>16.84</v>
          </cell>
          <cell r="AM5">
            <v>11.44</v>
          </cell>
        </row>
        <row r="6">
          <cell r="AK6">
            <v>9.24</v>
          </cell>
          <cell r="AM6">
            <v>11.96</v>
          </cell>
        </row>
        <row r="7">
          <cell r="AK7">
            <v>6.07</v>
          </cell>
          <cell r="AM7">
            <v>5.52</v>
          </cell>
        </row>
        <row r="8">
          <cell r="AK8">
            <v>10.92</v>
          </cell>
          <cell r="AM8">
            <v>10.92</v>
          </cell>
        </row>
        <row r="9">
          <cell r="AK9">
            <v>6.18</v>
          </cell>
          <cell r="AM9">
            <v>6.24</v>
          </cell>
        </row>
        <row r="10">
          <cell r="AK10">
            <v>9.19</v>
          </cell>
          <cell r="AM10">
            <v>9.31</v>
          </cell>
        </row>
        <row r="11">
          <cell r="AK11">
            <v>13</v>
          </cell>
          <cell r="AM11">
            <v>10.92</v>
          </cell>
        </row>
        <row r="12">
          <cell r="AK12">
            <v>7.8</v>
          </cell>
          <cell r="AM12">
            <v>9.31</v>
          </cell>
        </row>
        <row r="13">
          <cell r="AK13">
            <v>10.92</v>
          </cell>
          <cell r="AM13">
            <v>12.48</v>
          </cell>
        </row>
        <row r="14">
          <cell r="AK14">
            <v>8.42</v>
          </cell>
          <cell r="AM14">
            <v>8.84</v>
          </cell>
        </row>
        <row r="15">
          <cell r="AK15">
            <v>6.91</v>
          </cell>
          <cell r="AM15">
            <v>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4"/>
  <sheetViews>
    <sheetView zoomScale="80" zoomScaleNormal="80" workbookViewId="0" topLeftCell="A1">
      <selection activeCell="B9" sqref="B9"/>
    </sheetView>
  </sheetViews>
  <sheetFormatPr defaultColWidth="9.140625" defaultRowHeight="12.75"/>
  <cols>
    <col min="1" max="1" width="54.8515625" style="4" customWidth="1"/>
    <col min="2" max="2" width="9.7109375" style="4" customWidth="1"/>
    <col min="3" max="3" width="14.421875" style="0" bestFit="1" customWidth="1"/>
    <col min="4" max="4" width="17.28125" style="0" bestFit="1" customWidth="1"/>
    <col min="5" max="5" width="17.421875" style="11" customWidth="1"/>
    <col min="6" max="6" width="17.28125" style="11" bestFit="1" customWidth="1"/>
    <col min="7" max="7" width="7.421875" style="11" hidden="1" customWidth="1"/>
    <col min="8" max="8" width="6.8515625" style="0" hidden="1" customWidth="1"/>
    <col min="9" max="10" width="0" style="0" hidden="1" customWidth="1"/>
    <col min="11" max="11" width="14.28125" style="0" hidden="1" customWidth="1"/>
    <col min="12" max="12" width="0" style="0" hidden="1" customWidth="1"/>
    <col min="13" max="13" width="14.421875" style="0" hidden="1" customWidth="1"/>
    <col min="14" max="14" width="0" style="0" hidden="1" customWidth="1"/>
    <col min="15" max="17" width="14.140625" style="0" hidden="1" customWidth="1"/>
    <col min="18" max="18" width="13.28125" style="0" hidden="1" customWidth="1"/>
    <col min="19" max="19" width="12.421875" style="0" hidden="1" customWidth="1"/>
    <col min="20" max="20" width="0" style="0" hidden="1" customWidth="1"/>
    <col min="21" max="21" width="11.7109375" style="0" hidden="1" customWidth="1"/>
    <col min="22" max="22" width="12.421875" style="0" hidden="1" customWidth="1"/>
    <col min="23" max="23" width="13.8515625" style="0" hidden="1" customWidth="1"/>
    <col min="24" max="25" width="0" style="0" hidden="1" customWidth="1"/>
    <col min="26" max="26" width="10.57421875" style="0" hidden="1" customWidth="1"/>
    <col min="27" max="27" width="11.8515625" style="0" hidden="1" customWidth="1"/>
    <col min="28" max="28" width="13.57421875" style="0" hidden="1" customWidth="1"/>
    <col min="29" max="29" width="0" style="0" hidden="1" customWidth="1"/>
    <col min="30" max="30" width="14.7109375" style="0" hidden="1" customWidth="1"/>
    <col min="31" max="31" width="0" style="0" hidden="1" customWidth="1"/>
    <col min="32" max="32" width="14.140625" style="0" hidden="1" customWidth="1"/>
    <col min="33" max="33" width="14.28125" style="0" hidden="1" customWidth="1"/>
    <col min="34" max="34" width="14.8515625" style="0" hidden="1" customWidth="1"/>
    <col min="35" max="35" width="11.7109375" style="0" hidden="1" customWidth="1"/>
    <col min="36" max="36" width="14.140625" style="0" hidden="1" customWidth="1"/>
    <col min="37" max="37" width="0" style="0" hidden="1" customWidth="1"/>
    <col min="38" max="38" width="13.421875" style="0" hidden="1" customWidth="1"/>
    <col min="39" max="39" width="12.00390625" style="0" hidden="1" customWidth="1"/>
    <col min="40" max="40" width="13.140625" style="0" hidden="1" customWidth="1"/>
    <col min="41" max="44" width="0" style="0" hidden="1" customWidth="1"/>
    <col min="45" max="45" width="15.7109375" style="0" hidden="1" customWidth="1"/>
    <col min="46" max="46" width="0" style="0" hidden="1" customWidth="1"/>
    <col min="47" max="47" width="13.140625" style="0" hidden="1" customWidth="1"/>
    <col min="48" max="48" width="0" style="0" hidden="1" customWidth="1"/>
    <col min="49" max="49" width="17.140625" style="0" hidden="1" customWidth="1"/>
    <col min="50" max="50" width="0" style="0" hidden="1" customWidth="1"/>
    <col min="51" max="51" width="14.7109375" style="0" hidden="1" customWidth="1"/>
    <col min="52" max="52" width="11.28125" style="0" hidden="1" customWidth="1"/>
    <col min="53" max="53" width="13.57421875" style="0" hidden="1" customWidth="1"/>
    <col min="54" max="54" width="0" style="0" hidden="1" customWidth="1"/>
    <col min="55" max="55" width="14.140625" style="0" hidden="1" customWidth="1"/>
    <col min="56" max="56" width="12.00390625" style="0" hidden="1" customWidth="1"/>
    <col min="57" max="57" width="12.57421875" style="0" hidden="1" customWidth="1"/>
    <col min="58" max="62" width="0" style="0" hidden="1" customWidth="1"/>
    <col min="63" max="63" width="11.00390625" style="0" hidden="1" customWidth="1"/>
    <col min="64" max="64" width="0" style="0" hidden="1" customWidth="1"/>
    <col min="65" max="65" width="11.00390625" style="0" hidden="1" customWidth="1"/>
    <col min="66" max="66" width="0" style="0" hidden="1" customWidth="1"/>
    <col min="67" max="67" width="13.8515625" style="0" hidden="1" customWidth="1"/>
    <col min="68" max="68" width="10.421875" style="0" hidden="1" customWidth="1"/>
    <col min="69" max="69" width="0" style="0" hidden="1" customWidth="1"/>
    <col min="70" max="70" width="13.00390625" style="0" hidden="1" customWidth="1"/>
    <col min="71" max="73" width="0" style="0" hidden="1" customWidth="1"/>
    <col min="74" max="74" width="13.00390625" style="0" hidden="1" customWidth="1"/>
    <col min="75" max="76" width="0" style="0" hidden="1" customWidth="1"/>
    <col min="77" max="77" width="13.8515625" style="0" hidden="1" customWidth="1"/>
  </cols>
  <sheetData>
    <row r="1" spans="1:69" ht="15.75">
      <c r="A1" s="42" t="s">
        <v>41</v>
      </c>
      <c r="B1" s="42"/>
      <c r="C1" s="42"/>
      <c r="D1" s="42"/>
      <c r="E1" s="42"/>
      <c r="F1" s="42"/>
      <c r="H1" s="41" t="s">
        <v>22</v>
      </c>
      <c r="I1" s="41"/>
      <c r="J1" s="41"/>
      <c r="K1" s="41"/>
      <c r="L1" s="41"/>
      <c r="M1" s="41"/>
      <c r="N1" s="41"/>
      <c r="O1" s="41"/>
      <c r="P1" s="19"/>
      <c r="Q1" s="19"/>
      <c r="Y1" s="41" t="s">
        <v>23</v>
      </c>
      <c r="Z1" s="41"/>
      <c r="AA1" s="41"/>
      <c r="AB1" s="41"/>
      <c r="AC1" s="41"/>
      <c r="AD1" s="41"/>
      <c r="AE1" s="41"/>
      <c r="AF1" s="41"/>
      <c r="AG1" s="19"/>
      <c r="AH1" s="19"/>
      <c r="AP1" s="41" t="s">
        <v>24</v>
      </c>
      <c r="AQ1" s="41"/>
      <c r="AR1" s="41"/>
      <c r="AS1" s="41"/>
      <c r="AT1" s="41"/>
      <c r="AU1" s="41"/>
      <c r="AV1" s="41"/>
      <c r="AW1" s="41"/>
      <c r="AX1" s="19"/>
      <c r="AY1" s="19"/>
      <c r="BH1" s="41" t="s">
        <v>25</v>
      </c>
      <c r="BI1" s="41"/>
      <c r="BJ1" s="41"/>
      <c r="BK1" s="41"/>
      <c r="BL1" s="41"/>
      <c r="BM1" s="41"/>
      <c r="BN1" s="41"/>
      <c r="BO1" s="41"/>
      <c r="BP1" s="19"/>
      <c r="BQ1" s="19"/>
    </row>
    <row r="2" spans="1:75" ht="32.25" thickBot="1">
      <c r="A2" s="21" t="s">
        <v>3</v>
      </c>
      <c r="B2" s="21" t="s">
        <v>1</v>
      </c>
      <c r="C2" s="22" t="s">
        <v>38</v>
      </c>
      <c r="D2" s="23" t="s">
        <v>2</v>
      </c>
      <c r="E2" s="37" t="s">
        <v>39</v>
      </c>
      <c r="F2" s="23" t="s">
        <v>2</v>
      </c>
      <c r="G2" s="6"/>
      <c r="H2" s="5" t="s">
        <v>3</v>
      </c>
      <c r="I2" s="5" t="s">
        <v>1</v>
      </c>
      <c r="J2" s="18" t="s">
        <v>13</v>
      </c>
      <c r="K2" s="6" t="s">
        <v>2</v>
      </c>
      <c r="L2" s="18" t="s">
        <v>14</v>
      </c>
      <c r="M2" s="6" t="s">
        <v>2</v>
      </c>
      <c r="N2" s="18" t="s">
        <v>15</v>
      </c>
      <c r="O2" s="6" t="s">
        <v>2</v>
      </c>
      <c r="P2" s="18" t="s">
        <v>16</v>
      </c>
      <c r="Q2" s="6" t="s">
        <v>2</v>
      </c>
      <c r="R2" s="18" t="s">
        <v>18</v>
      </c>
      <c r="S2" s="6" t="s">
        <v>2</v>
      </c>
      <c r="T2" s="18" t="s">
        <v>19</v>
      </c>
      <c r="U2" s="6" t="s">
        <v>2</v>
      </c>
      <c r="V2" s="18" t="s">
        <v>20</v>
      </c>
      <c r="W2" s="6" t="s">
        <v>2</v>
      </c>
      <c r="Y2" s="5" t="s">
        <v>3</v>
      </c>
      <c r="Z2" s="5" t="s">
        <v>1</v>
      </c>
      <c r="AA2" s="18" t="s">
        <v>13</v>
      </c>
      <c r="AB2" s="6" t="s">
        <v>2</v>
      </c>
      <c r="AC2" s="18" t="s">
        <v>14</v>
      </c>
      <c r="AD2" s="6" t="s">
        <v>2</v>
      </c>
      <c r="AE2" s="18" t="s">
        <v>15</v>
      </c>
      <c r="AF2" s="6" t="s">
        <v>2</v>
      </c>
      <c r="AG2" s="18" t="s">
        <v>16</v>
      </c>
      <c r="AH2" s="6" t="s">
        <v>2</v>
      </c>
      <c r="AI2" s="18" t="s">
        <v>18</v>
      </c>
      <c r="AJ2" s="6" t="s">
        <v>2</v>
      </c>
      <c r="AK2" s="18" t="s">
        <v>19</v>
      </c>
      <c r="AL2" s="6" t="s">
        <v>2</v>
      </c>
      <c r="AM2" s="18" t="s">
        <v>20</v>
      </c>
      <c r="AN2" s="6" t="s">
        <v>2</v>
      </c>
      <c r="AP2" s="5" t="s">
        <v>3</v>
      </c>
      <c r="AQ2" s="5" t="s">
        <v>1</v>
      </c>
      <c r="AR2" s="18" t="s">
        <v>13</v>
      </c>
      <c r="AS2" s="6" t="s">
        <v>2</v>
      </c>
      <c r="AT2" s="18" t="s">
        <v>14</v>
      </c>
      <c r="AU2" s="6" t="s">
        <v>2</v>
      </c>
      <c r="AV2" s="18" t="s">
        <v>15</v>
      </c>
      <c r="AW2" s="6" t="s">
        <v>2</v>
      </c>
      <c r="AX2" s="18" t="s">
        <v>16</v>
      </c>
      <c r="AY2" s="6" t="s">
        <v>2</v>
      </c>
      <c r="AZ2" s="18" t="s">
        <v>18</v>
      </c>
      <c r="BA2" s="6" t="s">
        <v>2</v>
      </c>
      <c r="BB2" s="18" t="s">
        <v>19</v>
      </c>
      <c r="BC2" s="6" t="s">
        <v>2</v>
      </c>
      <c r="BD2" s="18" t="s">
        <v>20</v>
      </c>
      <c r="BE2" s="6" t="s">
        <v>2</v>
      </c>
      <c r="BH2" s="5" t="s">
        <v>3</v>
      </c>
      <c r="BI2" s="5" t="s">
        <v>1</v>
      </c>
      <c r="BJ2" s="18" t="s">
        <v>13</v>
      </c>
      <c r="BK2" s="6" t="s">
        <v>2</v>
      </c>
      <c r="BL2" s="18" t="s">
        <v>14</v>
      </c>
      <c r="BM2" s="6" t="s">
        <v>2</v>
      </c>
      <c r="BN2" s="18" t="s">
        <v>15</v>
      </c>
      <c r="BO2" s="6" t="s">
        <v>2</v>
      </c>
      <c r="BP2" s="18" t="s">
        <v>16</v>
      </c>
      <c r="BQ2" s="6" t="s">
        <v>2</v>
      </c>
      <c r="BR2" s="18" t="s">
        <v>18</v>
      </c>
      <c r="BS2" s="6" t="s">
        <v>2</v>
      </c>
      <c r="BT2" s="18" t="s">
        <v>19</v>
      </c>
      <c r="BU2" s="6" t="s">
        <v>2</v>
      </c>
      <c r="BV2" s="18" t="s">
        <v>20</v>
      </c>
      <c r="BW2" s="6" t="s">
        <v>2</v>
      </c>
    </row>
    <row r="3" spans="1:61" ht="15">
      <c r="A3" s="24"/>
      <c r="B3" s="24"/>
      <c r="C3" s="25"/>
      <c r="D3" s="25"/>
      <c r="E3" s="25"/>
      <c r="F3" s="25"/>
      <c r="G3"/>
      <c r="H3" s="4"/>
      <c r="I3" s="4"/>
      <c r="Y3" s="4"/>
      <c r="Z3" s="4"/>
      <c r="AP3" s="4"/>
      <c r="AQ3" s="4"/>
      <c r="BH3" s="4"/>
      <c r="BI3" s="4"/>
    </row>
    <row r="4" spans="1:75" ht="47.25">
      <c r="A4" s="29" t="s">
        <v>26</v>
      </c>
      <c r="B4" s="24"/>
      <c r="C4" s="26">
        <v>8.82</v>
      </c>
      <c r="D4" s="27">
        <f>IF($B4&gt;0,IF(C4&gt;0,$B4*C4,""),"")</f>
      </c>
      <c r="E4" s="28">
        <v>10.35</v>
      </c>
      <c r="F4" s="27">
        <f>IF($B4&gt;0,IF(E4&gt;0,$B4*E4,""),"")</f>
      </c>
      <c r="G4" s="2"/>
      <c r="H4" s="3" t="s">
        <v>4</v>
      </c>
      <c r="I4" s="4"/>
      <c r="J4" s="13">
        <f>PRODUCT(ROUND(C4,2)*1)</f>
        <v>8.82</v>
      </c>
      <c r="K4" s="2">
        <f>IF($I4&gt;0,IF(J4&gt;0,$I4*J4,""),"")</f>
      </c>
      <c r="L4" s="15">
        <v>195</v>
      </c>
      <c r="M4" s="2">
        <f>IF($I4&gt;0,IF(L4&gt;0,$I4*L4,""),"")</f>
      </c>
      <c r="N4" s="15" t="e">
        <f>PRODUCT(ROUND(#REF!,2)*1.02)</f>
        <v>#REF!</v>
      </c>
      <c r="O4" s="2">
        <f aca="true" t="shared" si="0" ref="O4:O15">IF($I4&gt;0,IF(N4&gt;0,$I4*N4,""),"")</f>
      </c>
      <c r="P4" s="13"/>
      <c r="Q4" s="2">
        <f aca="true" t="shared" si="1" ref="Q4:Q15">IF($I4&gt;0,IF(P4&gt;0,$I4*P4,""),"")</f>
      </c>
      <c r="R4" s="13"/>
      <c r="S4" s="2">
        <f>IF($I4&gt;0,IF(R4&gt;0,$I4*R4,""),"")</f>
      </c>
      <c r="T4" s="15"/>
      <c r="U4" s="2">
        <f>IF($I4&gt;0,IF(T4&gt;0,$I4*T4,""),"")</f>
      </c>
      <c r="V4" s="15"/>
      <c r="W4" s="2">
        <f>IF($I4&gt;0,IF(V4&gt;0,$I4*V4,""),"")</f>
      </c>
      <c r="Y4" s="3" t="s">
        <v>4</v>
      </c>
      <c r="Z4" s="4"/>
      <c r="AA4" s="13">
        <f>PRODUCT(ROUND(J4,2)*1.02)</f>
        <v>8.996400000000001</v>
      </c>
      <c r="AB4" s="2">
        <f>IF($Z4&gt;0,IF(AA4&gt;0,Z4*AA4,""),"")</f>
      </c>
      <c r="AC4" s="15">
        <v>195</v>
      </c>
      <c r="AD4" s="2">
        <f>IF($Z4&gt;0,IF(AC4&gt;0,Z4*AC4,""),"")</f>
      </c>
      <c r="AE4" s="15" t="e">
        <f>PRODUCT(ROUND(N4,2)*1.02)</f>
        <v>#REF!</v>
      </c>
      <c r="AF4" s="2">
        <f>IF($Z4&gt;0,IF(AE4&gt;0,Z4*AE4,""),"")</f>
      </c>
      <c r="AG4" s="13"/>
      <c r="AH4" s="2">
        <f>IF($Z4&gt;0,IF(AG4&gt;0,Z4*AG4,""),"")</f>
      </c>
      <c r="AI4" s="13"/>
      <c r="AJ4" s="2">
        <f>IF($Z4&gt;0,IF(AI4&gt;0,Z4*AI4,""),"")</f>
      </c>
      <c r="AK4" s="15"/>
      <c r="AL4" s="2">
        <f>IF($Z4&gt;0,IF(AK4&gt;0,Z4*AK4,""),"")</f>
      </c>
      <c r="AM4" s="15"/>
      <c r="AN4" s="2">
        <f>IF($Z4&gt;0,IF(AM4&gt;0,Z4*AM4,""),"")</f>
      </c>
      <c r="AP4" s="3" t="s">
        <v>4</v>
      </c>
      <c r="AQ4" s="4"/>
      <c r="AR4" s="13">
        <f>PRODUCT(ROUND(AA4,2)*1.02)</f>
        <v>9.18</v>
      </c>
      <c r="AS4" s="2">
        <f aca="true" t="shared" si="2" ref="AS4:AS12">IF($AQ4&gt;0,IF(AR4&gt;0,AQ4*AR4,""),"")</f>
      </c>
      <c r="AT4" s="15">
        <v>195</v>
      </c>
      <c r="AU4" s="2">
        <f aca="true" t="shared" si="3" ref="AU4:AU10">IF($AQ4&gt;0,IF(AT4&gt;0,AQ4*AT4,""),"")</f>
      </c>
      <c r="AV4" s="15" t="e">
        <f>PRODUCT(ROUND(AE4,2)*1.02)</f>
        <v>#REF!</v>
      </c>
      <c r="AW4" s="2">
        <f aca="true" t="shared" si="4" ref="AW4:AW12">IF($AQ4&gt;0,IF(AV4&gt;0,AQ4*AV4,""),"")</f>
      </c>
      <c r="AX4" s="13"/>
      <c r="AY4" s="2">
        <f>IF($AQ4&gt;0,IF(AX4&gt;0,AQ4*AX4,""),"")</f>
      </c>
      <c r="AZ4" s="13"/>
      <c r="BA4" s="2">
        <f>IF($AQ4&gt;0,IF(AZ4&gt;0,AQ4*AZ4,""),"")</f>
      </c>
      <c r="BB4" s="15"/>
      <c r="BC4" s="2">
        <f>IF($AQ4&gt;0,IF(BB4&gt;0,AQ4*BB4,""),"")</f>
      </c>
      <c r="BD4" s="15"/>
      <c r="BE4" s="2">
        <f>IF($AQ4&gt;0,IF(BD4&gt;0,AQ4*BD4,""),"")</f>
      </c>
      <c r="BH4" s="3" t="s">
        <v>4</v>
      </c>
      <c r="BI4" s="4"/>
      <c r="BJ4" s="13">
        <f>PRODUCT(ROUND(AR4,2)*1.02)</f>
        <v>9.3636</v>
      </c>
      <c r="BK4" s="2">
        <f>IF($BI4&gt;0,IF(BJ4&gt;0,BI4*BJ4,""),"")</f>
      </c>
      <c r="BL4" s="15">
        <v>195</v>
      </c>
      <c r="BM4" s="2">
        <f aca="true" t="shared" si="5" ref="BM4:BM12">IF($BI4&gt;0,IF(BL4&gt;0,BI4*BL4,""),"")</f>
      </c>
      <c r="BN4" s="15" t="e">
        <f>PRODUCT(ROUND(AV4,2)*1.02)</f>
        <v>#REF!</v>
      </c>
      <c r="BO4" s="2">
        <f>IF($BI4&gt;0,IF(BN4&gt;0,BI4*BN4,""),"")</f>
      </c>
      <c r="BP4" s="13"/>
      <c r="BQ4" s="2">
        <f aca="true" t="shared" si="6" ref="BQ4:BQ9">IF($BI4&gt;0,IF(BP4&gt;0,BI4*BP4,""),"")</f>
      </c>
      <c r="BR4" s="13"/>
      <c r="BS4" s="2">
        <f>IF($AQ4&gt;0,IF(BR4&gt;0,BI4*BR4,""),"")</f>
      </c>
      <c r="BT4" s="15"/>
      <c r="BU4" s="2">
        <f>IF($AQ4&gt;0,IF(BT4&gt;0,BI4*BT4,""),"")</f>
      </c>
      <c r="BV4" s="15"/>
      <c r="BW4" s="2">
        <f>IF($AQ4&gt;0,IF(BV4&gt;0,BI4*BV4,""),"")</f>
      </c>
    </row>
    <row r="5" spans="1:75" ht="47.25">
      <c r="A5" s="29" t="s">
        <v>27</v>
      </c>
      <c r="B5" s="24"/>
      <c r="C5" s="26">
        <v>14.58</v>
      </c>
      <c r="D5" s="27">
        <f aca="true" t="shared" si="7" ref="D5:D15">IF($B5&gt;0,IF(C5&gt;0,$B5*C5,""),"")</f>
      </c>
      <c r="E5" s="28">
        <v>11</v>
      </c>
      <c r="F5" s="27">
        <f aca="true" t="shared" si="8" ref="F5:F15">IF($B5&gt;0,IF(E5&gt;0,$B5*E5,""),"")</f>
      </c>
      <c r="G5" s="2"/>
      <c r="H5" s="3" t="s">
        <v>5</v>
      </c>
      <c r="I5" s="4"/>
      <c r="J5" s="13">
        <f aca="true" t="shared" si="9" ref="J5:J15">PRODUCT(ROUND(C5,2)*1)</f>
        <v>14.58</v>
      </c>
      <c r="K5" s="2">
        <f aca="true" t="shared" si="10" ref="K5:K15">IF($I5&gt;0,IF(J5&gt;0,$I5*J5,""),"")</f>
      </c>
      <c r="L5" s="15">
        <v>225</v>
      </c>
      <c r="M5" s="2">
        <f aca="true" t="shared" si="11" ref="M5:M15">IF($I5&gt;0,IF(L5&gt;0,$I5*L5,""),"")</f>
      </c>
      <c r="N5" s="15" t="e">
        <f>PRODUCT(ROUND(#REF!,2)*1.02)</f>
        <v>#REF!</v>
      </c>
      <c r="O5" s="2">
        <f t="shared" si="0"/>
      </c>
      <c r="P5" s="13"/>
      <c r="Q5" s="2">
        <f t="shared" si="1"/>
      </c>
      <c r="R5" s="13"/>
      <c r="S5" s="2">
        <f aca="true" t="shared" si="12" ref="S5:S15">IF($I5&gt;0,IF(R5&gt;0,$I5*R5,""),"")</f>
      </c>
      <c r="T5" s="15"/>
      <c r="U5" s="2">
        <f aca="true" t="shared" si="13" ref="U5:U15">IF($I5&gt;0,IF(T5&gt;0,$I5*T5,""),"")</f>
      </c>
      <c r="V5" s="15"/>
      <c r="W5" s="2">
        <f aca="true" t="shared" si="14" ref="W5:W15">IF($I5&gt;0,IF(V5&gt;0,$I5*V5,""),"")</f>
      </c>
      <c r="Y5" s="3" t="s">
        <v>5</v>
      </c>
      <c r="Z5" s="4"/>
      <c r="AA5" s="13">
        <f aca="true" t="shared" si="15" ref="AA5:AA15">PRODUCT(ROUND(J5,2)*1.02)</f>
        <v>14.8716</v>
      </c>
      <c r="AB5" s="2">
        <f aca="true" t="shared" si="16" ref="AB5:AB15">IF($Z5&gt;0,IF(AA5&gt;0,Z5*AA5,""),"")</f>
      </c>
      <c r="AC5" s="15">
        <v>225</v>
      </c>
      <c r="AD5" s="2">
        <f aca="true" t="shared" si="17" ref="AD5:AD15">IF($Z5&gt;0,IF(AC5&gt;0,Z5*AC5,""),"")</f>
      </c>
      <c r="AE5" s="15" t="e">
        <f aca="true" t="shared" si="18" ref="AE5:AE12">PRODUCT(ROUND(N5,2)*1.02)</f>
        <v>#REF!</v>
      </c>
      <c r="AF5" s="2">
        <f aca="true" t="shared" si="19" ref="AF5:AF15">IF($Z5&gt;0,IF(AE5&gt;0,Z5*AE5,""),"")</f>
      </c>
      <c r="AG5" s="13"/>
      <c r="AH5" s="2">
        <f aca="true" t="shared" si="20" ref="AH5:AH15">IF($Z5&gt;0,IF(AG5&gt;0,Z5*AG5,""),"")</f>
      </c>
      <c r="AI5" s="13"/>
      <c r="AJ5" s="2">
        <f aca="true" t="shared" si="21" ref="AJ5:AJ12">IF($Z5&gt;0,IF(AI5&gt;0,Z5*AI5,""),"")</f>
      </c>
      <c r="AK5" s="15"/>
      <c r="AL5" s="2">
        <f aca="true" t="shared" si="22" ref="AL5:AL15">IF($Z5&gt;0,IF(AK5&gt;0,Z5*AK5,""),"")</f>
      </c>
      <c r="AM5" s="15"/>
      <c r="AN5" s="2">
        <f aca="true" t="shared" si="23" ref="AN5:AN15">IF($Z5&gt;0,IF(AM5&gt;0,Z5*AM5,""),"")</f>
      </c>
      <c r="AP5" s="3" t="s">
        <v>5</v>
      </c>
      <c r="AQ5" s="4"/>
      <c r="AR5" s="13">
        <f aca="true" t="shared" si="24" ref="AR5:AR15">PRODUCT(ROUND(AA5,2)*1.02)</f>
        <v>15.167399999999999</v>
      </c>
      <c r="AS5" s="2">
        <f t="shared" si="2"/>
      </c>
      <c r="AT5" s="15">
        <v>225</v>
      </c>
      <c r="AU5" s="2">
        <f t="shared" si="3"/>
      </c>
      <c r="AV5" s="15" t="e">
        <f aca="true" t="shared" si="25" ref="AV5:AV12">PRODUCT(ROUND(AE5,2)*1.02)</f>
        <v>#REF!</v>
      </c>
      <c r="AW5" s="2">
        <f t="shared" si="4"/>
      </c>
      <c r="AX5" s="13"/>
      <c r="AY5" s="2">
        <f aca="true" t="shared" si="26" ref="AY5:AY15">IF($AQ5&gt;0,IF(AX5&gt;0,AQ5*AX5,""),"")</f>
      </c>
      <c r="AZ5" s="13"/>
      <c r="BA5" s="2">
        <f aca="true" t="shared" si="27" ref="BA5:BA15">IF($AQ5&gt;0,IF(AZ5&gt;0,AQ5*AZ5,""),"")</f>
      </c>
      <c r="BB5" s="15"/>
      <c r="BC5" s="2">
        <f>IF($AQ5&gt;0,IF(BB5&gt;0,AQ5*BB5,""),"")</f>
      </c>
      <c r="BD5" s="15"/>
      <c r="BE5" s="2">
        <f aca="true" t="shared" si="28" ref="BE5:BE15">IF($AQ5&gt;0,IF(BD5&gt;0,AQ5*BD5,""),"")</f>
      </c>
      <c r="BH5" s="3" t="s">
        <v>5</v>
      </c>
      <c r="BI5" s="4"/>
      <c r="BJ5" s="13">
        <f aca="true" t="shared" si="29" ref="BJ5:BJ15">PRODUCT(ROUND(AR5,2)*1.02)</f>
        <v>15.4734</v>
      </c>
      <c r="BK5" s="2">
        <f aca="true" t="shared" si="30" ref="BK5:BK12">IF($BI5&gt;0,IF(BJ5&gt;0,BI5*BJ5,""),"")</f>
      </c>
      <c r="BL5" s="15">
        <v>225</v>
      </c>
      <c r="BM5" s="2">
        <f t="shared" si="5"/>
      </c>
      <c r="BN5" s="15" t="e">
        <f aca="true" t="shared" si="31" ref="BN5:BN12">PRODUCT(ROUND(AV5,2)*1.02)</f>
        <v>#REF!</v>
      </c>
      <c r="BO5" s="2">
        <f aca="true" t="shared" si="32" ref="BO5:BO12">IF($BI5&gt;0,IF(BN5&gt;0,BI5*BN5,""),"")</f>
      </c>
      <c r="BP5" s="13"/>
      <c r="BQ5" s="2">
        <f t="shared" si="6"/>
      </c>
      <c r="BR5" s="13"/>
      <c r="BS5" s="2">
        <f aca="true" t="shared" si="33" ref="BS5:BS15">IF($AQ5&gt;0,IF(BR5&gt;0,BI5*BR5,""),"")</f>
      </c>
      <c r="BT5" s="15"/>
      <c r="BU5" s="2">
        <f>IF($AQ5&gt;0,IF(BT5&gt;0,BI5*BT5,""),"")</f>
      </c>
      <c r="BV5" s="15"/>
      <c r="BW5" s="2">
        <f aca="true" t="shared" si="34" ref="BW5:BW12">IF($AQ5&gt;0,IF(BV5&gt;0,BI5*BV5,""),"")</f>
      </c>
    </row>
    <row r="6" spans="1:75" ht="47.25">
      <c r="A6" s="29" t="s">
        <v>28</v>
      </c>
      <c r="B6" s="24"/>
      <c r="C6" s="26">
        <v>8</v>
      </c>
      <c r="D6" s="27">
        <f t="shared" si="7"/>
      </c>
      <c r="E6" s="28">
        <v>11.5</v>
      </c>
      <c r="F6" s="27">
        <f t="shared" si="8"/>
      </c>
      <c r="G6" s="2"/>
      <c r="H6" s="3" t="s">
        <v>6</v>
      </c>
      <c r="I6" s="4"/>
      <c r="J6" s="13">
        <f t="shared" si="9"/>
        <v>8</v>
      </c>
      <c r="K6" s="2">
        <f t="shared" si="10"/>
      </c>
      <c r="L6" s="15">
        <v>300</v>
      </c>
      <c r="M6" s="2">
        <f t="shared" si="11"/>
      </c>
      <c r="N6" s="15" t="e">
        <f>PRODUCT(ROUND(#REF!,2)*1.02)</f>
        <v>#REF!</v>
      </c>
      <c r="O6" s="2">
        <f t="shared" si="0"/>
      </c>
      <c r="P6" s="13"/>
      <c r="Q6" s="2">
        <f t="shared" si="1"/>
      </c>
      <c r="R6" s="13"/>
      <c r="S6" s="2">
        <f t="shared" si="12"/>
      </c>
      <c r="T6" s="15"/>
      <c r="U6" s="2">
        <f t="shared" si="13"/>
      </c>
      <c r="V6" s="15"/>
      <c r="W6" s="2">
        <f t="shared" si="14"/>
      </c>
      <c r="Y6" s="3" t="s">
        <v>6</v>
      </c>
      <c r="Z6" s="4"/>
      <c r="AA6" s="13">
        <f t="shared" si="15"/>
        <v>8.16</v>
      </c>
      <c r="AB6" s="2">
        <f t="shared" si="16"/>
      </c>
      <c r="AC6" s="15">
        <v>300</v>
      </c>
      <c r="AD6" s="2">
        <f t="shared" si="17"/>
      </c>
      <c r="AE6" s="15" t="e">
        <f t="shared" si="18"/>
        <v>#REF!</v>
      </c>
      <c r="AF6" s="2">
        <f t="shared" si="19"/>
      </c>
      <c r="AG6" s="13"/>
      <c r="AH6" s="2">
        <f t="shared" si="20"/>
      </c>
      <c r="AI6" s="13"/>
      <c r="AJ6" s="2">
        <f t="shared" si="21"/>
      </c>
      <c r="AK6" s="15"/>
      <c r="AL6" s="2">
        <f t="shared" si="22"/>
      </c>
      <c r="AM6" s="15"/>
      <c r="AN6" s="2">
        <f t="shared" si="23"/>
      </c>
      <c r="AP6" s="3" t="s">
        <v>6</v>
      </c>
      <c r="AQ6" s="4"/>
      <c r="AR6" s="13">
        <f t="shared" si="24"/>
        <v>8.3232</v>
      </c>
      <c r="AS6" s="2">
        <f t="shared" si="2"/>
      </c>
      <c r="AT6" s="15">
        <v>300</v>
      </c>
      <c r="AU6" s="2">
        <f t="shared" si="3"/>
      </c>
      <c r="AV6" s="15" t="e">
        <f t="shared" si="25"/>
        <v>#REF!</v>
      </c>
      <c r="AW6" s="2">
        <f t="shared" si="4"/>
      </c>
      <c r="AX6" s="13"/>
      <c r="AY6" s="2">
        <f t="shared" si="26"/>
      </c>
      <c r="AZ6" s="13"/>
      <c r="BA6" s="2">
        <f t="shared" si="27"/>
      </c>
      <c r="BB6" s="15"/>
      <c r="BC6" s="2">
        <f aca="true" t="shared" si="35" ref="BC6:BC15">IF($AQ6&gt;0,IF(BB6&gt;0,AQ6*BB6,""),"")</f>
      </c>
      <c r="BD6" s="15"/>
      <c r="BE6" s="2">
        <f t="shared" si="28"/>
      </c>
      <c r="BH6" s="3" t="s">
        <v>6</v>
      </c>
      <c r="BI6" s="4"/>
      <c r="BJ6" s="13">
        <f t="shared" si="29"/>
        <v>8.4864</v>
      </c>
      <c r="BK6" s="2">
        <f t="shared" si="30"/>
      </c>
      <c r="BL6" s="15">
        <v>300</v>
      </c>
      <c r="BM6" s="2">
        <f t="shared" si="5"/>
      </c>
      <c r="BN6" s="15" t="e">
        <f t="shared" si="31"/>
        <v>#REF!</v>
      </c>
      <c r="BO6" s="2">
        <f t="shared" si="32"/>
      </c>
      <c r="BP6" s="13"/>
      <c r="BQ6" s="2">
        <f t="shared" si="6"/>
      </c>
      <c r="BR6" s="13"/>
      <c r="BS6" s="2">
        <f t="shared" si="33"/>
      </c>
      <c r="BT6" s="15"/>
      <c r="BU6" s="2">
        <f aca="true" t="shared" si="36" ref="BU6:BU15">IF($AQ6&gt;0,IF(BT6&gt;0,BI6*BT6,""),"")</f>
      </c>
      <c r="BV6" s="15"/>
      <c r="BW6" s="2">
        <f t="shared" si="34"/>
      </c>
    </row>
    <row r="7" spans="1:75" ht="31.5">
      <c r="A7" s="29" t="s">
        <v>29</v>
      </c>
      <c r="B7" s="24"/>
      <c r="C7" s="26">
        <v>5.25</v>
      </c>
      <c r="D7" s="27">
        <f t="shared" si="7"/>
      </c>
      <c r="E7" s="28">
        <v>5.3</v>
      </c>
      <c r="F7" s="27">
        <f t="shared" si="8"/>
      </c>
      <c r="G7" s="2"/>
      <c r="H7" s="3" t="s">
        <v>7</v>
      </c>
      <c r="I7" s="4"/>
      <c r="J7" s="13">
        <f t="shared" si="9"/>
        <v>5.25</v>
      </c>
      <c r="K7" s="2">
        <f t="shared" si="10"/>
      </c>
      <c r="L7" s="15">
        <v>325</v>
      </c>
      <c r="M7" s="2">
        <f t="shared" si="11"/>
      </c>
      <c r="N7" s="15" t="e">
        <f>PRODUCT(ROUND(#REF!,2)*1.02)</f>
        <v>#REF!</v>
      </c>
      <c r="O7" s="2">
        <f t="shared" si="0"/>
      </c>
      <c r="P7" s="13"/>
      <c r="Q7" s="2">
        <f t="shared" si="1"/>
      </c>
      <c r="R7" s="13"/>
      <c r="S7" s="2">
        <f t="shared" si="12"/>
      </c>
      <c r="T7" s="15"/>
      <c r="U7" s="2">
        <f t="shared" si="13"/>
      </c>
      <c r="V7" s="15"/>
      <c r="W7" s="2">
        <f t="shared" si="14"/>
      </c>
      <c r="Y7" s="3" t="s">
        <v>7</v>
      </c>
      <c r="Z7" s="4"/>
      <c r="AA7" s="13">
        <f t="shared" si="15"/>
        <v>5.355</v>
      </c>
      <c r="AB7" s="2">
        <f t="shared" si="16"/>
      </c>
      <c r="AC7" s="15">
        <v>325</v>
      </c>
      <c r="AD7" s="2">
        <f t="shared" si="17"/>
      </c>
      <c r="AE7" s="15" t="e">
        <f t="shared" si="18"/>
        <v>#REF!</v>
      </c>
      <c r="AF7" s="2">
        <f t="shared" si="19"/>
      </c>
      <c r="AG7" s="13"/>
      <c r="AH7" s="2">
        <f t="shared" si="20"/>
      </c>
      <c r="AI7" s="13"/>
      <c r="AJ7" s="2">
        <f t="shared" si="21"/>
      </c>
      <c r="AK7" s="15"/>
      <c r="AL7" s="2">
        <f t="shared" si="22"/>
      </c>
      <c r="AM7" s="15"/>
      <c r="AN7" s="2">
        <f t="shared" si="23"/>
      </c>
      <c r="AP7" s="3" t="s">
        <v>7</v>
      </c>
      <c r="AQ7" s="4"/>
      <c r="AR7" s="13">
        <f t="shared" si="24"/>
        <v>5.4672</v>
      </c>
      <c r="AS7" s="2">
        <f t="shared" si="2"/>
      </c>
      <c r="AT7" s="15">
        <v>325</v>
      </c>
      <c r="AU7" s="2">
        <f t="shared" si="3"/>
      </c>
      <c r="AV7" s="15" t="e">
        <f t="shared" si="25"/>
        <v>#REF!</v>
      </c>
      <c r="AW7" s="2">
        <f t="shared" si="4"/>
      </c>
      <c r="AX7" s="13"/>
      <c r="AY7" s="2">
        <f t="shared" si="26"/>
      </c>
      <c r="AZ7" s="13"/>
      <c r="BA7" s="2">
        <f t="shared" si="27"/>
      </c>
      <c r="BB7" s="15"/>
      <c r="BC7" s="2">
        <f t="shared" si="35"/>
      </c>
      <c r="BD7" s="15"/>
      <c r="BE7" s="2">
        <f t="shared" si="28"/>
      </c>
      <c r="BH7" s="3" t="s">
        <v>7</v>
      </c>
      <c r="BI7" s="4"/>
      <c r="BJ7" s="13">
        <f t="shared" si="29"/>
        <v>5.5794</v>
      </c>
      <c r="BK7" s="2">
        <f t="shared" si="30"/>
      </c>
      <c r="BL7" s="15">
        <v>325</v>
      </c>
      <c r="BM7" s="2">
        <f t="shared" si="5"/>
      </c>
      <c r="BN7" s="15" t="e">
        <f t="shared" si="31"/>
        <v>#REF!</v>
      </c>
      <c r="BO7" s="2">
        <f t="shared" si="32"/>
      </c>
      <c r="BP7" s="13"/>
      <c r="BQ7" s="2">
        <f t="shared" si="6"/>
      </c>
      <c r="BR7" s="13"/>
      <c r="BS7" s="2">
        <f t="shared" si="33"/>
      </c>
      <c r="BT7" s="15"/>
      <c r="BU7" s="2">
        <f t="shared" si="36"/>
      </c>
      <c r="BV7" s="15"/>
      <c r="BW7" s="2">
        <f t="shared" si="34"/>
      </c>
    </row>
    <row r="8" spans="1:75" ht="31.5">
      <c r="A8" s="29" t="s">
        <v>30</v>
      </c>
      <c r="B8" s="24"/>
      <c r="C8" s="26">
        <v>9.45</v>
      </c>
      <c r="D8" s="27">
        <f t="shared" si="7"/>
      </c>
      <c r="E8" s="28">
        <v>10.5</v>
      </c>
      <c r="F8" s="27">
        <f t="shared" si="8"/>
      </c>
      <c r="G8" s="2"/>
      <c r="H8" s="3" t="s">
        <v>8</v>
      </c>
      <c r="I8" s="4"/>
      <c r="J8" s="13">
        <f t="shared" si="9"/>
        <v>9.45</v>
      </c>
      <c r="K8" s="2">
        <f t="shared" si="10"/>
      </c>
      <c r="L8" s="15">
        <v>400</v>
      </c>
      <c r="M8" s="2">
        <f t="shared" si="11"/>
      </c>
      <c r="N8" s="15" t="e">
        <f>PRODUCT(ROUND(#REF!,2)*1.02)</f>
        <v>#REF!</v>
      </c>
      <c r="O8" s="2">
        <f t="shared" si="0"/>
      </c>
      <c r="P8" s="13"/>
      <c r="Q8" s="2">
        <f t="shared" si="1"/>
      </c>
      <c r="R8" s="13"/>
      <c r="S8" s="2">
        <f t="shared" si="12"/>
      </c>
      <c r="T8" s="15"/>
      <c r="U8" s="2">
        <f t="shared" si="13"/>
      </c>
      <c r="V8" s="15"/>
      <c r="W8" s="2">
        <f t="shared" si="14"/>
      </c>
      <c r="Y8" s="3" t="s">
        <v>8</v>
      </c>
      <c r="Z8" s="4"/>
      <c r="AA8" s="13">
        <f t="shared" si="15"/>
        <v>9.639</v>
      </c>
      <c r="AB8" s="2">
        <f t="shared" si="16"/>
      </c>
      <c r="AC8" s="15">
        <v>400</v>
      </c>
      <c r="AD8" s="2">
        <f t="shared" si="17"/>
      </c>
      <c r="AE8" s="15" t="e">
        <f t="shared" si="18"/>
        <v>#REF!</v>
      </c>
      <c r="AF8" s="2">
        <f t="shared" si="19"/>
      </c>
      <c r="AG8" s="13"/>
      <c r="AH8" s="2">
        <f t="shared" si="20"/>
      </c>
      <c r="AI8" s="13"/>
      <c r="AJ8" s="2">
        <f t="shared" si="21"/>
      </c>
      <c r="AK8" s="15"/>
      <c r="AL8" s="2">
        <f t="shared" si="22"/>
      </c>
      <c r="AM8" s="15"/>
      <c r="AN8" s="2">
        <f t="shared" si="23"/>
      </c>
      <c r="AP8" s="3" t="s">
        <v>8</v>
      </c>
      <c r="AQ8" s="4"/>
      <c r="AR8" s="13">
        <f t="shared" si="24"/>
        <v>9.8328</v>
      </c>
      <c r="AS8" s="2">
        <f t="shared" si="2"/>
      </c>
      <c r="AT8" s="15">
        <v>400</v>
      </c>
      <c r="AU8" s="2">
        <f t="shared" si="3"/>
      </c>
      <c r="AV8" s="15" t="e">
        <f t="shared" si="25"/>
        <v>#REF!</v>
      </c>
      <c r="AW8" s="2">
        <f t="shared" si="4"/>
      </c>
      <c r="AX8" s="13"/>
      <c r="AY8" s="2">
        <f t="shared" si="26"/>
      </c>
      <c r="AZ8" s="13"/>
      <c r="BA8" s="2">
        <f t="shared" si="27"/>
      </c>
      <c r="BB8" s="15"/>
      <c r="BC8" s="2">
        <f t="shared" si="35"/>
      </c>
      <c r="BD8" s="15"/>
      <c r="BE8" s="2">
        <f t="shared" si="28"/>
      </c>
      <c r="BH8" s="3" t="s">
        <v>8</v>
      </c>
      <c r="BI8" s="4"/>
      <c r="BJ8" s="13">
        <f t="shared" si="29"/>
        <v>10.0266</v>
      </c>
      <c r="BK8" s="2">
        <f t="shared" si="30"/>
      </c>
      <c r="BL8" s="15">
        <v>400</v>
      </c>
      <c r="BM8" s="2">
        <f t="shared" si="5"/>
      </c>
      <c r="BN8" s="15" t="e">
        <f t="shared" si="31"/>
        <v>#REF!</v>
      </c>
      <c r="BO8" s="2">
        <f t="shared" si="32"/>
      </c>
      <c r="BP8" s="13"/>
      <c r="BQ8" s="2">
        <f t="shared" si="6"/>
      </c>
      <c r="BR8" s="13"/>
      <c r="BS8" s="2">
        <f t="shared" si="33"/>
      </c>
      <c r="BT8" s="15"/>
      <c r="BU8" s="2">
        <f t="shared" si="36"/>
      </c>
      <c r="BV8" s="15"/>
      <c r="BW8" s="2">
        <f t="shared" si="34"/>
      </c>
    </row>
    <row r="9" spans="1:75" ht="31.5">
      <c r="A9" s="29" t="s">
        <v>31</v>
      </c>
      <c r="B9" s="24"/>
      <c r="C9" s="26">
        <v>5.35</v>
      </c>
      <c r="D9" s="27">
        <f t="shared" si="7"/>
      </c>
      <c r="E9" s="28">
        <v>6</v>
      </c>
      <c r="F9" s="27">
        <f t="shared" si="8"/>
      </c>
      <c r="G9" s="2"/>
      <c r="H9" s="3" t="s">
        <v>9</v>
      </c>
      <c r="I9" s="4"/>
      <c r="J9" s="13">
        <f t="shared" si="9"/>
        <v>5.35</v>
      </c>
      <c r="K9" s="2">
        <f t="shared" si="10"/>
      </c>
      <c r="L9" s="15">
        <v>450</v>
      </c>
      <c r="M9" s="2">
        <f t="shared" si="11"/>
      </c>
      <c r="N9" s="15" t="e">
        <f>PRODUCT(ROUND(#REF!,2)*1.02)</f>
        <v>#REF!</v>
      </c>
      <c r="O9" s="2">
        <f t="shared" si="0"/>
      </c>
      <c r="P9" s="13"/>
      <c r="Q9" s="2">
        <f t="shared" si="1"/>
      </c>
      <c r="R9" s="13"/>
      <c r="S9" s="2">
        <f t="shared" si="12"/>
      </c>
      <c r="T9" s="15"/>
      <c r="U9" s="2">
        <f t="shared" si="13"/>
      </c>
      <c r="V9" s="15"/>
      <c r="W9" s="2">
        <f t="shared" si="14"/>
      </c>
      <c r="Y9" s="3" t="s">
        <v>9</v>
      </c>
      <c r="Z9" s="4"/>
      <c r="AA9" s="13">
        <f t="shared" si="15"/>
        <v>5.457</v>
      </c>
      <c r="AB9" s="2">
        <f t="shared" si="16"/>
      </c>
      <c r="AC9" s="15">
        <v>450</v>
      </c>
      <c r="AD9" s="2">
        <f t="shared" si="17"/>
      </c>
      <c r="AE9" s="15" t="e">
        <f t="shared" si="18"/>
        <v>#REF!</v>
      </c>
      <c r="AF9" s="2">
        <f t="shared" si="19"/>
      </c>
      <c r="AG9" s="13"/>
      <c r="AH9" s="2">
        <f t="shared" si="20"/>
      </c>
      <c r="AI9" s="13"/>
      <c r="AJ9" s="2">
        <f t="shared" si="21"/>
      </c>
      <c r="AK9" s="15"/>
      <c r="AL9" s="2">
        <f t="shared" si="22"/>
      </c>
      <c r="AM9" s="15"/>
      <c r="AN9" s="2">
        <f t="shared" si="23"/>
      </c>
      <c r="AP9" s="3" t="s">
        <v>9</v>
      </c>
      <c r="AQ9" s="4"/>
      <c r="AR9" s="13">
        <f t="shared" si="24"/>
        <v>5.5692</v>
      </c>
      <c r="AS9" s="2">
        <f t="shared" si="2"/>
      </c>
      <c r="AT9" s="15">
        <v>450</v>
      </c>
      <c r="AU9" s="2">
        <f t="shared" si="3"/>
      </c>
      <c r="AV9" s="15" t="e">
        <f t="shared" si="25"/>
        <v>#REF!</v>
      </c>
      <c r="AW9" s="2">
        <f t="shared" si="4"/>
      </c>
      <c r="AX9" s="13"/>
      <c r="AY9" s="2">
        <f t="shared" si="26"/>
      </c>
      <c r="AZ9" s="13"/>
      <c r="BA9" s="2">
        <f t="shared" si="27"/>
      </c>
      <c r="BB9" s="15"/>
      <c r="BC9" s="2">
        <f t="shared" si="35"/>
      </c>
      <c r="BD9" s="15"/>
      <c r="BE9" s="2">
        <f t="shared" si="28"/>
      </c>
      <c r="BH9" s="3" t="s">
        <v>9</v>
      </c>
      <c r="BI9" s="4"/>
      <c r="BJ9" s="13">
        <f t="shared" si="29"/>
        <v>5.6814</v>
      </c>
      <c r="BK9" s="2">
        <f t="shared" si="30"/>
      </c>
      <c r="BL9" s="15">
        <v>450</v>
      </c>
      <c r="BM9" s="2">
        <f t="shared" si="5"/>
      </c>
      <c r="BN9" s="15" t="e">
        <f t="shared" si="31"/>
        <v>#REF!</v>
      </c>
      <c r="BO9" s="2">
        <f t="shared" si="32"/>
      </c>
      <c r="BP9" s="13"/>
      <c r="BQ9" s="2">
        <f t="shared" si="6"/>
      </c>
      <c r="BR9" s="13"/>
      <c r="BS9" s="2">
        <f t="shared" si="33"/>
      </c>
      <c r="BT9" s="15"/>
      <c r="BU9" s="2">
        <f t="shared" si="36"/>
      </c>
      <c r="BV9" s="15"/>
      <c r="BW9" s="2">
        <f t="shared" si="34"/>
      </c>
    </row>
    <row r="10" spans="1:75" ht="31.5">
      <c r="A10" s="29" t="s">
        <v>32</v>
      </c>
      <c r="B10" s="24"/>
      <c r="C10" s="26">
        <v>7.95</v>
      </c>
      <c r="D10" s="27">
        <f t="shared" si="7"/>
      </c>
      <c r="E10" s="38">
        <v>8.95</v>
      </c>
      <c r="F10" s="27">
        <f t="shared" si="8"/>
      </c>
      <c r="G10" s="2"/>
      <c r="H10" s="3" t="s">
        <v>10</v>
      </c>
      <c r="I10" s="4"/>
      <c r="J10" s="13">
        <f t="shared" si="9"/>
        <v>7.95</v>
      </c>
      <c r="K10" s="2">
        <f t="shared" si="10"/>
      </c>
      <c r="L10" s="16"/>
      <c r="M10" s="2">
        <f t="shared" si="11"/>
      </c>
      <c r="N10" s="15" t="e">
        <f>PRODUCT(ROUND(#REF!,2)*1.02)</f>
        <v>#REF!</v>
      </c>
      <c r="O10" s="2">
        <f t="shared" si="0"/>
      </c>
      <c r="P10" s="13" t="e">
        <f>PRODUCT(ROUND(#REF!,2)*1.03)</f>
        <v>#REF!</v>
      </c>
      <c r="Q10" s="2">
        <f t="shared" si="1"/>
      </c>
      <c r="R10" s="13"/>
      <c r="S10" s="2">
        <f t="shared" si="12"/>
      </c>
      <c r="T10" s="16"/>
      <c r="U10" s="2">
        <f t="shared" si="13"/>
      </c>
      <c r="V10" s="15"/>
      <c r="W10" s="2">
        <f t="shared" si="14"/>
      </c>
      <c r="Y10" s="3" t="s">
        <v>10</v>
      </c>
      <c r="Z10" s="4"/>
      <c r="AA10" s="13">
        <f t="shared" si="15"/>
        <v>8.109</v>
      </c>
      <c r="AB10" s="2">
        <f t="shared" si="16"/>
      </c>
      <c r="AC10" s="16"/>
      <c r="AD10" s="2">
        <f t="shared" si="17"/>
      </c>
      <c r="AE10" s="15" t="e">
        <f t="shared" si="18"/>
        <v>#REF!</v>
      </c>
      <c r="AF10" s="2">
        <f t="shared" si="19"/>
      </c>
      <c r="AG10" s="13" t="e">
        <f>PRODUCT(ROUND(P10,2)*1.03)</f>
        <v>#REF!</v>
      </c>
      <c r="AH10" s="2">
        <f t="shared" si="20"/>
      </c>
      <c r="AI10" s="13"/>
      <c r="AJ10" s="2">
        <f t="shared" si="21"/>
      </c>
      <c r="AK10" s="16"/>
      <c r="AL10" s="2">
        <f t="shared" si="22"/>
      </c>
      <c r="AM10" s="15"/>
      <c r="AN10" s="2">
        <f t="shared" si="23"/>
      </c>
      <c r="AP10" s="3" t="s">
        <v>10</v>
      </c>
      <c r="AQ10" s="4"/>
      <c r="AR10" s="13">
        <f t="shared" si="24"/>
        <v>8.2722</v>
      </c>
      <c r="AS10" s="2">
        <f t="shared" si="2"/>
      </c>
      <c r="AT10" s="16"/>
      <c r="AU10" s="2">
        <f t="shared" si="3"/>
      </c>
      <c r="AV10" s="15" t="e">
        <f t="shared" si="25"/>
        <v>#REF!</v>
      </c>
      <c r="AW10" s="2">
        <f t="shared" si="4"/>
      </c>
      <c r="AX10" s="13" t="e">
        <f>PRODUCT(ROUND(AG10,2)*1.03)</f>
        <v>#REF!</v>
      </c>
      <c r="AY10" s="2">
        <f t="shared" si="26"/>
      </c>
      <c r="AZ10" s="13"/>
      <c r="BA10" s="2">
        <f t="shared" si="27"/>
      </c>
      <c r="BB10" s="16"/>
      <c r="BC10" s="2">
        <f t="shared" si="35"/>
      </c>
      <c r="BD10" s="15"/>
      <c r="BE10" s="2">
        <f t="shared" si="28"/>
      </c>
      <c r="BH10" s="3" t="s">
        <v>10</v>
      </c>
      <c r="BI10" s="4"/>
      <c r="BJ10" s="13">
        <f t="shared" si="29"/>
        <v>8.4354</v>
      </c>
      <c r="BK10" s="2">
        <f t="shared" si="30"/>
      </c>
      <c r="BL10" s="16"/>
      <c r="BM10" s="2">
        <f t="shared" si="5"/>
      </c>
      <c r="BN10" s="15" t="e">
        <f t="shared" si="31"/>
        <v>#REF!</v>
      </c>
      <c r="BO10" s="2">
        <f t="shared" si="32"/>
      </c>
      <c r="BP10" s="13" t="e">
        <f>PRODUCT(ROUND(AX10,2)*1.03)</f>
        <v>#REF!</v>
      </c>
      <c r="BQ10" s="2">
        <f>IF($BI10&gt;0,IF(BP10&gt;0,BI10*BP10,""),"")</f>
      </c>
      <c r="BR10" s="13"/>
      <c r="BS10" s="2">
        <f t="shared" si="33"/>
      </c>
      <c r="BT10" s="16"/>
      <c r="BU10" s="2">
        <f t="shared" si="36"/>
      </c>
      <c r="BV10" s="15"/>
      <c r="BW10" s="2">
        <f t="shared" si="34"/>
      </c>
    </row>
    <row r="11" spans="1:75" ht="31.5">
      <c r="A11" s="29" t="s">
        <v>33</v>
      </c>
      <c r="B11" s="24"/>
      <c r="C11" s="26">
        <v>11.25</v>
      </c>
      <c r="D11" s="27">
        <f t="shared" si="7"/>
      </c>
      <c r="E11" s="30">
        <v>10.5</v>
      </c>
      <c r="F11" s="27">
        <f t="shared" si="8"/>
      </c>
      <c r="G11" s="2"/>
      <c r="H11" s="3" t="s">
        <v>11</v>
      </c>
      <c r="I11" s="4"/>
      <c r="J11" s="13">
        <f t="shared" si="9"/>
        <v>11.25</v>
      </c>
      <c r="K11" s="2">
        <f t="shared" si="10"/>
      </c>
      <c r="L11" s="16"/>
      <c r="M11" s="2">
        <f t="shared" si="11"/>
      </c>
      <c r="N11" s="15" t="e">
        <f>PRODUCT(ROUND(#REF!,2)*1.02)</f>
        <v>#REF!</v>
      </c>
      <c r="O11" s="2">
        <f t="shared" si="0"/>
      </c>
      <c r="P11" s="13" t="e">
        <f>PRODUCT(ROUND(#REF!,2)*1.03)</f>
        <v>#REF!</v>
      </c>
      <c r="Q11" s="2">
        <f t="shared" si="1"/>
      </c>
      <c r="R11" s="13"/>
      <c r="S11" s="2">
        <f t="shared" si="12"/>
      </c>
      <c r="T11" s="16"/>
      <c r="U11" s="2">
        <f t="shared" si="13"/>
      </c>
      <c r="V11" s="15"/>
      <c r="W11" s="2">
        <f t="shared" si="14"/>
      </c>
      <c r="Y11" s="3" t="s">
        <v>11</v>
      </c>
      <c r="Z11" s="4"/>
      <c r="AA11" s="13">
        <f t="shared" si="15"/>
        <v>11.475</v>
      </c>
      <c r="AB11" s="2">
        <f t="shared" si="16"/>
      </c>
      <c r="AC11" s="16"/>
      <c r="AD11" s="2">
        <f t="shared" si="17"/>
      </c>
      <c r="AE11" s="15" t="e">
        <f t="shared" si="18"/>
        <v>#REF!</v>
      </c>
      <c r="AF11" s="2">
        <f t="shared" si="19"/>
      </c>
      <c r="AG11" s="13" t="e">
        <f>PRODUCT(ROUND(P11,2)*1.03)</f>
        <v>#REF!</v>
      </c>
      <c r="AH11" s="2">
        <f t="shared" si="20"/>
      </c>
      <c r="AI11" s="13"/>
      <c r="AJ11" s="2">
        <f t="shared" si="21"/>
      </c>
      <c r="AK11" s="16"/>
      <c r="AL11" s="2">
        <f t="shared" si="22"/>
      </c>
      <c r="AM11" s="15"/>
      <c r="AN11" s="2">
        <f t="shared" si="23"/>
      </c>
      <c r="AP11" s="3" t="s">
        <v>11</v>
      </c>
      <c r="AQ11" s="4"/>
      <c r="AR11" s="13">
        <f t="shared" si="24"/>
        <v>11.7096</v>
      </c>
      <c r="AS11" s="2">
        <f t="shared" si="2"/>
      </c>
      <c r="AT11" s="16"/>
      <c r="AU11" s="2">
        <f>IF($AQ11&gt;0,IF(AT11&gt;0,AQ11*AT11,""),"")</f>
      </c>
      <c r="AV11" s="15" t="e">
        <f t="shared" si="25"/>
        <v>#REF!</v>
      </c>
      <c r="AW11" s="2">
        <f t="shared" si="4"/>
      </c>
      <c r="AX11" s="13" t="e">
        <f>PRODUCT(ROUND(AG11,2)*1.03)</f>
        <v>#REF!</v>
      </c>
      <c r="AY11" s="2">
        <f t="shared" si="26"/>
      </c>
      <c r="AZ11" s="13"/>
      <c r="BA11" s="2">
        <f t="shared" si="27"/>
      </c>
      <c r="BB11" s="16"/>
      <c r="BC11" s="2">
        <f t="shared" si="35"/>
      </c>
      <c r="BD11" s="15"/>
      <c r="BE11" s="2">
        <f t="shared" si="28"/>
      </c>
      <c r="BH11" s="3" t="s">
        <v>11</v>
      </c>
      <c r="BI11" s="4"/>
      <c r="BJ11" s="13">
        <f t="shared" si="29"/>
        <v>11.9442</v>
      </c>
      <c r="BK11" s="2">
        <f t="shared" si="30"/>
      </c>
      <c r="BL11" s="16"/>
      <c r="BM11" s="2">
        <f t="shared" si="5"/>
      </c>
      <c r="BN11" s="15" t="e">
        <f t="shared" si="31"/>
        <v>#REF!</v>
      </c>
      <c r="BO11" s="2">
        <f t="shared" si="32"/>
      </c>
      <c r="BP11" s="13" t="e">
        <f>PRODUCT(ROUND(AX11,2)*1.03)</f>
        <v>#REF!</v>
      </c>
      <c r="BQ11" s="2">
        <f>IF($BI11&gt;0,IF(BP11&gt;0,BI11*BP11,""),"")</f>
      </c>
      <c r="BR11" s="13"/>
      <c r="BS11" s="2">
        <f t="shared" si="33"/>
      </c>
      <c r="BT11" s="16"/>
      <c r="BU11" s="2">
        <f t="shared" si="36"/>
      </c>
      <c r="BV11" s="15"/>
      <c r="BW11" s="2">
        <f t="shared" si="34"/>
      </c>
    </row>
    <row r="12" spans="1:75" ht="31.5">
      <c r="A12" s="29" t="s">
        <v>34</v>
      </c>
      <c r="B12" s="24"/>
      <c r="C12" s="26">
        <v>6.75</v>
      </c>
      <c r="D12" s="27">
        <f t="shared" si="7"/>
      </c>
      <c r="E12" s="30">
        <v>8.95</v>
      </c>
      <c r="F12" s="27">
        <f t="shared" si="8"/>
      </c>
      <c r="G12" s="2"/>
      <c r="H12" s="3" t="s">
        <v>12</v>
      </c>
      <c r="I12" s="4"/>
      <c r="J12" s="13">
        <f t="shared" si="9"/>
        <v>6.75</v>
      </c>
      <c r="K12" s="2">
        <f t="shared" si="10"/>
      </c>
      <c r="L12" s="16"/>
      <c r="M12" s="2">
        <f t="shared" si="11"/>
      </c>
      <c r="N12" s="15" t="e">
        <f>PRODUCT(ROUND(#REF!,2)*1.02)</f>
        <v>#REF!</v>
      </c>
      <c r="O12" s="2">
        <f t="shared" si="0"/>
      </c>
      <c r="P12" s="13" t="e">
        <f>PRODUCT(ROUND(#REF!,2)*1.03)</f>
        <v>#REF!</v>
      </c>
      <c r="Q12" s="2">
        <f t="shared" si="1"/>
      </c>
      <c r="R12" s="13"/>
      <c r="S12" s="2">
        <f t="shared" si="12"/>
      </c>
      <c r="T12" s="16"/>
      <c r="U12" s="2">
        <f t="shared" si="13"/>
      </c>
      <c r="V12" s="15"/>
      <c r="W12" s="2">
        <f t="shared" si="14"/>
      </c>
      <c r="Y12" s="3" t="s">
        <v>12</v>
      </c>
      <c r="Z12" s="4"/>
      <c r="AA12" s="13">
        <f t="shared" si="15"/>
        <v>6.885</v>
      </c>
      <c r="AB12" s="2">
        <f t="shared" si="16"/>
      </c>
      <c r="AC12" s="16"/>
      <c r="AD12" s="2">
        <f t="shared" si="17"/>
      </c>
      <c r="AE12" s="15" t="e">
        <f t="shared" si="18"/>
        <v>#REF!</v>
      </c>
      <c r="AF12" s="2">
        <f t="shared" si="19"/>
      </c>
      <c r="AG12" s="13" t="e">
        <f>PRODUCT(ROUND(P12,2)*1.03)</f>
        <v>#REF!</v>
      </c>
      <c r="AH12" s="2">
        <f t="shared" si="20"/>
      </c>
      <c r="AI12" s="13"/>
      <c r="AJ12" s="2">
        <f t="shared" si="21"/>
      </c>
      <c r="AK12" s="16"/>
      <c r="AL12" s="2">
        <f t="shared" si="22"/>
      </c>
      <c r="AM12" s="15"/>
      <c r="AN12" s="2">
        <f t="shared" si="23"/>
      </c>
      <c r="AP12" s="3" t="s">
        <v>12</v>
      </c>
      <c r="AQ12" s="4"/>
      <c r="AR12" s="13">
        <f t="shared" si="24"/>
        <v>7.0278</v>
      </c>
      <c r="AS12" s="2">
        <f t="shared" si="2"/>
      </c>
      <c r="AT12" s="16"/>
      <c r="AU12" s="2">
        <f>IF($AQ12&gt;0,IF(AT12&gt;0,AQ12*AT12,""),"")</f>
      </c>
      <c r="AV12" s="15" t="e">
        <f t="shared" si="25"/>
        <v>#REF!</v>
      </c>
      <c r="AW12" s="2">
        <f t="shared" si="4"/>
      </c>
      <c r="AX12" s="13" t="e">
        <f>PRODUCT(ROUND(AG12,2)*1.03)</f>
        <v>#REF!</v>
      </c>
      <c r="AY12" s="2">
        <f t="shared" si="26"/>
      </c>
      <c r="AZ12" s="13"/>
      <c r="BA12" s="2">
        <f t="shared" si="27"/>
      </c>
      <c r="BB12" s="16"/>
      <c r="BC12" s="2">
        <f t="shared" si="35"/>
      </c>
      <c r="BD12" s="15"/>
      <c r="BE12" s="2">
        <f t="shared" si="28"/>
      </c>
      <c r="BH12" s="3" t="s">
        <v>12</v>
      </c>
      <c r="BI12" s="4"/>
      <c r="BJ12" s="13">
        <f t="shared" si="29"/>
        <v>7.1706</v>
      </c>
      <c r="BK12" s="2">
        <f t="shared" si="30"/>
      </c>
      <c r="BL12" s="16"/>
      <c r="BM12" s="2">
        <f t="shared" si="5"/>
      </c>
      <c r="BN12" s="15" t="e">
        <f t="shared" si="31"/>
        <v>#REF!</v>
      </c>
      <c r="BO12" s="2">
        <f t="shared" si="32"/>
      </c>
      <c r="BP12" s="13" t="e">
        <f>PRODUCT(ROUND(AX12,2)*1.03)</f>
        <v>#REF!</v>
      </c>
      <c r="BQ12" s="2">
        <f>IF($BI12&gt;0,IF(BP12&gt;0,BI12*BP12,""),"")</f>
      </c>
      <c r="BR12" s="13"/>
      <c r="BS12" s="2">
        <f t="shared" si="33"/>
      </c>
      <c r="BT12" s="16"/>
      <c r="BU12" s="2">
        <f t="shared" si="36"/>
      </c>
      <c r="BV12" s="15"/>
      <c r="BW12" s="2">
        <f t="shared" si="34"/>
      </c>
    </row>
    <row r="13" spans="1:75" ht="31.5">
      <c r="A13" s="29" t="s">
        <v>35</v>
      </c>
      <c r="B13" s="24"/>
      <c r="C13" s="26">
        <v>9.45</v>
      </c>
      <c r="D13" s="27">
        <f t="shared" si="7"/>
      </c>
      <c r="E13" s="30">
        <v>12</v>
      </c>
      <c r="F13" s="27">
        <f t="shared" si="8"/>
      </c>
      <c r="G13" s="2"/>
      <c r="H13" s="3" t="s">
        <v>12</v>
      </c>
      <c r="I13" s="4"/>
      <c r="J13" s="13">
        <f>PRODUCT(ROUND(C13,2)*1)</f>
        <v>9.45</v>
      </c>
      <c r="K13" s="2">
        <f t="shared" si="10"/>
      </c>
      <c r="L13" s="16"/>
      <c r="M13" s="2">
        <f t="shared" si="11"/>
      </c>
      <c r="N13" s="15" t="e">
        <f>PRODUCT(ROUND(#REF!,2)*1.02)</f>
        <v>#REF!</v>
      </c>
      <c r="O13" s="2">
        <f t="shared" si="0"/>
      </c>
      <c r="P13" s="13" t="e">
        <f>PRODUCT(ROUND(#REF!,2)*1.03)</f>
        <v>#REF!</v>
      </c>
      <c r="Q13" s="2">
        <f t="shared" si="1"/>
      </c>
      <c r="R13" s="13"/>
      <c r="S13" s="2">
        <f t="shared" si="12"/>
      </c>
      <c r="T13" s="16"/>
      <c r="U13" s="2">
        <f t="shared" si="13"/>
      </c>
      <c r="V13" s="15"/>
      <c r="W13" s="2">
        <f t="shared" si="14"/>
      </c>
      <c r="Y13" s="3" t="s">
        <v>12</v>
      </c>
      <c r="Z13" s="4"/>
      <c r="AA13" s="13">
        <f>PRODUCT(ROUND(J13,2)*1.02)</f>
        <v>9.639</v>
      </c>
      <c r="AB13" s="2">
        <f>IF($Z13&gt;0,IF(AA13&gt;0,Z13*AA13,""),"")</f>
      </c>
      <c r="AC13" s="16"/>
      <c r="AD13" s="2">
        <f>IF($Z13&gt;0,IF(AC13&gt;0,Z13*AC13,""),"")</f>
      </c>
      <c r="AE13" s="15" t="e">
        <f>PRODUCT(ROUND(N13,2)*1.02)</f>
        <v>#REF!</v>
      </c>
      <c r="AF13" s="2">
        <f>IF($Z13&gt;0,IF(AE13&gt;0,Z13*AE13,""),"")</f>
      </c>
      <c r="AG13" s="13" t="e">
        <f>PRODUCT(ROUND(P13,2)*1.03)</f>
        <v>#REF!</v>
      </c>
      <c r="AH13" s="2">
        <f>IF($Z13&gt;0,IF(AG13&gt;0,Z13*AG13,""),"")</f>
      </c>
      <c r="AI13" s="13"/>
      <c r="AJ13" s="2">
        <f>IF($Z13&gt;0,IF(AI13&gt;0,Z13*AI13,""),"")</f>
      </c>
      <c r="AK13" s="16"/>
      <c r="AL13" s="2">
        <f>IF($Z13&gt;0,IF(AK13&gt;0,Z13*AK13,""),"")</f>
      </c>
      <c r="AM13" s="15"/>
      <c r="AN13" s="2">
        <f>IF($Z13&gt;0,IF(AM13&gt;0,Z13*AM13,""),"")</f>
      </c>
      <c r="AP13" s="3" t="s">
        <v>12</v>
      </c>
      <c r="AQ13" s="4"/>
      <c r="AR13" s="13">
        <f>PRODUCT(ROUND(AA13,2)*1.02)</f>
        <v>9.8328</v>
      </c>
      <c r="AS13" s="2">
        <f>IF($AQ13&gt;0,IF(AR13&gt;0,AQ13*AR13,""),"")</f>
      </c>
      <c r="AT13" s="16"/>
      <c r="AU13" s="2">
        <f>IF($AQ13&gt;0,IF(AT13&gt;0,AQ13*AT13,""),"")</f>
      </c>
      <c r="AV13" s="15" t="e">
        <f>PRODUCT(ROUND(AE13,2)*1.02)</f>
        <v>#REF!</v>
      </c>
      <c r="AW13" s="2">
        <f>IF($AQ13&gt;0,IF(AV13&gt;0,AQ13*AV13,""),"")</f>
      </c>
      <c r="AX13" s="13" t="e">
        <f>PRODUCT(ROUND(AG13,2)*1.03)</f>
        <v>#REF!</v>
      </c>
      <c r="AY13" s="2">
        <f>IF($AQ13&gt;0,IF(AX13&gt;0,AQ13*AX13,""),"")</f>
      </c>
      <c r="AZ13" s="13"/>
      <c r="BA13" s="2">
        <f>IF($AQ13&gt;0,IF(AZ13&gt;0,AQ13*AZ13,""),"")</f>
      </c>
      <c r="BB13" s="16"/>
      <c r="BC13" s="2">
        <f>IF($AQ13&gt;0,IF(BB13&gt;0,AQ13*BB13,""),"")</f>
      </c>
      <c r="BD13" s="15"/>
      <c r="BE13" s="2">
        <f>IF($AQ13&gt;0,IF(BD13&gt;0,AQ13*BD13,""),"")</f>
      </c>
      <c r="BH13" s="3" t="s">
        <v>12</v>
      </c>
      <c r="BI13" s="4"/>
      <c r="BJ13" s="13">
        <f>PRODUCT(ROUND(AR13,2)*1.02)</f>
        <v>10.0266</v>
      </c>
      <c r="BK13" s="2">
        <f>IF($BI13&gt;0,IF(BJ13&gt;0,BI13*BJ13,""),"")</f>
      </c>
      <c r="BL13" s="16"/>
      <c r="BM13" s="2">
        <f>IF($BI13&gt;0,IF(BL13&gt;0,BI13*BL13,""),"")</f>
      </c>
      <c r="BN13" s="15" t="e">
        <f>PRODUCT(ROUND(AV13,2)*1.02)</f>
        <v>#REF!</v>
      </c>
      <c r="BO13" s="2">
        <f>IF($BI13&gt;0,IF(BN13&gt;0,BI13*BN13,""),"")</f>
      </c>
      <c r="BP13" s="13" t="e">
        <f>PRODUCT(ROUND(AX13,2)*1.03)</f>
        <v>#REF!</v>
      </c>
      <c r="BQ13" s="2">
        <f>IF($BI13&gt;0,IF(BP13&gt;0,BI13*BP13,""),"")</f>
      </c>
      <c r="BR13" s="13"/>
      <c r="BS13" s="2">
        <f>IF($AQ13&gt;0,IF(BR13&gt;0,BI13*BR13,""),"")</f>
      </c>
      <c r="BT13" s="16"/>
      <c r="BU13" s="2">
        <f>IF($AQ13&gt;0,IF(BT13&gt;0,BI13*BT13,""),"")</f>
      </c>
      <c r="BV13" s="15"/>
      <c r="BW13" s="2">
        <f>IF($AQ13&gt;0,IF(BV13&gt;0,BI13*BV13,""),"")</f>
      </c>
    </row>
    <row r="14" spans="1:75" ht="31.5">
      <c r="A14" s="29" t="s">
        <v>36</v>
      </c>
      <c r="B14" s="24"/>
      <c r="C14" s="26">
        <v>7.29</v>
      </c>
      <c r="D14" s="27">
        <f t="shared" si="7"/>
      </c>
      <c r="E14" s="39">
        <v>8.5</v>
      </c>
      <c r="F14" s="27">
        <f t="shared" si="8"/>
      </c>
      <c r="G14" s="2"/>
      <c r="H14" s="3" t="s">
        <v>12</v>
      </c>
      <c r="I14" s="4"/>
      <c r="J14" s="13">
        <f>PRODUCT(ROUND(C14,2)*1)</f>
        <v>7.29</v>
      </c>
      <c r="K14" s="2">
        <f t="shared" si="10"/>
      </c>
      <c r="L14" s="16"/>
      <c r="M14" s="2">
        <f t="shared" si="11"/>
      </c>
      <c r="N14" s="15" t="e">
        <f>PRODUCT(ROUND(#REF!,2)*1.02)</f>
        <v>#REF!</v>
      </c>
      <c r="O14" s="2">
        <f t="shared" si="0"/>
      </c>
      <c r="P14" s="13" t="e">
        <f>PRODUCT(ROUND(#REF!,2)*1.03)</f>
        <v>#REF!</v>
      </c>
      <c r="Q14" s="2">
        <f t="shared" si="1"/>
      </c>
      <c r="R14" s="13"/>
      <c r="S14" s="2">
        <f t="shared" si="12"/>
      </c>
      <c r="T14" s="16"/>
      <c r="U14" s="2">
        <f t="shared" si="13"/>
      </c>
      <c r="V14" s="15"/>
      <c r="W14" s="2">
        <f t="shared" si="14"/>
      </c>
      <c r="Y14" s="3" t="s">
        <v>12</v>
      </c>
      <c r="Z14" s="4"/>
      <c r="AA14" s="13">
        <f>PRODUCT(ROUND(J14,2)*1.02)</f>
        <v>7.4358</v>
      </c>
      <c r="AB14" s="2">
        <f>IF($Z14&gt;0,IF(AA14&gt;0,Z14*AA14,""),"")</f>
      </c>
      <c r="AC14" s="16"/>
      <c r="AD14" s="2">
        <f>IF($Z14&gt;0,IF(AC14&gt;0,Z14*AC14,""),"")</f>
      </c>
      <c r="AE14" s="15" t="e">
        <f>PRODUCT(ROUND(N14,2)*1.02)</f>
        <v>#REF!</v>
      </c>
      <c r="AF14" s="2">
        <f>IF($Z14&gt;0,IF(AE14&gt;0,Z14*AE14,""),"")</f>
      </c>
      <c r="AG14" s="13" t="e">
        <f>PRODUCT(ROUND(P14,2)*1.03)</f>
        <v>#REF!</v>
      </c>
      <c r="AH14" s="2">
        <f>IF($Z14&gt;0,IF(AG14&gt;0,Z14*AG14,""),"")</f>
      </c>
      <c r="AI14" s="13"/>
      <c r="AJ14" s="2">
        <f>IF($Z14&gt;0,IF(AI14&gt;0,Z14*AI14,""),"")</f>
      </c>
      <c r="AK14" s="16"/>
      <c r="AL14" s="2">
        <f>IF($Z14&gt;0,IF(AK14&gt;0,Z14*AK14,""),"")</f>
      </c>
      <c r="AM14" s="15"/>
      <c r="AN14" s="2">
        <f>IF($Z14&gt;0,IF(AM14&gt;0,Z14*AM14,""),"")</f>
      </c>
      <c r="AP14" s="3" t="s">
        <v>12</v>
      </c>
      <c r="AQ14" s="4"/>
      <c r="AR14" s="13">
        <f>PRODUCT(ROUND(AA14,2)*1.02)</f>
        <v>7.588800000000001</v>
      </c>
      <c r="AS14" s="2">
        <f>IF($AQ14&gt;0,IF(AR14&gt;0,AQ14*AR14,""),"")</f>
      </c>
      <c r="AT14" s="16"/>
      <c r="AU14" s="2">
        <f>IF($AQ14&gt;0,IF(AT14&gt;0,AQ14*AT14,""),"")</f>
      </c>
      <c r="AV14" s="15" t="e">
        <f>PRODUCT(ROUND(AE14,2)*1.02)</f>
        <v>#REF!</v>
      </c>
      <c r="AW14" s="2">
        <f>IF($AQ14&gt;0,IF(AV14&gt;0,AQ14*AV14,""),"")</f>
      </c>
      <c r="AX14" s="13" t="e">
        <f>PRODUCT(ROUND(AG14,2)*1.03)</f>
        <v>#REF!</v>
      </c>
      <c r="AY14" s="2">
        <f>IF($AQ14&gt;0,IF(AX14&gt;0,AQ14*AX14,""),"")</f>
      </c>
      <c r="AZ14" s="13"/>
      <c r="BA14" s="2">
        <f>IF($AQ14&gt;0,IF(AZ14&gt;0,AQ14*AZ14,""),"")</f>
      </c>
      <c r="BB14" s="16"/>
      <c r="BC14" s="2">
        <f>IF($AQ14&gt;0,IF(BB14&gt;0,AQ14*BB14,""),"")</f>
      </c>
      <c r="BD14" s="15"/>
      <c r="BE14" s="2">
        <f>IF($AQ14&gt;0,IF(BD14&gt;0,AQ14*BD14,""),"")</f>
      </c>
      <c r="BH14" s="3" t="s">
        <v>12</v>
      </c>
      <c r="BI14" s="4"/>
      <c r="BJ14" s="13">
        <f>PRODUCT(ROUND(AR14,2)*1.02)</f>
        <v>7.7418</v>
      </c>
      <c r="BK14" s="2">
        <f>IF($BI14&gt;0,IF(BJ14&gt;0,BI14*BJ14,""),"")</f>
      </c>
      <c r="BL14" s="16"/>
      <c r="BM14" s="2">
        <f>IF($BI14&gt;0,IF(BL14&gt;0,BI14*BL14,""),"")</f>
      </c>
      <c r="BN14" s="15" t="e">
        <f>PRODUCT(ROUND(AV14,2)*1.02)</f>
        <v>#REF!</v>
      </c>
      <c r="BO14" s="2">
        <f>IF($BI14&gt;0,IF(BN14&gt;0,BI14*BN14,""),"")</f>
      </c>
      <c r="BP14" s="13" t="e">
        <f>PRODUCT(ROUND(AX14,2)*1.03)</f>
        <v>#REF!</v>
      </c>
      <c r="BQ14" s="2">
        <f>IF($BI14&gt;0,IF(BP14&gt;0,BI14*BP14,""),"")</f>
      </c>
      <c r="BR14" s="13"/>
      <c r="BS14" s="2">
        <f>IF($AQ14&gt;0,IF(BR14&gt;0,BI14*BR14,""),"")</f>
      </c>
      <c r="BT14" s="16"/>
      <c r="BU14" s="2">
        <f>IF($AQ14&gt;0,IF(BT14&gt;0,BI14*BT14,""),"")</f>
      </c>
      <c r="BV14" s="15"/>
      <c r="BW14" s="2">
        <f>IF($AQ14&gt;0,IF(BV14&gt;0,BI14*BV14,""),"")</f>
      </c>
    </row>
    <row r="15" spans="1:75" ht="31.5">
      <c r="A15" s="29" t="s">
        <v>37</v>
      </c>
      <c r="B15" s="24"/>
      <c r="C15" s="31">
        <v>5.98</v>
      </c>
      <c r="D15" s="27">
        <f t="shared" si="7"/>
      </c>
      <c r="E15" s="32">
        <v>8.5</v>
      </c>
      <c r="F15" s="27">
        <f t="shared" si="8"/>
      </c>
      <c r="G15" s="2"/>
      <c r="H15" s="3" t="s">
        <v>17</v>
      </c>
      <c r="I15" s="4"/>
      <c r="J15" s="13">
        <f t="shared" si="9"/>
        <v>5.98</v>
      </c>
      <c r="K15" s="2">
        <f t="shared" si="10"/>
      </c>
      <c r="L15" s="17"/>
      <c r="M15" s="2">
        <f t="shared" si="11"/>
      </c>
      <c r="N15" s="17"/>
      <c r="O15" s="2">
        <f t="shared" si="0"/>
      </c>
      <c r="P15" s="14"/>
      <c r="Q15" s="2">
        <f t="shared" si="1"/>
      </c>
      <c r="R15" s="14"/>
      <c r="S15" s="2">
        <f t="shared" si="12"/>
      </c>
      <c r="T15" s="17"/>
      <c r="U15" s="2">
        <f t="shared" si="13"/>
      </c>
      <c r="V15" s="17" t="e">
        <f>PRODUCT(ROUND(#REF!,2)*1.02)</f>
        <v>#REF!</v>
      </c>
      <c r="W15" s="2">
        <f t="shared" si="14"/>
      </c>
      <c r="Y15" s="3" t="s">
        <v>17</v>
      </c>
      <c r="Z15" s="4"/>
      <c r="AA15" s="13">
        <f t="shared" si="15"/>
        <v>6.099600000000001</v>
      </c>
      <c r="AB15" s="2">
        <f t="shared" si="16"/>
      </c>
      <c r="AC15" s="17"/>
      <c r="AD15" s="2">
        <f t="shared" si="17"/>
      </c>
      <c r="AE15" s="17"/>
      <c r="AF15" s="2">
        <f t="shared" si="19"/>
      </c>
      <c r="AG15" s="14"/>
      <c r="AH15" s="2">
        <f t="shared" si="20"/>
      </c>
      <c r="AI15" s="14"/>
      <c r="AJ15" s="2">
        <f>IF($Z15&gt;0,IF(AI15&gt;0,AH15*AI15,""),"")</f>
      </c>
      <c r="AK15" s="17"/>
      <c r="AL15" s="2">
        <f t="shared" si="22"/>
      </c>
      <c r="AM15" s="17" t="e">
        <f>PRODUCT(ROUND(V15,2)*1.02)</f>
        <v>#REF!</v>
      </c>
      <c r="AN15" s="2">
        <f t="shared" si="23"/>
      </c>
      <c r="AP15" s="3" t="s">
        <v>17</v>
      </c>
      <c r="AQ15" s="4"/>
      <c r="AR15" s="13">
        <f t="shared" si="24"/>
        <v>6.2219999999999995</v>
      </c>
      <c r="AS15" s="2">
        <f>IF($AQ15&gt;0,IF(AR15&gt;0,AQ15*AR15,""),"")</f>
      </c>
      <c r="AT15" s="17"/>
      <c r="AU15" s="2">
        <f>IF($AQ15&gt;0,IF(AT15&gt;0,AQ15*AT15,""),"")</f>
      </c>
      <c r="AV15" s="17"/>
      <c r="AW15" s="2">
        <f>IF($AQ15&gt;0,IF(AV15&gt;0,AQ15*AV15,""),"")</f>
      </c>
      <c r="AX15" s="14"/>
      <c r="AY15" s="2">
        <f t="shared" si="26"/>
      </c>
      <c r="AZ15" s="14"/>
      <c r="BA15" s="2">
        <f t="shared" si="27"/>
      </c>
      <c r="BB15" s="17"/>
      <c r="BC15" s="2">
        <f t="shared" si="35"/>
      </c>
      <c r="BD15" s="17" t="e">
        <f>PRODUCT(ROUND(AM15,2)*1.02)</f>
        <v>#REF!</v>
      </c>
      <c r="BE15" s="2">
        <f t="shared" si="28"/>
      </c>
      <c r="BH15" s="3" t="s">
        <v>17</v>
      </c>
      <c r="BI15" s="4"/>
      <c r="BJ15" s="13">
        <f t="shared" si="29"/>
        <v>6.3444</v>
      </c>
      <c r="BK15" s="2">
        <f>IF($BI15&gt;0,IF(BJ15&gt;0,BI15*BJ15,""),"")</f>
      </c>
      <c r="BL15" s="17"/>
      <c r="BM15" s="2">
        <f>IF($AQ15&gt;0,IF(BL15&gt;0,BI15*BL15,""),"")</f>
      </c>
      <c r="BN15" s="15"/>
      <c r="BO15" s="2">
        <f>IF($AQ15&gt;0,IF(BN15&gt;0,BI15*BN15,""),"")</f>
      </c>
      <c r="BP15" s="14"/>
      <c r="BQ15" s="2">
        <f>IF($AQ15&gt;0,IF(BP15&gt;0,BI15*BP15,""),"")</f>
      </c>
      <c r="BR15" s="14"/>
      <c r="BS15" s="2">
        <f t="shared" si="33"/>
      </c>
      <c r="BT15" s="17"/>
      <c r="BU15" s="2">
        <f t="shared" si="36"/>
      </c>
      <c r="BV15" s="17" t="e">
        <f>PRODUCT(ROUND(BD15,2)*1.02)</f>
        <v>#REF!</v>
      </c>
      <c r="BW15" s="2">
        <f>IF($BI15&gt;0,IF(BV15&gt;0,BI15*BV15,""),"")</f>
      </c>
    </row>
    <row r="16" spans="1:61" ht="15.75" thickBot="1">
      <c r="A16" s="24"/>
      <c r="B16" s="24"/>
      <c r="C16" s="25"/>
      <c r="D16" s="25"/>
      <c r="E16" s="25"/>
      <c r="F16" s="25"/>
      <c r="G16"/>
      <c r="H16" s="4"/>
      <c r="I16" s="4"/>
      <c r="Y16" s="4"/>
      <c r="Z16" s="4"/>
      <c r="AP16" s="4"/>
      <c r="AQ16" s="4"/>
      <c r="BH16" s="4"/>
      <c r="BI16" s="4"/>
    </row>
    <row r="17" spans="1:75" ht="16.5" thickBot="1">
      <c r="A17" s="33" t="s">
        <v>0</v>
      </c>
      <c r="B17" s="34">
        <f>COUNT(B4:B15)</f>
        <v>0</v>
      </c>
      <c r="C17" s="35"/>
      <c r="D17" s="36">
        <f>IF(COUNT(D4:D15)&lt;&gt;$B$17,"NA",SUM(D4:D15))</f>
        <v>0</v>
      </c>
      <c r="E17" s="35"/>
      <c r="F17" s="36">
        <f>IF(COUNT(F4:F15)&lt;&gt;$B$17,"NA",SUM(F4:F15))</f>
        <v>0</v>
      </c>
      <c r="G17" s="10"/>
      <c r="H17" s="7" t="s">
        <v>0</v>
      </c>
      <c r="I17" s="8">
        <f>COUNT(I4:I15)</f>
        <v>0</v>
      </c>
      <c r="J17" s="9"/>
      <c r="K17" s="10">
        <f>IF(COUNT(K4:K15)&lt;&gt;$I$17,"NA",SUM(K4:K15))</f>
        <v>0</v>
      </c>
      <c r="L17" s="9"/>
      <c r="M17" s="10">
        <f>IF(COUNT(M4:M15)&lt;&gt;$I$17,"NA",SUM(M4:M15))</f>
        <v>0</v>
      </c>
      <c r="N17" s="9"/>
      <c r="O17" s="10">
        <f>IF(COUNT(O4:O15)&lt;&gt;$I$17,"NA",SUM(O4:O15))</f>
        <v>0</v>
      </c>
      <c r="P17" s="9"/>
      <c r="Q17" s="10">
        <f>IF(COUNT(Q4:Q15)&lt;&gt;$I$17,"NA",SUM(Q4:Q15))</f>
        <v>0</v>
      </c>
      <c r="R17" s="9"/>
      <c r="S17" s="10">
        <f>IF(COUNT(S4:S15)&lt;&gt;$I$17,"NA",SUM(S4:S15))</f>
        <v>0</v>
      </c>
      <c r="T17" s="9"/>
      <c r="U17" s="10">
        <f>IF(COUNT(U4:U15)&lt;&gt;$I$17,"NA",SUM(U4:U15))</f>
        <v>0</v>
      </c>
      <c r="V17" s="9"/>
      <c r="W17" s="10">
        <f>IF(COUNT(W4:W15)&lt;&gt;$I$17,"NA",SUM(W4:W15))</f>
        <v>0</v>
      </c>
      <c r="Y17" s="7" t="s">
        <v>0</v>
      </c>
      <c r="Z17" s="8">
        <f>COUNT(Z4:Z15)</f>
        <v>0</v>
      </c>
      <c r="AA17" s="9"/>
      <c r="AB17" s="10">
        <f>IF(COUNT(AB4:AB15)&lt;&gt;$Z$17,"NA",SUM(AB4:AB15))</f>
        <v>0</v>
      </c>
      <c r="AC17" s="9"/>
      <c r="AD17" s="10">
        <f>IF(COUNT(AD4:AD15)&lt;&gt;$Z$17,"NA",SUM(AD4:AD15))</f>
        <v>0</v>
      </c>
      <c r="AE17" s="9"/>
      <c r="AF17" s="10">
        <f>IF(COUNT(AF4:AF15)&lt;&gt;$Z$17,"NA",SUM(AF4:AF15))</f>
        <v>0</v>
      </c>
      <c r="AG17" s="9"/>
      <c r="AH17" s="10">
        <f>IF(COUNT(AH4:AH15)&lt;&gt;$Z$17,"NA",SUM(AH4:AH15))</f>
        <v>0</v>
      </c>
      <c r="AI17" s="9"/>
      <c r="AJ17" s="10">
        <f>IF(COUNT(AJ4:AJ15)&lt;&gt;$Z$17,"NA",SUM(AJ4:AJ15))</f>
        <v>0</v>
      </c>
      <c r="AK17" s="9"/>
      <c r="AL17" s="10">
        <f>IF(COUNT(AL4:AL15)&lt;&gt;$Z$17,"NA",SUM(AL4:AL15))</f>
        <v>0</v>
      </c>
      <c r="AM17" s="9"/>
      <c r="AN17" s="10">
        <f>IF(COUNT(AN4:AN15)&lt;&gt;$Z$17,"NA",SUM(AN4:AN15))</f>
        <v>0</v>
      </c>
      <c r="AP17" s="7" t="s">
        <v>0</v>
      </c>
      <c r="AQ17" s="8">
        <f>COUNT(AQ4:AQ15)</f>
        <v>0</v>
      </c>
      <c r="AR17" s="9"/>
      <c r="AS17" s="10">
        <f>IF(COUNT(AS4:AS15)&lt;&gt;$AQ$17,"NA",SUM(AS4:AS15))</f>
        <v>0</v>
      </c>
      <c r="AT17" s="9"/>
      <c r="AU17" s="10">
        <f>IF(COUNT(AU4:AU15)&lt;&gt;$AQ$17,"NA",SUM(AU4:AU15))</f>
        <v>0</v>
      </c>
      <c r="AV17" s="9"/>
      <c r="AW17" s="10">
        <f>IF(COUNT(AW4:AW15)&lt;&gt;$AQ$17,"NA",SUM(AW4:AW15))</f>
        <v>0</v>
      </c>
      <c r="AX17" s="9"/>
      <c r="AY17" s="10">
        <f>IF(COUNT(AY4:AY15)&lt;&gt;$AQ$17,"NA",SUM(AY4:AY15))</f>
        <v>0</v>
      </c>
      <c r="AZ17" s="9"/>
      <c r="BA17" s="10">
        <f>IF(COUNT(BA4:BA15)&lt;&gt;$AQ$17,"NA",SUM(BA4:BA15))</f>
        <v>0</v>
      </c>
      <c r="BB17" s="9"/>
      <c r="BC17" s="10">
        <f>IF(COUNT(BC4:BC15)&lt;&gt;$AQ$17,"NA",SUM(BC4:BC15))</f>
        <v>0</v>
      </c>
      <c r="BD17" s="9"/>
      <c r="BE17" s="10">
        <f>IF(COUNT(BE4:BE15)&lt;&gt;$AQ$17,"NA",SUM(BE4:BE15))</f>
        <v>0</v>
      </c>
      <c r="BH17" s="7" t="s">
        <v>0</v>
      </c>
      <c r="BI17" s="8">
        <f>COUNT(BI4:BI15)</f>
        <v>0</v>
      </c>
      <c r="BJ17" s="9"/>
      <c r="BK17" s="10">
        <f>IF(COUNT(BK4:BK15)&lt;&gt;$BI$17,"NA",SUM(BK4:BK15))</f>
        <v>0</v>
      </c>
      <c r="BL17" s="9"/>
      <c r="BM17" s="10">
        <f>IF(COUNT(BM4:BM15)&lt;&gt;$BI$17,"NA",SUM(BM4:BM15))</f>
        <v>0</v>
      </c>
      <c r="BN17" s="9"/>
      <c r="BO17" s="10">
        <f>IF(COUNT(BO4:BO15)&lt;&gt;$BI$17,"NA",SUM(BO4:BO15))</f>
        <v>0</v>
      </c>
      <c r="BP17" s="9"/>
      <c r="BQ17" s="10">
        <f>IF(COUNT(BQ4:BQ15)&lt;&gt;$BI$17,"NA",SUM(BQ4:BQ15))</f>
        <v>0</v>
      </c>
      <c r="BR17" s="9"/>
      <c r="BS17" s="10">
        <f>IF(COUNT(BS4:BS15)&lt;&gt;$BI$17,"NA",SUM(BS4:BS15))</f>
        <v>0</v>
      </c>
      <c r="BT17" s="9"/>
      <c r="BU17" s="10">
        <f>IF(COUNT(BU4:BU15)&lt;&gt;$BI$17,"NA",SUM(BU4:BU15))</f>
        <v>0</v>
      </c>
      <c r="BV17" s="9"/>
      <c r="BW17" s="10">
        <f>IF(COUNT(BW4:BW15)&lt;&gt;$BI$17,"NA",SUM(BW4:BW15))</f>
        <v>0</v>
      </c>
    </row>
    <row r="18" spans="1:7" s="3" customFormat="1" ht="12.75">
      <c r="A18" s="4"/>
      <c r="B18" s="4"/>
      <c r="C18"/>
      <c r="D18"/>
      <c r="E18" s="12"/>
      <c r="F18" s="12"/>
      <c r="G18" s="12"/>
    </row>
    <row r="24" ht="15">
      <c r="A24" s="20"/>
    </row>
  </sheetData>
  <mergeCells count="5">
    <mergeCell ref="BH1:BO1"/>
    <mergeCell ref="A1:F1"/>
    <mergeCell ref="H1:O1"/>
    <mergeCell ref="Y1:AF1"/>
    <mergeCell ref="AP1:AW1"/>
  </mergeCells>
  <printOptions gridLines="1"/>
  <pageMargins left="0.75" right="0.75" top="1" bottom="1" header="0.5" footer="0.5"/>
  <pageSetup fitToHeight="4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8"/>
  <sheetViews>
    <sheetView view="pageBreakPreview" zoomScale="60" zoomScaleNormal="80" workbookViewId="0" topLeftCell="R1">
      <selection activeCell="T11" sqref="T11"/>
    </sheetView>
  </sheetViews>
  <sheetFormatPr defaultColWidth="9.140625" defaultRowHeight="12.75"/>
  <cols>
    <col min="1" max="2" width="7.7109375" style="4" hidden="1" customWidth="1"/>
    <col min="3" max="3" width="8.421875" style="0" hidden="1" customWidth="1"/>
    <col min="4" max="4" width="13.28125" style="0" hidden="1" customWidth="1"/>
    <col min="5" max="5" width="8.8515625" style="11" hidden="1" customWidth="1"/>
    <col min="6" max="6" width="13.421875" style="11" hidden="1" customWidth="1"/>
    <col min="7" max="7" width="8.8515625" style="11" hidden="1" customWidth="1"/>
    <col min="8" max="8" width="13.7109375" style="11" hidden="1" customWidth="1"/>
    <col min="9" max="9" width="8.140625" style="11" hidden="1" customWidth="1"/>
    <col min="10" max="10" width="13.28125" style="11" hidden="1" customWidth="1"/>
    <col min="11" max="11" width="11.140625" style="0" hidden="1" customWidth="1"/>
    <col min="12" max="12" width="13.8515625" style="0" hidden="1" customWidth="1"/>
    <col min="13" max="13" width="9.28125" style="11" hidden="1" customWidth="1"/>
    <col min="14" max="14" width="13.8515625" style="11" hidden="1" customWidth="1"/>
    <col min="15" max="15" width="11.421875" style="11" hidden="1" customWidth="1"/>
    <col min="16" max="16" width="13.140625" style="11" hidden="1" customWidth="1"/>
    <col min="17" max="17" width="7.421875" style="11" hidden="1" customWidth="1"/>
    <col min="18" max="18" width="55.8515625" style="0" bestFit="1" customWidth="1"/>
    <col min="20" max="20" width="14.421875" style="0" bestFit="1" customWidth="1"/>
    <col min="21" max="21" width="14.28125" style="0" customWidth="1"/>
    <col min="22" max="22" width="14.421875" style="0" bestFit="1" customWidth="1"/>
    <col min="23" max="23" width="14.421875" style="0" customWidth="1"/>
    <col min="24" max="25" width="0" style="0" hidden="1" customWidth="1"/>
    <col min="26" max="26" width="10.57421875" style="0" hidden="1" customWidth="1"/>
    <col min="27" max="27" width="11.8515625" style="0" hidden="1" customWidth="1"/>
    <col min="28" max="28" width="13.57421875" style="0" hidden="1" customWidth="1"/>
    <col min="29" max="29" width="0" style="0" hidden="1" customWidth="1"/>
    <col min="30" max="30" width="14.7109375" style="0" hidden="1" customWidth="1"/>
    <col min="31" max="31" width="0" style="0" hidden="1" customWidth="1"/>
    <col min="32" max="32" width="14.140625" style="0" hidden="1" customWidth="1"/>
    <col min="33" max="33" width="14.28125" style="0" hidden="1" customWidth="1"/>
    <col min="34" max="34" width="14.8515625" style="0" hidden="1" customWidth="1"/>
    <col min="35" max="35" width="11.7109375" style="0" hidden="1" customWidth="1"/>
    <col min="36" max="36" width="14.140625" style="0" hidden="1" customWidth="1"/>
    <col min="37" max="37" width="0" style="0" hidden="1" customWidth="1"/>
    <col min="38" max="38" width="13.421875" style="0" hidden="1" customWidth="1"/>
    <col min="39" max="39" width="12.00390625" style="0" hidden="1" customWidth="1"/>
    <col min="40" max="40" width="13.140625" style="0" hidden="1" customWidth="1"/>
    <col min="41" max="44" width="0" style="0" hidden="1" customWidth="1"/>
    <col min="45" max="45" width="15.7109375" style="0" hidden="1" customWidth="1"/>
    <col min="46" max="46" width="0" style="0" hidden="1" customWidth="1"/>
    <col min="47" max="47" width="13.140625" style="0" hidden="1" customWidth="1"/>
    <col min="48" max="48" width="0" style="0" hidden="1" customWidth="1"/>
    <col min="49" max="49" width="17.140625" style="0" hidden="1" customWidth="1"/>
    <col min="50" max="50" width="0" style="0" hidden="1" customWidth="1"/>
    <col min="51" max="51" width="14.7109375" style="0" hidden="1" customWidth="1"/>
    <col min="52" max="52" width="11.28125" style="0" hidden="1" customWidth="1"/>
    <col min="53" max="53" width="13.57421875" style="0" hidden="1" customWidth="1"/>
    <col min="54" max="54" width="0" style="0" hidden="1" customWidth="1"/>
    <col min="55" max="55" width="14.140625" style="0" hidden="1" customWidth="1"/>
    <col min="56" max="56" width="12.00390625" style="0" hidden="1" customWidth="1"/>
    <col min="57" max="57" width="12.57421875" style="0" hidden="1" customWidth="1"/>
    <col min="58" max="62" width="0" style="0" hidden="1" customWidth="1"/>
    <col min="63" max="63" width="11.00390625" style="0" hidden="1" customWidth="1"/>
    <col min="64" max="64" width="0" style="0" hidden="1" customWidth="1"/>
    <col min="65" max="65" width="11.00390625" style="0" hidden="1" customWidth="1"/>
    <col min="66" max="66" width="0" style="0" hidden="1" customWidth="1"/>
    <col min="67" max="67" width="13.8515625" style="0" hidden="1" customWidth="1"/>
    <col min="68" max="68" width="10.421875" style="0" hidden="1" customWidth="1"/>
    <col min="69" max="69" width="0" style="0" hidden="1" customWidth="1"/>
    <col min="70" max="70" width="13.00390625" style="0" hidden="1" customWidth="1"/>
    <col min="71" max="73" width="0" style="0" hidden="1" customWidth="1"/>
    <col min="74" max="74" width="13.00390625" style="0" hidden="1" customWidth="1"/>
    <col min="75" max="76" width="0" style="0" hidden="1" customWidth="1"/>
    <col min="77" max="77" width="13.8515625" style="0" hidden="1" customWidth="1"/>
  </cols>
  <sheetData>
    <row r="1" spans="1:69" ht="15.75">
      <c r="A1" s="41" t="s">
        <v>21</v>
      </c>
      <c r="B1" s="41"/>
      <c r="C1" s="41"/>
      <c r="D1" s="41"/>
      <c r="E1" s="41"/>
      <c r="F1" s="41"/>
      <c r="G1" s="41"/>
      <c r="H1" s="41"/>
      <c r="K1" s="1"/>
      <c r="L1" s="1"/>
      <c r="R1" s="42" t="s">
        <v>40</v>
      </c>
      <c r="S1" s="42"/>
      <c r="T1" s="42"/>
      <c r="U1" s="42"/>
      <c r="V1" s="42"/>
      <c r="W1" s="42"/>
      <c r="Y1" s="41" t="s">
        <v>23</v>
      </c>
      <c r="Z1" s="41"/>
      <c r="AA1" s="41"/>
      <c r="AB1" s="41"/>
      <c r="AC1" s="41"/>
      <c r="AD1" s="41"/>
      <c r="AE1" s="41"/>
      <c r="AF1" s="41"/>
      <c r="AG1" s="19"/>
      <c r="AH1" s="19"/>
      <c r="AP1" s="41" t="s">
        <v>24</v>
      </c>
      <c r="AQ1" s="41"/>
      <c r="AR1" s="41"/>
      <c r="AS1" s="41"/>
      <c r="AT1" s="41"/>
      <c r="AU1" s="41"/>
      <c r="AV1" s="41"/>
      <c r="AW1" s="41"/>
      <c r="AX1" s="19"/>
      <c r="AY1" s="19"/>
      <c r="BH1" s="41" t="s">
        <v>25</v>
      </c>
      <c r="BI1" s="41"/>
      <c r="BJ1" s="41"/>
      <c r="BK1" s="41"/>
      <c r="BL1" s="41"/>
      <c r="BM1" s="41"/>
      <c r="BN1" s="41"/>
      <c r="BO1" s="41"/>
      <c r="BP1" s="19"/>
      <c r="BQ1" s="19"/>
    </row>
    <row r="2" spans="1:75" ht="32.25" thickBot="1">
      <c r="A2" s="5" t="s">
        <v>3</v>
      </c>
      <c r="B2" s="5" t="s">
        <v>1</v>
      </c>
      <c r="C2" s="18" t="s">
        <v>13</v>
      </c>
      <c r="D2" s="6" t="s">
        <v>2</v>
      </c>
      <c r="E2" s="18" t="s">
        <v>14</v>
      </c>
      <c r="F2" s="6" t="s">
        <v>2</v>
      </c>
      <c r="G2" s="18" t="s">
        <v>15</v>
      </c>
      <c r="H2" s="6" t="s">
        <v>2</v>
      </c>
      <c r="I2" s="18" t="s">
        <v>16</v>
      </c>
      <c r="J2" s="6" t="s">
        <v>2</v>
      </c>
      <c r="K2" s="18" t="s">
        <v>18</v>
      </c>
      <c r="L2" s="6" t="s">
        <v>2</v>
      </c>
      <c r="M2" s="18" t="s">
        <v>19</v>
      </c>
      <c r="N2" s="6" t="s">
        <v>2</v>
      </c>
      <c r="O2" s="18" t="s">
        <v>20</v>
      </c>
      <c r="P2" s="6" t="s">
        <v>2</v>
      </c>
      <c r="Q2" s="6"/>
      <c r="R2" s="21" t="s">
        <v>3</v>
      </c>
      <c r="S2" s="21" t="s">
        <v>1</v>
      </c>
      <c r="T2" s="22" t="s">
        <v>38</v>
      </c>
      <c r="U2" s="23" t="s">
        <v>2</v>
      </c>
      <c r="V2" s="37" t="s">
        <v>39</v>
      </c>
      <c r="W2" s="23" t="s">
        <v>2</v>
      </c>
      <c r="Y2" s="5" t="s">
        <v>3</v>
      </c>
      <c r="Z2" s="5" t="s">
        <v>1</v>
      </c>
      <c r="AA2" s="18" t="s">
        <v>13</v>
      </c>
      <c r="AB2" s="6" t="s">
        <v>2</v>
      </c>
      <c r="AC2" s="18" t="s">
        <v>14</v>
      </c>
      <c r="AD2" s="6" t="s">
        <v>2</v>
      </c>
      <c r="AE2" s="18" t="s">
        <v>15</v>
      </c>
      <c r="AF2" s="6" t="s">
        <v>2</v>
      </c>
      <c r="AG2" s="18" t="s">
        <v>16</v>
      </c>
      <c r="AH2" s="6" t="s">
        <v>2</v>
      </c>
      <c r="AI2" s="18" t="s">
        <v>18</v>
      </c>
      <c r="AJ2" s="6" t="s">
        <v>2</v>
      </c>
      <c r="AK2" s="18" t="s">
        <v>19</v>
      </c>
      <c r="AL2" s="6" t="s">
        <v>2</v>
      </c>
      <c r="AM2" s="18" t="s">
        <v>20</v>
      </c>
      <c r="AN2" s="6" t="s">
        <v>2</v>
      </c>
      <c r="AP2" s="5" t="s">
        <v>3</v>
      </c>
      <c r="AQ2" s="5" t="s">
        <v>1</v>
      </c>
      <c r="AR2" s="18" t="s">
        <v>13</v>
      </c>
      <c r="AS2" s="6" t="s">
        <v>2</v>
      </c>
      <c r="AT2" s="18" t="s">
        <v>14</v>
      </c>
      <c r="AU2" s="6" t="s">
        <v>2</v>
      </c>
      <c r="AV2" s="18" t="s">
        <v>15</v>
      </c>
      <c r="AW2" s="6" t="s">
        <v>2</v>
      </c>
      <c r="AX2" s="18" t="s">
        <v>16</v>
      </c>
      <c r="AY2" s="6" t="s">
        <v>2</v>
      </c>
      <c r="AZ2" s="18" t="s">
        <v>18</v>
      </c>
      <c r="BA2" s="6" t="s">
        <v>2</v>
      </c>
      <c r="BB2" s="18" t="s">
        <v>19</v>
      </c>
      <c r="BC2" s="6" t="s">
        <v>2</v>
      </c>
      <c r="BD2" s="18" t="s">
        <v>20</v>
      </c>
      <c r="BE2" s="6" t="s">
        <v>2</v>
      </c>
      <c r="BH2" s="5" t="s">
        <v>3</v>
      </c>
      <c r="BI2" s="5" t="s">
        <v>1</v>
      </c>
      <c r="BJ2" s="18" t="s">
        <v>13</v>
      </c>
      <c r="BK2" s="6" t="s">
        <v>2</v>
      </c>
      <c r="BL2" s="18" t="s">
        <v>14</v>
      </c>
      <c r="BM2" s="6" t="s">
        <v>2</v>
      </c>
      <c r="BN2" s="18" t="s">
        <v>15</v>
      </c>
      <c r="BO2" s="6" t="s">
        <v>2</v>
      </c>
      <c r="BP2" s="18" t="s">
        <v>16</v>
      </c>
      <c r="BQ2" s="6" t="s">
        <v>2</v>
      </c>
      <c r="BR2" s="18" t="s">
        <v>18</v>
      </c>
      <c r="BS2" s="6" t="s">
        <v>2</v>
      </c>
      <c r="BT2" s="18" t="s">
        <v>19</v>
      </c>
      <c r="BU2" s="6" t="s">
        <v>2</v>
      </c>
      <c r="BV2" s="18" t="s">
        <v>20</v>
      </c>
      <c r="BW2" s="6" t="s">
        <v>2</v>
      </c>
    </row>
    <row r="3" spans="5:61" ht="15">
      <c r="E3"/>
      <c r="F3"/>
      <c r="G3"/>
      <c r="H3"/>
      <c r="I3"/>
      <c r="J3"/>
      <c r="M3"/>
      <c r="N3"/>
      <c r="O3"/>
      <c r="P3"/>
      <c r="Q3"/>
      <c r="R3" s="24"/>
      <c r="S3" s="24"/>
      <c r="T3" s="25"/>
      <c r="U3" s="25"/>
      <c r="V3" s="25"/>
      <c r="W3" s="25"/>
      <c r="Y3" s="4"/>
      <c r="Z3" s="4"/>
      <c r="AP3" s="4"/>
      <c r="AQ3" s="4"/>
      <c r="BH3" s="4"/>
      <c r="BI3" s="4"/>
    </row>
    <row r="4" spans="1:75" ht="47.25">
      <c r="A4" s="3" t="s">
        <v>4</v>
      </c>
      <c r="C4" s="13">
        <v>88.5</v>
      </c>
      <c r="D4" s="2">
        <f>IF($B4&gt;0,IF(C4&gt;0,$B4*C4,""),"")</f>
      </c>
      <c r="E4" s="15">
        <v>195</v>
      </c>
      <c r="F4" s="2">
        <f>IF($B4&gt;0,IF(E4&gt;0,$B4*E4,""),"")</f>
      </c>
      <c r="G4" s="15">
        <v>220</v>
      </c>
      <c r="H4" s="2">
        <f>IF($B4&gt;0,IF(G4&gt;0,$B4*G4,""),"")</f>
      </c>
      <c r="I4" s="13"/>
      <c r="J4" s="2">
        <f>IF($B4&gt;0,IF(I4&gt;0,$B4*I4,""),"")</f>
      </c>
      <c r="K4" s="13"/>
      <c r="L4" s="2">
        <f>IF($B4&gt;0,IF(K4&gt;0,$B4*K4,""),"")</f>
      </c>
      <c r="M4" s="15"/>
      <c r="N4" s="2">
        <f>IF($B4&gt;0,IF(M4&gt;0,$B4*M4,""),"")</f>
      </c>
      <c r="O4" s="15"/>
      <c r="P4" s="2">
        <f aca="true" t="shared" si="0" ref="P4:P15">IF($B4&gt;0,IF(O4&gt;0,$B4*O4,""),"")</f>
      </c>
      <c r="Q4" s="2"/>
      <c r="R4" s="29" t="s">
        <v>26</v>
      </c>
      <c r="S4" s="24"/>
      <c r="T4" s="40">
        <f>PRODUCT(ROUND('[1]Base Year'!C4*1.1,2))</f>
        <v>9.7</v>
      </c>
      <c r="U4" s="27">
        <f>IF($S4&gt;0,IF(T4&gt;0,$S4*T4,""),"")</f>
      </c>
      <c r="V4" s="40">
        <f>PRODUCT(ROUND('[1]Base Year'!E4*1.02,2))</f>
        <v>10.56</v>
      </c>
      <c r="W4" s="27">
        <f>IF($S4&gt;0,IF(V4&gt;0,$S4*V4,""),"")</f>
      </c>
      <c r="Y4" s="3" t="s">
        <v>4</v>
      </c>
      <c r="Z4" s="4"/>
      <c r="AA4" s="13">
        <f>PRODUCT(ROUND(T4,2)*1.02)</f>
        <v>9.894</v>
      </c>
      <c r="AB4" s="2">
        <f>IF($Z4&gt;0,IF(AA4&gt;0,Z4*AA4,""),"")</f>
      </c>
      <c r="AC4" s="15">
        <v>195</v>
      </c>
      <c r="AD4" s="2">
        <f>IF($Z4&gt;0,IF(AC4&gt;0,Z4*AC4,""),"")</f>
      </c>
      <c r="AE4" s="15" t="e">
        <f>PRODUCT(ROUND(#REF!,2)*1.02)</f>
        <v>#REF!</v>
      </c>
      <c r="AF4" s="2">
        <f>IF($Z4&gt;0,IF(AE4&gt;0,Z4*AE4,""),"")</f>
      </c>
      <c r="AG4" s="13"/>
      <c r="AH4" s="2">
        <f>IF($Z4&gt;0,IF(AG4&gt;0,Z4*AG4,""),"")</f>
      </c>
      <c r="AI4" s="13"/>
      <c r="AJ4" s="2">
        <f>IF($Z4&gt;0,IF(AI4&gt;0,Z4*AI4,""),"")</f>
      </c>
      <c r="AK4" s="15"/>
      <c r="AL4" s="2">
        <f>IF($Z4&gt;0,IF(AK4&gt;0,Z4*AK4,""),"")</f>
      </c>
      <c r="AM4" s="15"/>
      <c r="AN4" s="2">
        <f>IF($Z4&gt;0,IF(AM4&gt;0,Z4*AM4,""),"")</f>
      </c>
      <c r="AP4" s="3" t="s">
        <v>4</v>
      </c>
      <c r="AQ4" s="4"/>
      <c r="AR4" s="13">
        <f>PRODUCT(ROUND(AA4,2)*1.02)</f>
        <v>10.087800000000001</v>
      </c>
      <c r="AS4" s="2">
        <f aca="true" t="shared" si="1" ref="AS4:AS15">IF($AQ4&gt;0,IF(AR4&gt;0,AQ4*AR4,""),"")</f>
      </c>
      <c r="AT4" s="15">
        <v>195</v>
      </c>
      <c r="AU4" s="2">
        <f aca="true" t="shared" si="2" ref="AU4:AU15">IF($AQ4&gt;0,IF(AT4&gt;0,AQ4*AT4,""),"")</f>
      </c>
      <c r="AV4" s="15" t="e">
        <f>PRODUCT(ROUND(AE4,2)*1.02)</f>
        <v>#REF!</v>
      </c>
      <c r="AW4" s="2">
        <f aca="true" t="shared" si="3" ref="AW4:AW15">IF($AQ4&gt;0,IF(AV4&gt;0,AQ4*AV4,""),"")</f>
      </c>
      <c r="AX4" s="13"/>
      <c r="AY4" s="2">
        <f>IF($AQ4&gt;0,IF(AX4&gt;0,AQ4*AX4,""),"")</f>
      </c>
      <c r="AZ4" s="13"/>
      <c r="BA4" s="2">
        <f>IF($AQ4&gt;0,IF(AZ4&gt;0,AQ4*AZ4,""),"")</f>
      </c>
      <c r="BB4" s="15"/>
      <c r="BC4" s="2">
        <f>IF($AQ4&gt;0,IF(BB4&gt;0,AQ4*BB4,""),"")</f>
      </c>
      <c r="BD4" s="15"/>
      <c r="BE4" s="2">
        <f>IF($AQ4&gt;0,IF(BD4&gt;0,AQ4*BD4,""),"")</f>
      </c>
      <c r="BH4" s="3" t="s">
        <v>4</v>
      </c>
      <c r="BI4" s="4"/>
      <c r="BJ4" s="13">
        <f>PRODUCT(ROUND(AR4,2)*1.02)</f>
        <v>10.2918</v>
      </c>
      <c r="BK4" s="2">
        <f>IF($BI4&gt;0,IF(BJ4&gt;0,BI4*BJ4,""),"")</f>
      </c>
      <c r="BL4" s="15">
        <v>195</v>
      </c>
      <c r="BM4" s="2">
        <f aca="true" t="shared" si="4" ref="BM4:BM12">IF($BI4&gt;0,IF(BL4&gt;0,BI4*BL4,""),"")</f>
      </c>
      <c r="BN4" s="15" t="e">
        <f>PRODUCT(ROUND(AV4,2)*1.02)</f>
        <v>#REF!</v>
      </c>
      <c r="BO4" s="2">
        <f>IF($BI4&gt;0,IF(BN4&gt;0,BI4*BN4,""),"")</f>
      </c>
      <c r="BP4" s="13"/>
      <c r="BQ4" s="2">
        <f aca="true" t="shared" si="5" ref="BQ4:BQ12">IF($BI4&gt;0,IF(BP4&gt;0,BI4*BP4,""),"")</f>
      </c>
      <c r="BR4" s="13"/>
      <c r="BS4" s="2">
        <f>IF($AQ4&gt;0,IF(BR4&gt;0,BI4*BR4,""),"")</f>
      </c>
      <c r="BT4" s="15"/>
      <c r="BU4" s="2">
        <f>IF($AQ4&gt;0,IF(BT4&gt;0,BI4*BT4,""),"")</f>
      </c>
      <c r="BV4" s="15"/>
      <c r="BW4" s="2">
        <f>IF($AQ4&gt;0,IF(BV4&gt;0,BI4*BV4,""),"")</f>
      </c>
    </row>
    <row r="5" spans="1:75" ht="15" customHeight="1">
      <c r="A5" s="3" t="s">
        <v>5</v>
      </c>
      <c r="C5" s="13">
        <v>147.5</v>
      </c>
      <c r="D5" s="2">
        <f aca="true" t="shared" si="6" ref="D5:D15">IF($B5&gt;0,IF(C5&gt;0,$B5*C5,""),"")</f>
      </c>
      <c r="E5" s="15">
        <v>225</v>
      </c>
      <c r="F5" s="2">
        <f aca="true" t="shared" si="7" ref="F5:F15">IF($B5&gt;0,IF(E5&gt;0,$B5*E5,""),"")</f>
      </c>
      <c r="G5" s="15">
        <v>280</v>
      </c>
      <c r="H5" s="2">
        <f aca="true" t="shared" si="8" ref="H5:J12">IF($B5&gt;0,IF(G5&gt;0,$B5*G5,""),"")</f>
      </c>
      <c r="I5" s="13"/>
      <c r="J5" s="2">
        <f t="shared" si="8"/>
      </c>
      <c r="K5" s="13"/>
      <c r="L5" s="2">
        <f aca="true" t="shared" si="9" ref="L5:L15">IF($B5&gt;0,IF(K5&gt;0,$B5*K5,""),"")</f>
      </c>
      <c r="M5" s="15"/>
      <c r="N5" s="2">
        <f aca="true" t="shared" si="10" ref="N5:N15">IF($B5&gt;0,IF(M5&gt;0,$B5*M5,""),"")</f>
      </c>
      <c r="O5" s="15"/>
      <c r="P5" s="2">
        <f t="shared" si="0"/>
      </c>
      <c r="Q5" s="2"/>
      <c r="R5" s="29" t="s">
        <v>27</v>
      </c>
      <c r="S5" s="24"/>
      <c r="T5" s="40">
        <f>PRODUCT(ROUND('[1]Base Year'!C5*1.1,2))</f>
        <v>16.04</v>
      </c>
      <c r="U5" s="27">
        <f aca="true" t="shared" si="11" ref="U5:U15">IF($S5&gt;0,IF(T5&gt;0,$S5*T5,""),"")</f>
      </c>
      <c r="V5" s="40">
        <f>PRODUCT(ROUND('[1]Base Year'!E5*1.02,2))</f>
        <v>11.22</v>
      </c>
      <c r="W5" s="27">
        <f aca="true" t="shared" si="12" ref="W5:W15">IF($S5&gt;0,IF(V5&gt;0,$S5*V5,""),"")</f>
      </c>
      <c r="Y5" s="3" t="s">
        <v>5</v>
      </c>
      <c r="Z5" s="4"/>
      <c r="AA5" s="13">
        <f aca="true" t="shared" si="13" ref="AA5:AA12">PRODUCT(ROUND(T5,2)*1.02)</f>
        <v>16.3608</v>
      </c>
      <c r="AB5" s="2">
        <f aca="true" t="shared" si="14" ref="AB5:AB15">IF($Z5&gt;0,IF(AA5&gt;0,Z5*AA5,""),"")</f>
      </c>
      <c r="AC5" s="15">
        <v>225</v>
      </c>
      <c r="AD5" s="2">
        <f aca="true" t="shared" si="15" ref="AD5:AD15">IF($Z5&gt;0,IF(AC5&gt;0,Z5*AC5,""),"")</f>
      </c>
      <c r="AE5" s="15" t="e">
        <f>PRODUCT(ROUND(#REF!,2)*1.02)</f>
        <v>#REF!</v>
      </c>
      <c r="AF5" s="2">
        <f aca="true" t="shared" si="16" ref="AF5:AF15">IF($Z5&gt;0,IF(AE5&gt;0,Z5*AE5,""),"")</f>
      </c>
      <c r="AG5" s="13"/>
      <c r="AH5" s="2">
        <f aca="true" t="shared" si="17" ref="AH5:AH15">IF($Z5&gt;0,IF(AG5&gt;0,Z5*AG5,""),"")</f>
      </c>
      <c r="AI5" s="13"/>
      <c r="AJ5" s="2">
        <f aca="true" t="shared" si="18" ref="AJ5:AJ12">IF($Z5&gt;0,IF(AI5&gt;0,Z5*AI5,""),"")</f>
      </c>
      <c r="AK5" s="15"/>
      <c r="AL5" s="2">
        <f aca="true" t="shared" si="19" ref="AL5:AL15">IF($Z5&gt;0,IF(AK5&gt;0,Z5*AK5,""),"")</f>
      </c>
      <c r="AM5" s="15"/>
      <c r="AN5" s="2">
        <f aca="true" t="shared" si="20" ref="AN5:AN15">IF($Z5&gt;0,IF(AM5&gt;0,Z5*AM5,""),"")</f>
      </c>
      <c r="AP5" s="3" t="s">
        <v>5</v>
      </c>
      <c r="AQ5" s="4"/>
      <c r="AR5" s="13">
        <f aca="true" t="shared" si="21" ref="AR5:AR12">PRODUCT(ROUND(AA5,2)*1.02)</f>
        <v>16.6872</v>
      </c>
      <c r="AS5" s="2">
        <f t="shared" si="1"/>
      </c>
      <c r="AT5" s="15">
        <v>225</v>
      </c>
      <c r="AU5" s="2">
        <f t="shared" si="2"/>
      </c>
      <c r="AV5" s="15" t="e">
        <f aca="true" t="shared" si="22" ref="AV5:AV12">PRODUCT(ROUND(AE5,2)*1.02)</f>
        <v>#REF!</v>
      </c>
      <c r="AW5" s="2">
        <f t="shared" si="3"/>
      </c>
      <c r="AX5" s="13"/>
      <c r="AY5" s="2">
        <f aca="true" t="shared" si="23" ref="AY5:AY15">IF($AQ5&gt;0,IF(AX5&gt;0,AQ5*AX5,""),"")</f>
      </c>
      <c r="AZ5" s="13"/>
      <c r="BA5" s="2">
        <f aca="true" t="shared" si="24" ref="BA5:BA15">IF($AQ5&gt;0,IF(AZ5&gt;0,AQ5*AZ5,""),"")</f>
      </c>
      <c r="BB5" s="15"/>
      <c r="BC5" s="2">
        <f>IF($AQ5&gt;0,IF(BB5&gt;0,AQ5*BB5,""),"")</f>
      </c>
      <c r="BD5" s="15"/>
      <c r="BE5" s="2">
        <f aca="true" t="shared" si="25" ref="BE5:BE15">IF($AQ5&gt;0,IF(BD5&gt;0,AQ5*BD5,""),"")</f>
      </c>
      <c r="BH5" s="3" t="s">
        <v>5</v>
      </c>
      <c r="BI5" s="4"/>
      <c r="BJ5" s="13">
        <f aca="true" t="shared" si="26" ref="BJ5:BJ12">PRODUCT(ROUND(AR5,2)*1.02)</f>
        <v>17.0238</v>
      </c>
      <c r="BK5" s="2">
        <f aca="true" t="shared" si="27" ref="BK5:BK15">IF($BI5&gt;0,IF(BJ5&gt;0,BI5*BJ5,""),"")</f>
      </c>
      <c r="BL5" s="15">
        <v>225</v>
      </c>
      <c r="BM5" s="2">
        <f t="shared" si="4"/>
      </c>
      <c r="BN5" s="15" t="e">
        <f aca="true" t="shared" si="28" ref="BN5:BN12">PRODUCT(ROUND(AV5,2)*1.02)</f>
        <v>#REF!</v>
      </c>
      <c r="BO5" s="2">
        <f aca="true" t="shared" si="29" ref="BO5:BO12">IF($BI5&gt;0,IF(BN5&gt;0,BI5*BN5,""),"")</f>
      </c>
      <c r="BP5" s="13"/>
      <c r="BQ5" s="2">
        <f t="shared" si="5"/>
      </c>
      <c r="BR5" s="13"/>
      <c r="BS5" s="2">
        <f aca="true" t="shared" si="30" ref="BS5:BS15">IF($AQ5&gt;0,IF(BR5&gt;0,BI5*BR5,""),"")</f>
      </c>
      <c r="BT5" s="15"/>
      <c r="BU5" s="2">
        <f>IF($AQ5&gt;0,IF(BT5&gt;0,BI5*BT5,""),"")</f>
      </c>
      <c r="BV5" s="15"/>
      <c r="BW5" s="2">
        <f aca="true" t="shared" si="31" ref="BW5:BW12">IF($AQ5&gt;0,IF(BV5&gt;0,BI5*BV5,""),"")</f>
      </c>
    </row>
    <row r="6" spans="1:75" ht="47.25">
      <c r="A6" s="3" t="s">
        <v>6</v>
      </c>
      <c r="C6" s="13">
        <v>118</v>
      </c>
      <c r="D6" s="2">
        <f t="shared" si="6"/>
      </c>
      <c r="E6" s="15">
        <v>300</v>
      </c>
      <c r="F6" s="2">
        <f t="shared" si="7"/>
      </c>
      <c r="G6" s="15">
        <v>280</v>
      </c>
      <c r="H6" s="2">
        <f t="shared" si="8"/>
      </c>
      <c r="I6" s="13"/>
      <c r="J6" s="2">
        <f t="shared" si="8"/>
      </c>
      <c r="K6" s="13"/>
      <c r="L6" s="2">
        <f t="shared" si="9"/>
      </c>
      <c r="M6" s="15"/>
      <c r="N6" s="2">
        <f t="shared" si="10"/>
      </c>
      <c r="O6" s="15"/>
      <c r="P6" s="2">
        <f t="shared" si="0"/>
      </c>
      <c r="Q6" s="2"/>
      <c r="R6" s="29" t="s">
        <v>28</v>
      </c>
      <c r="S6" s="24"/>
      <c r="T6" s="40">
        <f>PRODUCT(ROUND('[1]Base Year'!C6*1.1,2))</f>
        <v>8.8</v>
      </c>
      <c r="U6" s="27">
        <f t="shared" si="11"/>
      </c>
      <c r="V6" s="40">
        <f>PRODUCT(ROUND('[1]Base Year'!E6*1.02,2))</f>
        <v>11.73</v>
      </c>
      <c r="W6" s="27">
        <f t="shared" si="12"/>
      </c>
      <c r="Y6" s="3" t="s">
        <v>6</v>
      </c>
      <c r="Z6" s="4"/>
      <c r="AA6" s="13">
        <f t="shared" si="13"/>
        <v>8.976</v>
      </c>
      <c r="AB6" s="2">
        <f t="shared" si="14"/>
      </c>
      <c r="AC6" s="15">
        <v>300</v>
      </c>
      <c r="AD6" s="2">
        <f t="shared" si="15"/>
      </c>
      <c r="AE6" s="15" t="e">
        <f>PRODUCT(ROUND(#REF!,2)*1.02)</f>
        <v>#REF!</v>
      </c>
      <c r="AF6" s="2">
        <f t="shared" si="16"/>
      </c>
      <c r="AG6" s="13"/>
      <c r="AH6" s="2">
        <f t="shared" si="17"/>
      </c>
      <c r="AI6" s="13"/>
      <c r="AJ6" s="2">
        <f t="shared" si="18"/>
      </c>
      <c r="AK6" s="15"/>
      <c r="AL6" s="2">
        <f t="shared" si="19"/>
      </c>
      <c r="AM6" s="15"/>
      <c r="AN6" s="2">
        <f t="shared" si="20"/>
      </c>
      <c r="AP6" s="3" t="s">
        <v>6</v>
      </c>
      <c r="AQ6" s="4"/>
      <c r="AR6" s="13">
        <f t="shared" si="21"/>
        <v>9.159600000000001</v>
      </c>
      <c r="AS6" s="2">
        <f t="shared" si="1"/>
      </c>
      <c r="AT6" s="15">
        <v>300</v>
      </c>
      <c r="AU6" s="2">
        <f t="shared" si="2"/>
      </c>
      <c r="AV6" s="15" t="e">
        <f t="shared" si="22"/>
        <v>#REF!</v>
      </c>
      <c r="AW6" s="2">
        <f t="shared" si="3"/>
      </c>
      <c r="AX6" s="13"/>
      <c r="AY6" s="2">
        <f t="shared" si="23"/>
      </c>
      <c r="AZ6" s="13"/>
      <c r="BA6" s="2">
        <f t="shared" si="24"/>
      </c>
      <c r="BB6" s="15"/>
      <c r="BC6" s="2">
        <f aca="true" t="shared" si="32" ref="BC6:BC15">IF($AQ6&gt;0,IF(BB6&gt;0,AQ6*BB6,""),"")</f>
      </c>
      <c r="BD6" s="15"/>
      <c r="BE6" s="2">
        <f t="shared" si="25"/>
      </c>
      <c r="BH6" s="3" t="s">
        <v>6</v>
      </c>
      <c r="BI6" s="4"/>
      <c r="BJ6" s="13">
        <f t="shared" si="26"/>
        <v>9.3432</v>
      </c>
      <c r="BK6" s="2">
        <f t="shared" si="27"/>
      </c>
      <c r="BL6" s="15">
        <v>300</v>
      </c>
      <c r="BM6" s="2">
        <f t="shared" si="4"/>
      </c>
      <c r="BN6" s="15" t="e">
        <f t="shared" si="28"/>
        <v>#REF!</v>
      </c>
      <c r="BO6" s="2">
        <f t="shared" si="29"/>
      </c>
      <c r="BP6" s="13"/>
      <c r="BQ6" s="2">
        <f t="shared" si="5"/>
      </c>
      <c r="BR6" s="13"/>
      <c r="BS6" s="2">
        <f t="shared" si="30"/>
      </c>
      <c r="BT6" s="15"/>
      <c r="BU6" s="2">
        <f aca="true" t="shared" si="33" ref="BU6:BU15">IF($AQ6&gt;0,IF(BT6&gt;0,BI6*BT6,""),"")</f>
      </c>
      <c r="BV6" s="15"/>
      <c r="BW6" s="2">
        <f t="shared" si="31"/>
      </c>
    </row>
    <row r="7" spans="1:75" ht="31.5">
      <c r="A7" s="3" t="s">
        <v>7</v>
      </c>
      <c r="C7" s="13">
        <v>177</v>
      </c>
      <c r="D7" s="2">
        <f t="shared" si="6"/>
      </c>
      <c r="E7" s="15">
        <v>325</v>
      </c>
      <c r="F7" s="2">
        <f t="shared" si="7"/>
      </c>
      <c r="G7" s="15">
        <v>340</v>
      </c>
      <c r="H7" s="2">
        <f t="shared" si="8"/>
      </c>
      <c r="I7" s="13"/>
      <c r="J7" s="2">
        <f t="shared" si="8"/>
      </c>
      <c r="K7" s="13"/>
      <c r="L7" s="2">
        <f t="shared" si="9"/>
      </c>
      <c r="M7" s="15"/>
      <c r="N7" s="2">
        <f t="shared" si="10"/>
      </c>
      <c r="O7" s="15"/>
      <c r="P7" s="2">
        <f t="shared" si="0"/>
      </c>
      <c r="Q7" s="2"/>
      <c r="R7" s="29" t="s">
        <v>29</v>
      </c>
      <c r="S7" s="24"/>
      <c r="T7" s="40">
        <f>PRODUCT(ROUND('[1]Base Year'!C7*1.1,2))</f>
        <v>5.78</v>
      </c>
      <c r="U7" s="27">
        <f t="shared" si="11"/>
      </c>
      <c r="V7" s="40">
        <f>PRODUCT(ROUND('[1]Base Year'!E7*1.02,2))</f>
        <v>5.41</v>
      </c>
      <c r="W7" s="27">
        <f t="shared" si="12"/>
      </c>
      <c r="Y7" s="3" t="s">
        <v>7</v>
      </c>
      <c r="Z7" s="4"/>
      <c r="AA7" s="13">
        <f t="shared" si="13"/>
        <v>5.8956</v>
      </c>
      <c r="AB7" s="2">
        <f t="shared" si="14"/>
      </c>
      <c r="AC7" s="15">
        <v>325</v>
      </c>
      <c r="AD7" s="2">
        <f t="shared" si="15"/>
      </c>
      <c r="AE7" s="15" t="e">
        <f>PRODUCT(ROUND(#REF!,2)*1.02)</f>
        <v>#REF!</v>
      </c>
      <c r="AF7" s="2">
        <f t="shared" si="16"/>
      </c>
      <c r="AG7" s="13"/>
      <c r="AH7" s="2">
        <f t="shared" si="17"/>
      </c>
      <c r="AI7" s="13"/>
      <c r="AJ7" s="2">
        <f t="shared" si="18"/>
      </c>
      <c r="AK7" s="15"/>
      <c r="AL7" s="2">
        <f t="shared" si="19"/>
      </c>
      <c r="AM7" s="15"/>
      <c r="AN7" s="2">
        <f t="shared" si="20"/>
      </c>
      <c r="AP7" s="3" t="s">
        <v>7</v>
      </c>
      <c r="AQ7" s="4"/>
      <c r="AR7" s="13">
        <f t="shared" si="21"/>
        <v>6.018000000000001</v>
      </c>
      <c r="AS7" s="2">
        <f t="shared" si="1"/>
      </c>
      <c r="AT7" s="15">
        <v>325</v>
      </c>
      <c r="AU7" s="2">
        <f t="shared" si="2"/>
      </c>
      <c r="AV7" s="15" t="e">
        <f t="shared" si="22"/>
        <v>#REF!</v>
      </c>
      <c r="AW7" s="2">
        <f t="shared" si="3"/>
      </c>
      <c r="AX7" s="13"/>
      <c r="AY7" s="2">
        <f t="shared" si="23"/>
      </c>
      <c r="AZ7" s="13"/>
      <c r="BA7" s="2">
        <f t="shared" si="24"/>
      </c>
      <c r="BB7" s="15"/>
      <c r="BC7" s="2">
        <f t="shared" si="32"/>
      </c>
      <c r="BD7" s="15"/>
      <c r="BE7" s="2">
        <f t="shared" si="25"/>
      </c>
      <c r="BH7" s="3" t="s">
        <v>7</v>
      </c>
      <c r="BI7" s="4"/>
      <c r="BJ7" s="13">
        <f t="shared" si="26"/>
        <v>6.1404</v>
      </c>
      <c r="BK7" s="2">
        <f t="shared" si="27"/>
      </c>
      <c r="BL7" s="15">
        <v>325</v>
      </c>
      <c r="BM7" s="2">
        <f t="shared" si="4"/>
      </c>
      <c r="BN7" s="15" t="e">
        <f t="shared" si="28"/>
        <v>#REF!</v>
      </c>
      <c r="BO7" s="2">
        <f t="shared" si="29"/>
      </c>
      <c r="BP7" s="13"/>
      <c r="BQ7" s="2">
        <f t="shared" si="5"/>
      </c>
      <c r="BR7" s="13"/>
      <c r="BS7" s="2">
        <f t="shared" si="30"/>
      </c>
      <c r="BT7" s="15"/>
      <c r="BU7" s="2">
        <f t="shared" si="33"/>
      </c>
      <c r="BV7" s="15"/>
      <c r="BW7" s="2">
        <f t="shared" si="31"/>
      </c>
    </row>
    <row r="8" spans="1:75" ht="31.5">
      <c r="A8" s="3" t="s">
        <v>8</v>
      </c>
      <c r="C8" s="13">
        <v>177</v>
      </c>
      <c r="D8" s="2">
        <f t="shared" si="6"/>
      </c>
      <c r="E8" s="15">
        <v>400</v>
      </c>
      <c r="F8" s="2">
        <f t="shared" si="7"/>
      </c>
      <c r="G8" s="15">
        <v>340</v>
      </c>
      <c r="H8" s="2">
        <f t="shared" si="8"/>
      </c>
      <c r="I8" s="13"/>
      <c r="J8" s="2">
        <f t="shared" si="8"/>
      </c>
      <c r="K8" s="13"/>
      <c r="L8" s="2">
        <f t="shared" si="9"/>
      </c>
      <c r="M8" s="15"/>
      <c r="N8" s="2">
        <f t="shared" si="10"/>
      </c>
      <c r="O8" s="15"/>
      <c r="P8" s="2">
        <f t="shared" si="0"/>
      </c>
      <c r="Q8" s="2"/>
      <c r="R8" s="29" t="s">
        <v>30</v>
      </c>
      <c r="S8" s="24"/>
      <c r="T8" s="40">
        <f>PRODUCT(ROUND('[1]Base Year'!C8*1.1,2))</f>
        <v>10.4</v>
      </c>
      <c r="U8" s="27">
        <f t="shared" si="11"/>
      </c>
      <c r="V8" s="40">
        <f>PRODUCT(ROUND('[1]Base Year'!E8*1.02,2))</f>
        <v>10.71</v>
      </c>
      <c r="W8" s="27">
        <f t="shared" si="12"/>
      </c>
      <c r="Y8" s="3" t="s">
        <v>8</v>
      </c>
      <c r="Z8" s="4"/>
      <c r="AA8" s="13">
        <f t="shared" si="13"/>
        <v>10.608</v>
      </c>
      <c r="AB8" s="2">
        <f t="shared" si="14"/>
      </c>
      <c r="AC8" s="15">
        <v>400</v>
      </c>
      <c r="AD8" s="2">
        <f t="shared" si="15"/>
      </c>
      <c r="AE8" s="15" t="e">
        <f>PRODUCT(ROUND(#REF!,2)*1.02)</f>
        <v>#REF!</v>
      </c>
      <c r="AF8" s="2">
        <f t="shared" si="16"/>
      </c>
      <c r="AG8" s="13"/>
      <c r="AH8" s="2">
        <f t="shared" si="17"/>
      </c>
      <c r="AI8" s="13"/>
      <c r="AJ8" s="2">
        <f t="shared" si="18"/>
      </c>
      <c r="AK8" s="15"/>
      <c r="AL8" s="2">
        <f t="shared" si="19"/>
      </c>
      <c r="AM8" s="15"/>
      <c r="AN8" s="2">
        <f t="shared" si="20"/>
      </c>
      <c r="AP8" s="3" t="s">
        <v>8</v>
      </c>
      <c r="AQ8" s="4"/>
      <c r="AR8" s="13">
        <f t="shared" si="21"/>
        <v>10.8222</v>
      </c>
      <c r="AS8" s="2">
        <f t="shared" si="1"/>
      </c>
      <c r="AT8" s="15">
        <v>400</v>
      </c>
      <c r="AU8" s="2">
        <f t="shared" si="2"/>
      </c>
      <c r="AV8" s="15" t="e">
        <f t="shared" si="22"/>
        <v>#REF!</v>
      </c>
      <c r="AW8" s="2">
        <f t="shared" si="3"/>
      </c>
      <c r="AX8" s="13"/>
      <c r="AY8" s="2">
        <f t="shared" si="23"/>
      </c>
      <c r="AZ8" s="13"/>
      <c r="BA8" s="2">
        <f t="shared" si="24"/>
      </c>
      <c r="BB8" s="15"/>
      <c r="BC8" s="2">
        <f t="shared" si="32"/>
      </c>
      <c r="BD8" s="15"/>
      <c r="BE8" s="2">
        <f t="shared" si="25"/>
      </c>
      <c r="BH8" s="3" t="s">
        <v>8</v>
      </c>
      <c r="BI8" s="4"/>
      <c r="BJ8" s="13">
        <f t="shared" si="26"/>
        <v>11.0364</v>
      </c>
      <c r="BK8" s="2">
        <f t="shared" si="27"/>
      </c>
      <c r="BL8" s="15">
        <v>400</v>
      </c>
      <c r="BM8" s="2">
        <f t="shared" si="4"/>
      </c>
      <c r="BN8" s="15" t="e">
        <f t="shared" si="28"/>
        <v>#REF!</v>
      </c>
      <c r="BO8" s="2">
        <f t="shared" si="29"/>
      </c>
      <c r="BP8" s="13"/>
      <c r="BQ8" s="2">
        <f t="shared" si="5"/>
      </c>
      <c r="BR8" s="13"/>
      <c r="BS8" s="2">
        <f t="shared" si="30"/>
      </c>
      <c r="BT8" s="15"/>
      <c r="BU8" s="2">
        <f t="shared" si="33"/>
      </c>
      <c r="BV8" s="15"/>
      <c r="BW8" s="2">
        <f t="shared" si="31"/>
      </c>
    </row>
    <row r="9" spans="1:75" ht="31.5">
      <c r="A9" s="3" t="s">
        <v>9</v>
      </c>
      <c r="C9" s="13">
        <v>221</v>
      </c>
      <c r="D9" s="2">
        <f t="shared" si="6"/>
      </c>
      <c r="E9" s="15">
        <v>450</v>
      </c>
      <c r="F9" s="2">
        <f t="shared" si="7"/>
      </c>
      <c r="G9" s="15">
        <v>420</v>
      </c>
      <c r="H9" s="2">
        <f t="shared" si="8"/>
      </c>
      <c r="I9" s="13"/>
      <c r="J9" s="2">
        <f t="shared" si="8"/>
      </c>
      <c r="K9" s="13"/>
      <c r="L9" s="2">
        <f t="shared" si="9"/>
      </c>
      <c r="M9" s="15"/>
      <c r="N9" s="2">
        <f t="shared" si="10"/>
      </c>
      <c r="O9" s="15"/>
      <c r="P9" s="2">
        <f t="shared" si="0"/>
      </c>
      <c r="Q9" s="2"/>
      <c r="R9" s="29" t="s">
        <v>31</v>
      </c>
      <c r="S9" s="24"/>
      <c r="T9" s="40">
        <f>PRODUCT(ROUND('[1]Base Year'!C9*1.1,2))</f>
        <v>5.89</v>
      </c>
      <c r="U9" s="27">
        <f t="shared" si="11"/>
      </c>
      <c r="V9" s="40">
        <f>PRODUCT(ROUND('[1]Base Year'!E9*1.02,2))</f>
        <v>6.12</v>
      </c>
      <c r="W9" s="27">
        <f t="shared" si="12"/>
      </c>
      <c r="Y9" s="3" t="s">
        <v>9</v>
      </c>
      <c r="Z9" s="4"/>
      <c r="AA9" s="13">
        <f t="shared" si="13"/>
        <v>6.0078</v>
      </c>
      <c r="AB9" s="2">
        <f t="shared" si="14"/>
      </c>
      <c r="AC9" s="15">
        <v>450</v>
      </c>
      <c r="AD9" s="2">
        <f t="shared" si="15"/>
      </c>
      <c r="AE9" s="15" t="e">
        <f>PRODUCT(ROUND(#REF!,2)*1.02)</f>
        <v>#REF!</v>
      </c>
      <c r="AF9" s="2">
        <f t="shared" si="16"/>
      </c>
      <c r="AG9" s="13"/>
      <c r="AH9" s="2">
        <f t="shared" si="17"/>
      </c>
      <c r="AI9" s="13"/>
      <c r="AJ9" s="2">
        <f t="shared" si="18"/>
      </c>
      <c r="AK9" s="15"/>
      <c r="AL9" s="2">
        <f t="shared" si="19"/>
      </c>
      <c r="AM9" s="15"/>
      <c r="AN9" s="2">
        <f t="shared" si="20"/>
      </c>
      <c r="AP9" s="3" t="s">
        <v>9</v>
      </c>
      <c r="AQ9" s="4"/>
      <c r="AR9" s="13">
        <f t="shared" si="21"/>
        <v>6.1302</v>
      </c>
      <c r="AS9" s="2">
        <f t="shared" si="1"/>
      </c>
      <c r="AT9" s="15">
        <v>450</v>
      </c>
      <c r="AU9" s="2">
        <f t="shared" si="2"/>
      </c>
      <c r="AV9" s="15" t="e">
        <f t="shared" si="22"/>
        <v>#REF!</v>
      </c>
      <c r="AW9" s="2">
        <f t="shared" si="3"/>
      </c>
      <c r="AX9" s="13"/>
      <c r="AY9" s="2">
        <f t="shared" si="23"/>
      </c>
      <c r="AZ9" s="13"/>
      <c r="BA9" s="2">
        <f t="shared" si="24"/>
      </c>
      <c r="BB9" s="15"/>
      <c r="BC9" s="2">
        <f t="shared" si="32"/>
      </c>
      <c r="BD9" s="15"/>
      <c r="BE9" s="2">
        <f t="shared" si="25"/>
      </c>
      <c r="BH9" s="3" t="s">
        <v>9</v>
      </c>
      <c r="BI9" s="4"/>
      <c r="BJ9" s="13">
        <f t="shared" si="26"/>
        <v>6.2526</v>
      </c>
      <c r="BK9" s="2">
        <f t="shared" si="27"/>
      </c>
      <c r="BL9" s="15">
        <v>450</v>
      </c>
      <c r="BM9" s="2">
        <f t="shared" si="4"/>
      </c>
      <c r="BN9" s="15" t="e">
        <f t="shared" si="28"/>
        <v>#REF!</v>
      </c>
      <c r="BO9" s="2">
        <f t="shared" si="29"/>
      </c>
      <c r="BP9" s="13"/>
      <c r="BQ9" s="2">
        <f t="shared" si="5"/>
      </c>
      <c r="BR9" s="13"/>
      <c r="BS9" s="2">
        <f t="shared" si="30"/>
      </c>
      <c r="BT9" s="15"/>
      <c r="BU9" s="2">
        <f t="shared" si="33"/>
      </c>
      <c r="BV9" s="15"/>
      <c r="BW9" s="2">
        <f t="shared" si="31"/>
      </c>
    </row>
    <row r="10" spans="1:75" ht="31.5">
      <c r="A10" s="3" t="s">
        <v>10</v>
      </c>
      <c r="C10" s="13">
        <v>176</v>
      </c>
      <c r="D10" s="2">
        <f t="shared" si="6"/>
      </c>
      <c r="E10" s="16"/>
      <c r="F10" s="2">
        <f t="shared" si="7"/>
      </c>
      <c r="G10" s="15">
        <v>200</v>
      </c>
      <c r="H10" s="2">
        <f t="shared" si="8"/>
      </c>
      <c r="I10" s="13">
        <v>200</v>
      </c>
      <c r="J10" s="2">
        <f t="shared" si="8"/>
      </c>
      <c r="K10" s="13"/>
      <c r="L10" s="2">
        <f t="shared" si="9"/>
      </c>
      <c r="M10" s="16"/>
      <c r="N10" s="2">
        <f t="shared" si="10"/>
      </c>
      <c r="O10" s="15"/>
      <c r="P10" s="2">
        <f t="shared" si="0"/>
      </c>
      <c r="Q10" s="2"/>
      <c r="R10" s="29" t="s">
        <v>32</v>
      </c>
      <c r="S10" s="24"/>
      <c r="T10" s="40">
        <f>PRODUCT(ROUND('[1]Base Year'!C10*1.1,2))</f>
        <v>8.75</v>
      </c>
      <c r="U10" s="27">
        <f t="shared" si="11"/>
      </c>
      <c r="V10" s="40">
        <f>PRODUCT(ROUND('[1]Base Year'!E10*1.02,2))</f>
        <v>9.13</v>
      </c>
      <c r="W10" s="27">
        <f t="shared" si="12"/>
      </c>
      <c r="Y10" s="3" t="s">
        <v>10</v>
      </c>
      <c r="Z10" s="4"/>
      <c r="AA10" s="13">
        <f t="shared" si="13"/>
        <v>8.925</v>
      </c>
      <c r="AB10" s="2">
        <f t="shared" si="14"/>
      </c>
      <c r="AC10" s="16"/>
      <c r="AD10" s="2">
        <f t="shared" si="15"/>
      </c>
      <c r="AE10" s="15" t="e">
        <f>PRODUCT(ROUND(#REF!,2)*1.02)</f>
        <v>#REF!</v>
      </c>
      <c r="AF10" s="2">
        <f t="shared" si="16"/>
      </c>
      <c r="AG10" s="13" t="e">
        <f>PRODUCT(ROUND(#REF!,2)*1.03)</f>
        <v>#REF!</v>
      </c>
      <c r="AH10" s="2">
        <f t="shared" si="17"/>
      </c>
      <c r="AI10" s="13"/>
      <c r="AJ10" s="2">
        <f t="shared" si="18"/>
      </c>
      <c r="AK10" s="16"/>
      <c r="AL10" s="2">
        <f t="shared" si="19"/>
      </c>
      <c r="AM10" s="15"/>
      <c r="AN10" s="2">
        <f t="shared" si="20"/>
      </c>
      <c r="AP10" s="3" t="s">
        <v>10</v>
      </c>
      <c r="AQ10" s="4"/>
      <c r="AR10" s="13">
        <f t="shared" si="21"/>
        <v>9.1086</v>
      </c>
      <c r="AS10" s="2">
        <f t="shared" si="1"/>
      </c>
      <c r="AT10" s="16"/>
      <c r="AU10" s="2">
        <f t="shared" si="2"/>
      </c>
      <c r="AV10" s="15" t="e">
        <f t="shared" si="22"/>
        <v>#REF!</v>
      </c>
      <c r="AW10" s="2">
        <f t="shared" si="3"/>
      </c>
      <c r="AX10" s="13" t="e">
        <f>PRODUCT(ROUND(AG10,2)*1.03)</f>
        <v>#REF!</v>
      </c>
      <c r="AY10" s="2">
        <f t="shared" si="23"/>
      </c>
      <c r="AZ10" s="13"/>
      <c r="BA10" s="2">
        <f t="shared" si="24"/>
      </c>
      <c r="BB10" s="16"/>
      <c r="BC10" s="2">
        <f t="shared" si="32"/>
      </c>
      <c r="BD10" s="15"/>
      <c r="BE10" s="2">
        <f t="shared" si="25"/>
      </c>
      <c r="BH10" s="3" t="s">
        <v>10</v>
      </c>
      <c r="BI10" s="4"/>
      <c r="BJ10" s="13">
        <f t="shared" si="26"/>
        <v>9.2922</v>
      </c>
      <c r="BK10" s="2">
        <f t="shared" si="27"/>
      </c>
      <c r="BL10" s="16"/>
      <c r="BM10" s="2">
        <f t="shared" si="4"/>
      </c>
      <c r="BN10" s="15" t="e">
        <f t="shared" si="28"/>
        <v>#REF!</v>
      </c>
      <c r="BO10" s="2">
        <f t="shared" si="29"/>
      </c>
      <c r="BP10" s="13" t="e">
        <f>PRODUCT(ROUND(AX10,2)*1.03)</f>
        <v>#REF!</v>
      </c>
      <c r="BQ10" s="2">
        <f t="shared" si="5"/>
      </c>
      <c r="BR10" s="13"/>
      <c r="BS10" s="2">
        <f t="shared" si="30"/>
      </c>
      <c r="BT10" s="16"/>
      <c r="BU10" s="2">
        <f t="shared" si="33"/>
      </c>
      <c r="BV10" s="15"/>
      <c r="BW10" s="2">
        <f t="shared" si="31"/>
      </c>
    </row>
    <row r="11" spans="1:75" ht="31.5">
      <c r="A11" s="3" t="s">
        <v>11</v>
      </c>
      <c r="C11" s="13">
        <v>264</v>
      </c>
      <c r="D11" s="2">
        <f t="shared" si="6"/>
      </c>
      <c r="E11" s="16"/>
      <c r="F11" s="2">
        <f t="shared" si="7"/>
      </c>
      <c r="G11" s="15">
        <v>233</v>
      </c>
      <c r="H11" s="2">
        <f t="shared" si="8"/>
      </c>
      <c r="I11" s="13">
        <v>270</v>
      </c>
      <c r="J11" s="2">
        <f t="shared" si="8"/>
      </c>
      <c r="K11" s="13"/>
      <c r="L11" s="2">
        <f t="shared" si="9"/>
      </c>
      <c r="M11" s="16"/>
      <c r="N11" s="2">
        <f t="shared" si="10"/>
      </c>
      <c r="O11" s="15"/>
      <c r="P11" s="2">
        <f t="shared" si="0"/>
      </c>
      <c r="Q11" s="2"/>
      <c r="R11" s="29" t="s">
        <v>33</v>
      </c>
      <c r="S11" s="24"/>
      <c r="T11" s="40">
        <f>PRODUCT(ROUND('[1]Base Year'!C11*1.1,2))</f>
        <v>12.38</v>
      </c>
      <c r="U11" s="27">
        <f t="shared" si="11"/>
      </c>
      <c r="V11" s="40">
        <f>PRODUCT(ROUND('[1]Base Year'!E11*1.02,2))</f>
        <v>10.71</v>
      </c>
      <c r="W11" s="27">
        <f t="shared" si="12"/>
      </c>
      <c r="Y11" s="3" t="s">
        <v>11</v>
      </c>
      <c r="Z11" s="4"/>
      <c r="AA11" s="13">
        <f t="shared" si="13"/>
        <v>12.627600000000001</v>
      </c>
      <c r="AB11" s="2">
        <f t="shared" si="14"/>
      </c>
      <c r="AC11" s="16"/>
      <c r="AD11" s="2">
        <f t="shared" si="15"/>
      </c>
      <c r="AE11" s="15" t="e">
        <f>PRODUCT(ROUND(#REF!,2)*1.02)</f>
        <v>#REF!</v>
      </c>
      <c r="AF11" s="2">
        <f t="shared" si="16"/>
      </c>
      <c r="AG11" s="13" t="e">
        <f>PRODUCT(ROUND(#REF!,2)*1.03)</f>
        <v>#REF!</v>
      </c>
      <c r="AH11" s="2">
        <f t="shared" si="17"/>
      </c>
      <c r="AI11" s="13"/>
      <c r="AJ11" s="2">
        <f t="shared" si="18"/>
      </c>
      <c r="AK11" s="16"/>
      <c r="AL11" s="2">
        <f t="shared" si="19"/>
      </c>
      <c r="AM11" s="15"/>
      <c r="AN11" s="2">
        <f t="shared" si="20"/>
      </c>
      <c r="AP11" s="3" t="s">
        <v>11</v>
      </c>
      <c r="AQ11" s="4"/>
      <c r="AR11" s="13">
        <f t="shared" si="21"/>
        <v>12.882600000000002</v>
      </c>
      <c r="AS11" s="2">
        <f t="shared" si="1"/>
      </c>
      <c r="AT11" s="16"/>
      <c r="AU11" s="2">
        <f t="shared" si="2"/>
      </c>
      <c r="AV11" s="15" t="e">
        <f t="shared" si="22"/>
        <v>#REF!</v>
      </c>
      <c r="AW11" s="2">
        <f t="shared" si="3"/>
      </c>
      <c r="AX11" s="13" t="e">
        <f>PRODUCT(ROUND(AG11,2)*1.03)</f>
        <v>#REF!</v>
      </c>
      <c r="AY11" s="2">
        <f t="shared" si="23"/>
      </c>
      <c r="AZ11" s="13"/>
      <c r="BA11" s="2">
        <f t="shared" si="24"/>
      </c>
      <c r="BB11" s="16"/>
      <c r="BC11" s="2">
        <f t="shared" si="32"/>
      </c>
      <c r="BD11" s="15"/>
      <c r="BE11" s="2">
        <f t="shared" si="25"/>
      </c>
      <c r="BH11" s="3" t="s">
        <v>11</v>
      </c>
      <c r="BI11" s="4"/>
      <c r="BJ11" s="13">
        <f t="shared" si="26"/>
        <v>13.1376</v>
      </c>
      <c r="BK11" s="2">
        <f t="shared" si="27"/>
      </c>
      <c r="BL11" s="16"/>
      <c r="BM11" s="2">
        <f t="shared" si="4"/>
      </c>
      <c r="BN11" s="15" t="e">
        <f t="shared" si="28"/>
        <v>#REF!</v>
      </c>
      <c r="BO11" s="2">
        <f t="shared" si="29"/>
      </c>
      <c r="BP11" s="13" t="e">
        <f>PRODUCT(ROUND(AX11,2)*1.03)</f>
        <v>#REF!</v>
      </c>
      <c r="BQ11" s="2">
        <f t="shared" si="5"/>
      </c>
      <c r="BR11" s="13"/>
      <c r="BS11" s="2">
        <f t="shared" si="30"/>
      </c>
      <c r="BT11" s="16"/>
      <c r="BU11" s="2">
        <f t="shared" si="33"/>
      </c>
      <c r="BV11" s="15"/>
      <c r="BW11" s="2">
        <f t="shared" si="31"/>
      </c>
    </row>
    <row r="12" spans="1:75" ht="31.5">
      <c r="A12" s="3" t="s">
        <v>12</v>
      </c>
      <c r="C12" s="13">
        <v>264</v>
      </c>
      <c r="D12" s="2">
        <f t="shared" si="6"/>
      </c>
      <c r="E12" s="16"/>
      <c r="F12" s="2">
        <f t="shared" si="7"/>
      </c>
      <c r="G12" s="15">
        <v>280</v>
      </c>
      <c r="H12" s="2">
        <f t="shared" si="8"/>
      </c>
      <c r="I12" s="13">
        <v>230</v>
      </c>
      <c r="J12" s="2">
        <f t="shared" si="8"/>
      </c>
      <c r="K12" s="13"/>
      <c r="L12" s="2">
        <f t="shared" si="9"/>
      </c>
      <c r="M12" s="16"/>
      <c r="N12" s="2">
        <f t="shared" si="10"/>
      </c>
      <c r="O12" s="15"/>
      <c r="P12" s="2">
        <f t="shared" si="0"/>
      </c>
      <c r="Q12" s="2"/>
      <c r="R12" s="29" t="s">
        <v>34</v>
      </c>
      <c r="S12" s="24"/>
      <c r="T12" s="40">
        <f>PRODUCT(ROUND('[1]Base Year'!C12*1.1,2))</f>
        <v>7.43</v>
      </c>
      <c r="U12" s="27">
        <f t="shared" si="11"/>
      </c>
      <c r="V12" s="40">
        <f>PRODUCT(ROUND('[1]Base Year'!E12*1.02,2))</f>
        <v>9.13</v>
      </c>
      <c r="W12" s="27">
        <f t="shared" si="12"/>
      </c>
      <c r="Y12" s="3" t="s">
        <v>12</v>
      </c>
      <c r="Z12" s="4"/>
      <c r="AA12" s="13">
        <f t="shared" si="13"/>
        <v>7.5786</v>
      </c>
      <c r="AB12" s="2">
        <f t="shared" si="14"/>
      </c>
      <c r="AC12" s="16"/>
      <c r="AD12" s="2">
        <f t="shared" si="15"/>
      </c>
      <c r="AE12" s="15" t="e">
        <f>PRODUCT(ROUND(#REF!,2)*1.02)</f>
        <v>#REF!</v>
      </c>
      <c r="AF12" s="2">
        <f t="shared" si="16"/>
      </c>
      <c r="AG12" s="13" t="e">
        <f>PRODUCT(ROUND(#REF!,2)*1.03)</f>
        <v>#REF!</v>
      </c>
      <c r="AH12" s="2">
        <f t="shared" si="17"/>
      </c>
      <c r="AI12" s="13"/>
      <c r="AJ12" s="2">
        <f t="shared" si="18"/>
      </c>
      <c r="AK12" s="16"/>
      <c r="AL12" s="2">
        <f t="shared" si="19"/>
      </c>
      <c r="AM12" s="15"/>
      <c r="AN12" s="2">
        <f t="shared" si="20"/>
      </c>
      <c r="AP12" s="3" t="s">
        <v>12</v>
      </c>
      <c r="AQ12" s="4"/>
      <c r="AR12" s="13">
        <f t="shared" si="21"/>
        <v>7.7316</v>
      </c>
      <c r="AS12" s="2">
        <f t="shared" si="1"/>
      </c>
      <c r="AT12" s="16"/>
      <c r="AU12" s="2">
        <f t="shared" si="2"/>
      </c>
      <c r="AV12" s="15" t="e">
        <f t="shared" si="22"/>
        <v>#REF!</v>
      </c>
      <c r="AW12" s="2">
        <f t="shared" si="3"/>
      </c>
      <c r="AX12" s="13" t="e">
        <f>PRODUCT(ROUND(AG12,2)*1.03)</f>
        <v>#REF!</v>
      </c>
      <c r="AY12" s="2">
        <f t="shared" si="23"/>
      </c>
      <c r="AZ12" s="13"/>
      <c r="BA12" s="2">
        <f t="shared" si="24"/>
      </c>
      <c r="BB12" s="16"/>
      <c r="BC12" s="2">
        <f t="shared" si="32"/>
      </c>
      <c r="BD12" s="15"/>
      <c r="BE12" s="2">
        <f t="shared" si="25"/>
      </c>
      <c r="BH12" s="3" t="s">
        <v>12</v>
      </c>
      <c r="BI12" s="4"/>
      <c r="BJ12" s="13">
        <f t="shared" si="26"/>
        <v>7.884600000000001</v>
      </c>
      <c r="BK12" s="2">
        <f t="shared" si="27"/>
      </c>
      <c r="BL12" s="16"/>
      <c r="BM12" s="2">
        <f t="shared" si="4"/>
      </c>
      <c r="BN12" s="15" t="e">
        <f t="shared" si="28"/>
        <v>#REF!</v>
      </c>
      <c r="BO12" s="2">
        <f t="shared" si="29"/>
      </c>
      <c r="BP12" s="13" t="e">
        <f>PRODUCT(ROUND(AX12,2)*1.03)</f>
        <v>#REF!</v>
      </c>
      <c r="BQ12" s="2">
        <f t="shared" si="5"/>
      </c>
      <c r="BR12" s="13"/>
      <c r="BS12" s="2">
        <f t="shared" si="30"/>
      </c>
      <c r="BT12" s="16"/>
      <c r="BU12" s="2">
        <f t="shared" si="33"/>
      </c>
      <c r="BV12" s="15"/>
      <c r="BW12" s="2">
        <f t="shared" si="31"/>
      </c>
    </row>
    <row r="13" spans="1:75" ht="31.5">
      <c r="A13" s="3"/>
      <c r="C13" s="13"/>
      <c r="D13" s="2"/>
      <c r="E13" s="16"/>
      <c r="F13" s="2"/>
      <c r="G13" s="15"/>
      <c r="H13" s="2"/>
      <c r="I13" s="13"/>
      <c r="J13" s="2"/>
      <c r="K13" s="13"/>
      <c r="L13" s="2"/>
      <c r="M13" s="16"/>
      <c r="N13" s="2"/>
      <c r="O13" s="15"/>
      <c r="P13" s="2"/>
      <c r="Q13" s="2"/>
      <c r="R13" s="29" t="s">
        <v>35</v>
      </c>
      <c r="S13" s="24"/>
      <c r="T13" s="40">
        <f>PRODUCT(ROUND('[1]Base Year'!C13*1.1,2))</f>
        <v>10.4</v>
      </c>
      <c r="U13" s="27">
        <f t="shared" si="11"/>
      </c>
      <c r="V13" s="40">
        <f>PRODUCT(ROUND('[1]Base Year'!E13*1.02,2))</f>
        <v>12.24</v>
      </c>
      <c r="W13" s="27">
        <f t="shared" si="12"/>
      </c>
      <c r="Y13" s="3"/>
      <c r="Z13" s="4"/>
      <c r="AA13" s="13"/>
      <c r="AB13" s="2"/>
      <c r="AC13" s="16"/>
      <c r="AD13" s="2"/>
      <c r="AE13" s="15"/>
      <c r="AF13" s="2"/>
      <c r="AG13" s="13"/>
      <c r="AH13" s="2"/>
      <c r="AI13" s="13"/>
      <c r="AJ13" s="2"/>
      <c r="AK13" s="16"/>
      <c r="AL13" s="2"/>
      <c r="AM13" s="15"/>
      <c r="AN13" s="2"/>
      <c r="AP13" s="3"/>
      <c r="AQ13" s="4"/>
      <c r="AR13" s="13"/>
      <c r="AS13" s="2"/>
      <c r="AT13" s="16"/>
      <c r="AU13" s="2"/>
      <c r="AV13" s="15"/>
      <c r="AW13" s="2"/>
      <c r="AX13" s="13"/>
      <c r="AY13" s="2"/>
      <c r="AZ13" s="13"/>
      <c r="BA13" s="2"/>
      <c r="BB13" s="16"/>
      <c r="BC13" s="2"/>
      <c r="BD13" s="15"/>
      <c r="BE13" s="2"/>
      <c r="BH13" s="3"/>
      <c r="BI13" s="4"/>
      <c r="BJ13" s="13"/>
      <c r="BK13" s="2"/>
      <c r="BL13" s="16"/>
      <c r="BM13" s="2"/>
      <c r="BN13" s="15"/>
      <c r="BO13" s="2"/>
      <c r="BP13" s="13"/>
      <c r="BQ13" s="2"/>
      <c r="BR13" s="13"/>
      <c r="BS13" s="2"/>
      <c r="BT13" s="16"/>
      <c r="BU13" s="2"/>
      <c r="BV13" s="15"/>
      <c r="BW13" s="2"/>
    </row>
    <row r="14" spans="1:75" ht="31.5">
      <c r="A14" s="3"/>
      <c r="C14" s="13"/>
      <c r="D14" s="2"/>
      <c r="E14" s="16"/>
      <c r="F14" s="2"/>
      <c r="G14" s="15"/>
      <c r="H14" s="2"/>
      <c r="I14" s="13"/>
      <c r="J14" s="2"/>
      <c r="K14" s="13"/>
      <c r="L14" s="2"/>
      <c r="M14" s="16"/>
      <c r="N14" s="2"/>
      <c r="O14" s="15"/>
      <c r="P14" s="2"/>
      <c r="Q14" s="2"/>
      <c r="R14" s="29" t="s">
        <v>36</v>
      </c>
      <c r="S14" s="24"/>
      <c r="T14" s="40">
        <f>PRODUCT(ROUND('[1]Base Year'!C14*1.1,2))</f>
        <v>8.02</v>
      </c>
      <c r="U14" s="27">
        <f t="shared" si="11"/>
      </c>
      <c r="V14" s="40">
        <f>PRODUCT(ROUND('[1]Base Year'!E14*1.02,2))</f>
        <v>8.67</v>
      </c>
      <c r="W14" s="27">
        <f t="shared" si="12"/>
      </c>
      <c r="Y14" s="3"/>
      <c r="Z14" s="4"/>
      <c r="AA14" s="13"/>
      <c r="AB14" s="2"/>
      <c r="AC14" s="16"/>
      <c r="AD14" s="2"/>
      <c r="AE14" s="15"/>
      <c r="AF14" s="2"/>
      <c r="AG14" s="13"/>
      <c r="AH14" s="2"/>
      <c r="AI14" s="13"/>
      <c r="AJ14" s="2"/>
      <c r="AK14" s="16"/>
      <c r="AL14" s="2"/>
      <c r="AM14" s="15"/>
      <c r="AN14" s="2"/>
      <c r="AP14" s="3"/>
      <c r="AQ14" s="4"/>
      <c r="AR14" s="13"/>
      <c r="AS14" s="2"/>
      <c r="AT14" s="16"/>
      <c r="AU14" s="2"/>
      <c r="AV14" s="15"/>
      <c r="AW14" s="2"/>
      <c r="AX14" s="13"/>
      <c r="AY14" s="2"/>
      <c r="AZ14" s="13"/>
      <c r="BA14" s="2"/>
      <c r="BB14" s="16"/>
      <c r="BC14" s="2"/>
      <c r="BD14" s="15"/>
      <c r="BE14" s="2"/>
      <c r="BH14" s="3"/>
      <c r="BI14" s="4"/>
      <c r="BJ14" s="13"/>
      <c r="BK14" s="2"/>
      <c r="BL14" s="16"/>
      <c r="BM14" s="2"/>
      <c r="BN14" s="15"/>
      <c r="BO14" s="2"/>
      <c r="BP14" s="13"/>
      <c r="BQ14" s="2"/>
      <c r="BR14" s="13"/>
      <c r="BS14" s="2"/>
      <c r="BT14" s="16"/>
      <c r="BU14" s="2"/>
      <c r="BV14" s="15"/>
      <c r="BW14" s="2"/>
    </row>
    <row r="15" spans="1:75" ht="31.5">
      <c r="A15" s="3" t="s">
        <v>17</v>
      </c>
      <c r="C15" s="14"/>
      <c r="D15" s="2">
        <f t="shared" si="6"/>
      </c>
      <c r="E15" s="17"/>
      <c r="F15" s="2">
        <f t="shared" si="7"/>
      </c>
      <c r="G15" s="17"/>
      <c r="H15" s="2">
        <f>IF($B15&gt;0,IF(G15&gt;0,$B15*G15,""),"")</f>
      </c>
      <c r="I15" s="14"/>
      <c r="J15" s="2">
        <f>IF($B15&gt;0,IF(I15&gt;0,$B15*I15,""),"")</f>
      </c>
      <c r="K15" s="14"/>
      <c r="L15" s="2">
        <f t="shared" si="9"/>
      </c>
      <c r="M15" s="17"/>
      <c r="N15" s="2">
        <f t="shared" si="10"/>
      </c>
      <c r="O15" s="17">
        <v>140</v>
      </c>
      <c r="P15" s="2">
        <f t="shared" si="0"/>
      </c>
      <c r="Q15" s="2"/>
      <c r="R15" s="29" t="s">
        <v>37</v>
      </c>
      <c r="S15" s="24"/>
      <c r="T15" s="40">
        <f>PRODUCT(ROUND('[1]Base Year'!C15*1.1,2))</f>
        <v>6.58</v>
      </c>
      <c r="U15" s="27">
        <f t="shared" si="11"/>
      </c>
      <c r="V15" s="40">
        <f>PRODUCT(ROUND('[1]Base Year'!E15*1.02,2))</f>
        <v>8.67</v>
      </c>
      <c r="W15" s="27">
        <f t="shared" si="12"/>
      </c>
      <c r="Y15" s="3" t="s">
        <v>17</v>
      </c>
      <c r="Z15" s="4"/>
      <c r="AA15" s="13"/>
      <c r="AB15" s="2">
        <f t="shared" si="14"/>
      </c>
      <c r="AC15" s="17"/>
      <c r="AD15" s="2">
        <f t="shared" si="15"/>
      </c>
      <c r="AE15" s="17"/>
      <c r="AF15" s="2">
        <f t="shared" si="16"/>
      </c>
      <c r="AG15" s="14"/>
      <c r="AH15" s="2">
        <f t="shared" si="17"/>
      </c>
      <c r="AI15" s="14"/>
      <c r="AJ15" s="2">
        <f>IF($Z15&gt;0,IF(AI15&gt;0,AH15*AI15,""),"")</f>
      </c>
      <c r="AK15" s="17"/>
      <c r="AL15" s="2">
        <f t="shared" si="19"/>
      </c>
      <c r="AM15" s="17" t="e">
        <f>PRODUCT(ROUND(#REF!,2)*1.02)</f>
        <v>#REF!</v>
      </c>
      <c r="AN15" s="2">
        <f t="shared" si="20"/>
      </c>
      <c r="AP15" s="3" t="s">
        <v>17</v>
      </c>
      <c r="AQ15" s="4"/>
      <c r="AR15" s="13"/>
      <c r="AS15" s="2">
        <f t="shared" si="1"/>
      </c>
      <c r="AT15" s="17"/>
      <c r="AU15" s="2">
        <f t="shared" si="2"/>
      </c>
      <c r="AV15" s="17"/>
      <c r="AW15" s="2">
        <f t="shared" si="3"/>
      </c>
      <c r="AX15" s="14"/>
      <c r="AY15" s="2">
        <f t="shared" si="23"/>
      </c>
      <c r="AZ15" s="14"/>
      <c r="BA15" s="2">
        <f t="shared" si="24"/>
      </c>
      <c r="BB15" s="17"/>
      <c r="BC15" s="2">
        <f t="shared" si="32"/>
      </c>
      <c r="BD15" s="17" t="e">
        <f>PRODUCT(ROUND(AM15,2)*1.02)</f>
        <v>#REF!</v>
      </c>
      <c r="BE15" s="2">
        <f t="shared" si="25"/>
      </c>
      <c r="BH15" s="3" t="s">
        <v>17</v>
      </c>
      <c r="BI15" s="4"/>
      <c r="BJ15" s="13"/>
      <c r="BK15" s="2">
        <f t="shared" si="27"/>
      </c>
      <c r="BL15" s="17"/>
      <c r="BM15" s="2">
        <f>IF($AQ15&gt;0,IF(BL15&gt;0,BI15*BL15,""),"")</f>
      </c>
      <c r="BN15" s="15"/>
      <c r="BO15" s="2">
        <f>IF($AQ15&gt;0,IF(BN15&gt;0,BI15*BN15,""),"")</f>
      </c>
      <c r="BP15" s="14"/>
      <c r="BQ15" s="2">
        <f>IF($AQ15&gt;0,IF(BP15&gt;0,BI15*BP15,""),"")</f>
      </c>
      <c r="BR15" s="14"/>
      <c r="BS15" s="2">
        <f t="shared" si="30"/>
      </c>
      <c r="BT15" s="17"/>
      <c r="BU15" s="2">
        <f t="shared" si="33"/>
      </c>
      <c r="BV15" s="17" t="e">
        <f>PRODUCT(ROUND(BD15,2)*1.02)</f>
        <v>#REF!</v>
      </c>
      <c r="BW15" s="2">
        <f>IF($BI15&gt;0,IF(BV15&gt;0,BI15*BV15,""),"")</f>
      </c>
    </row>
    <row r="16" spans="5:61" ht="15.75" thickBot="1">
      <c r="E16"/>
      <c r="F16"/>
      <c r="G16"/>
      <c r="H16"/>
      <c r="I16"/>
      <c r="J16"/>
      <c r="M16"/>
      <c r="N16"/>
      <c r="O16"/>
      <c r="P16"/>
      <c r="Q16"/>
      <c r="R16" s="24"/>
      <c r="S16" s="24"/>
      <c r="T16" s="25"/>
      <c r="U16" s="25"/>
      <c r="V16" s="25"/>
      <c r="W16" s="25"/>
      <c r="Y16" s="4"/>
      <c r="Z16" s="4"/>
      <c r="AP16" s="4"/>
      <c r="AQ16" s="4"/>
      <c r="BH16" s="4"/>
      <c r="BI16" s="4"/>
    </row>
    <row r="17" spans="1:75" ht="16.5" thickBot="1">
      <c r="A17" s="7" t="s">
        <v>0</v>
      </c>
      <c r="B17" s="8">
        <f>COUNT(B4:B15)</f>
        <v>0</v>
      </c>
      <c r="C17" s="9"/>
      <c r="D17" s="10">
        <f>IF(COUNT(D4:D15)&lt;&gt;$B$17,"NA",SUM(D4:D15))</f>
        <v>0</v>
      </c>
      <c r="E17" s="9"/>
      <c r="F17" s="10">
        <f>IF(COUNT(F4:F15)&lt;&gt;$B$17,"NA",SUM(F4:F15))</f>
        <v>0</v>
      </c>
      <c r="G17" s="9"/>
      <c r="H17" s="10">
        <f>IF(COUNT(H4:H15)&lt;&gt;$B$17,"NA",SUM(H4:H15))</f>
        <v>0</v>
      </c>
      <c r="I17" s="9"/>
      <c r="J17" s="10">
        <f>IF(COUNT(J4:J15)&lt;&gt;$B$17,"NA",SUM(J4:J15))</f>
        <v>0</v>
      </c>
      <c r="K17" s="9"/>
      <c r="L17" s="10">
        <f>IF(COUNT(L4:L15)&lt;&gt;$B$17,"NA",SUM(L4:L15))</f>
        <v>0</v>
      </c>
      <c r="M17" s="9"/>
      <c r="N17" s="10">
        <f>IF(COUNT(N4:N15)&lt;&gt;$B$17,"NA",SUM(N4:N15))</f>
        <v>0</v>
      </c>
      <c r="O17" s="9"/>
      <c r="P17" s="10">
        <f>IF(COUNT(P4:P15)&lt;&gt;$B$17,"NA",SUM(P4:P15))</f>
        <v>0</v>
      </c>
      <c r="Q17" s="10"/>
      <c r="R17" s="33" t="s">
        <v>0</v>
      </c>
      <c r="S17" s="34">
        <f>COUNT(S4:S15)</f>
        <v>0</v>
      </c>
      <c r="T17" s="35"/>
      <c r="U17" s="36">
        <f>IF(COUNT(U4:U15)&lt;&gt;$S$17,"NA",SUM(U4:U15))</f>
        <v>0</v>
      </c>
      <c r="V17" s="35"/>
      <c r="W17" s="36">
        <f>IF(COUNT(W4:W15)&lt;&gt;$S$17,"NA",SUM(W4:W15))</f>
        <v>0</v>
      </c>
      <c r="Y17" s="7" t="s">
        <v>0</v>
      </c>
      <c r="Z17" s="8">
        <f>COUNT(Z4:Z15)</f>
        <v>0</v>
      </c>
      <c r="AA17" s="9"/>
      <c r="AB17" s="10">
        <f>IF(COUNT(AB4:AB15)&lt;&gt;$Z$17,"NA",SUM(AB4:AB15))</f>
        <v>0</v>
      </c>
      <c r="AC17" s="9"/>
      <c r="AD17" s="10">
        <f>IF(COUNT(AD4:AD15)&lt;&gt;$Z$17,"NA",SUM(AD4:AD15))</f>
        <v>0</v>
      </c>
      <c r="AE17" s="9"/>
      <c r="AF17" s="10">
        <f>IF(COUNT(AF4:AF15)&lt;&gt;$Z$17,"NA",SUM(AF4:AF15))</f>
        <v>0</v>
      </c>
      <c r="AG17" s="9"/>
      <c r="AH17" s="10">
        <f>IF(COUNT(AH4:AH15)&lt;&gt;$Z$17,"NA",SUM(AH4:AH15))</f>
        <v>0</v>
      </c>
      <c r="AI17" s="9"/>
      <c r="AJ17" s="10">
        <f>IF(COUNT(AJ4:AJ15)&lt;&gt;$Z$17,"NA",SUM(AJ4:AJ15))</f>
        <v>0</v>
      </c>
      <c r="AK17" s="9"/>
      <c r="AL17" s="10">
        <f>IF(COUNT(AL4:AL15)&lt;&gt;$Z$17,"NA",SUM(AL4:AL15))</f>
        <v>0</v>
      </c>
      <c r="AM17" s="9"/>
      <c r="AN17" s="10">
        <f>IF(COUNT(AN4:AN15)&lt;&gt;$Z$17,"NA",SUM(AN4:AN15))</f>
        <v>0</v>
      </c>
      <c r="AP17" s="7" t="s">
        <v>0</v>
      </c>
      <c r="AQ17" s="8">
        <f>COUNT(AQ4:AQ15)</f>
        <v>0</v>
      </c>
      <c r="AR17" s="9"/>
      <c r="AS17" s="10">
        <f>IF(COUNT(AS4:AS15)&lt;&gt;$AQ$17,"NA",SUM(AS4:AS15))</f>
        <v>0</v>
      </c>
      <c r="AT17" s="9"/>
      <c r="AU17" s="10">
        <f>IF(COUNT(AU4:AU15)&lt;&gt;$AQ$17,"NA",SUM(AU4:AU15))</f>
        <v>0</v>
      </c>
      <c r="AV17" s="9"/>
      <c r="AW17" s="10">
        <f>IF(COUNT(AW4:AW15)&lt;&gt;$AQ$17,"NA",SUM(AW4:AW15))</f>
        <v>0</v>
      </c>
      <c r="AX17" s="9"/>
      <c r="AY17" s="10">
        <f>IF(COUNT(AY4:AY15)&lt;&gt;$AQ$17,"NA",SUM(AY4:AY15))</f>
        <v>0</v>
      </c>
      <c r="AZ17" s="9"/>
      <c r="BA17" s="10">
        <f>IF(COUNT(BA4:BA15)&lt;&gt;$AQ$17,"NA",SUM(BA4:BA15))</f>
        <v>0</v>
      </c>
      <c r="BB17" s="9"/>
      <c r="BC17" s="10">
        <f>IF(COUNT(BC4:BC15)&lt;&gt;$AQ$17,"NA",SUM(BC4:BC15))</f>
        <v>0</v>
      </c>
      <c r="BD17" s="9"/>
      <c r="BE17" s="10">
        <f>IF(COUNT(BE4:BE15)&lt;&gt;$AQ$17,"NA",SUM(BE4:BE15))</f>
        <v>0</v>
      </c>
      <c r="BH17" s="7" t="s">
        <v>0</v>
      </c>
      <c r="BI17" s="8">
        <f>COUNT(BI4:BI15)</f>
        <v>0</v>
      </c>
      <c r="BJ17" s="9"/>
      <c r="BK17" s="10">
        <f>IF(COUNT(BK4:BK15)&lt;&gt;$BI$17,"NA",SUM(BK4:BK15))</f>
        <v>0</v>
      </c>
      <c r="BL17" s="9"/>
      <c r="BM17" s="10">
        <f>IF(COUNT(BM4:BM15)&lt;&gt;$BI$17,"NA",SUM(BM4:BM15))</f>
        <v>0</v>
      </c>
      <c r="BN17" s="9"/>
      <c r="BO17" s="10">
        <f>IF(COUNT(BO4:BO15)&lt;&gt;$BI$17,"NA",SUM(BO4:BO15))</f>
        <v>0</v>
      </c>
      <c r="BP17" s="9"/>
      <c r="BQ17" s="10">
        <f>IF(COUNT(BQ4:BQ15)&lt;&gt;$BI$17,"NA",SUM(BQ4:BQ15))</f>
        <v>0</v>
      </c>
      <c r="BR17" s="9"/>
      <c r="BS17" s="10">
        <f>IF(COUNT(BS4:BS15)&lt;&gt;$BI$17,"NA",SUM(BS4:BS15))</f>
        <v>0</v>
      </c>
      <c r="BT17" s="9"/>
      <c r="BU17" s="10">
        <f>IF(COUNT(BU4:BU15)&lt;&gt;$BI$17,"NA",SUM(BU4:BU15))</f>
        <v>0</v>
      </c>
      <c r="BV17" s="9"/>
      <c r="BW17" s="10">
        <f>IF(COUNT(BW4:BW15)&lt;&gt;$BI$17,"NA",SUM(BW4:BW15))</f>
        <v>0</v>
      </c>
    </row>
    <row r="18" spans="1:17" s="3" customFormat="1" ht="12.75">
      <c r="A18" s="4"/>
      <c r="B18" s="4"/>
      <c r="C18"/>
      <c r="D18"/>
      <c r="E18" s="12"/>
      <c r="F18" s="12"/>
      <c r="G18" s="12"/>
      <c r="H18" s="12"/>
      <c r="I18" s="12"/>
      <c r="J18" s="12"/>
      <c r="K18"/>
      <c r="L18"/>
      <c r="M18" s="12"/>
      <c r="N18" s="12"/>
      <c r="O18" s="12"/>
      <c r="P18" s="12"/>
      <c r="Q18" s="12"/>
    </row>
  </sheetData>
  <mergeCells count="5">
    <mergeCell ref="BH1:BO1"/>
    <mergeCell ref="A1:H1"/>
    <mergeCell ref="R1:W1"/>
    <mergeCell ref="Y1:AF1"/>
    <mergeCell ref="AP1:AW1"/>
  </mergeCells>
  <printOptions/>
  <pageMargins left="0.75" right="0.75" top="1" bottom="1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8"/>
  <sheetViews>
    <sheetView tabSelected="1" zoomScale="80" zoomScaleNormal="80" workbookViewId="0" topLeftCell="AI1">
      <selection activeCell="AJ5" sqref="AJ5"/>
    </sheetView>
  </sheetViews>
  <sheetFormatPr defaultColWidth="9.140625" defaultRowHeight="12.75"/>
  <cols>
    <col min="1" max="2" width="7.7109375" style="4" hidden="1" customWidth="1"/>
    <col min="3" max="3" width="8.421875" style="0" hidden="1" customWidth="1"/>
    <col min="4" max="4" width="13.28125" style="0" hidden="1" customWidth="1"/>
    <col min="5" max="5" width="8.8515625" style="11" hidden="1" customWidth="1"/>
    <col min="6" max="6" width="13.421875" style="11" hidden="1" customWidth="1"/>
    <col min="7" max="7" width="8.8515625" style="11" hidden="1" customWidth="1"/>
    <col min="8" max="8" width="13.7109375" style="11" hidden="1" customWidth="1"/>
    <col min="9" max="9" width="8.140625" style="11" hidden="1" customWidth="1"/>
    <col min="10" max="10" width="13.28125" style="11" hidden="1" customWidth="1"/>
    <col min="11" max="11" width="11.140625" style="0" hidden="1" customWidth="1"/>
    <col min="12" max="12" width="13.8515625" style="0" hidden="1" customWidth="1"/>
    <col min="13" max="13" width="9.28125" style="11" hidden="1" customWidth="1"/>
    <col min="14" max="14" width="13.8515625" style="11" hidden="1" customWidth="1"/>
    <col min="15" max="15" width="11.421875" style="11" hidden="1" customWidth="1"/>
    <col min="16" max="16" width="13.140625" style="11" hidden="1" customWidth="1"/>
    <col min="17" max="17" width="7.421875" style="11" hidden="1" customWidth="1"/>
    <col min="18" max="18" width="6.8515625" style="0" hidden="1" customWidth="1"/>
    <col min="19" max="20" width="0" style="0" hidden="1" customWidth="1"/>
    <col min="21" max="21" width="14.28125" style="0" hidden="1" customWidth="1"/>
    <col min="22" max="22" width="0" style="0" hidden="1" customWidth="1"/>
    <col min="23" max="23" width="14.421875" style="0" hidden="1" customWidth="1"/>
    <col min="24" max="24" width="0" style="0" hidden="1" customWidth="1"/>
    <col min="25" max="27" width="14.140625" style="0" hidden="1" customWidth="1"/>
    <col min="28" max="28" width="13.28125" style="0" hidden="1" customWidth="1"/>
    <col min="29" max="29" width="12.421875" style="0" hidden="1" customWidth="1"/>
    <col min="30" max="30" width="0" style="0" hidden="1" customWidth="1"/>
    <col min="31" max="31" width="11.7109375" style="0" hidden="1" customWidth="1"/>
    <col min="32" max="32" width="12.421875" style="0" hidden="1" customWidth="1"/>
    <col min="33" max="33" width="13.8515625" style="0" hidden="1" customWidth="1"/>
    <col min="34" max="34" width="0" style="0" hidden="1" customWidth="1"/>
    <col min="35" max="35" width="55.8515625" style="0" bestFit="1" customWidth="1"/>
    <col min="36" max="36" width="10.57421875" style="0" customWidth="1"/>
    <col min="37" max="37" width="14.421875" style="0" bestFit="1" customWidth="1"/>
    <col min="38" max="38" width="13.57421875" style="0" customWidth="1"/>
    <col min="39" max="39" width="14.421875" style="0" bestFit="1" customWidth="1"/>
    <col min="40" max="40" width="17.57421875" style="0" customWidth="1"/>
    <col min="41" max="44" width="0" style="0" hidden="1" customWidth="1"/>
    <col min="45" max="45" width="15.7109375" style="0" hidden="1" customWidth="1"/>
    <col min="46" max="46" width="0" style="0" hidden="1" customWidth="1"/>
    <col min="47" max="47" width="13.140625" style="0" hidden="1" customWidth="1"/>
    <col min="48" max="48" width="0" style="0" hidden="1" customWidth="1"/>
    <col min="49" max="49" width="17.140625" style="0" hidden="1" customWidth="1"/>
    <col min="50" max="50" width="0" style="0" hidden="1" customWidth="1"/>
    <col min="51" max="51" width="14.7109375" style="0" hidden="1" customWidth="1"/>
    <col min="52" max="52" width="11.28125" style="0" hidden="1" customWidth="1"/>
    <col min="53" max="53" width="13.57421875" style="0" hidden="1" customWidth="1"/>
    <col min="54" max="54" width="0" style="0" hidden="1" customWidth="1"/>
    <col min="55" max="55" width="14.140625" style="0" hidden="1" customWidth="1"/>
    <col min="56" max="56" width="12.00390625" style="0" hidden="1" customWidth="1"/>
    <col min="57" max="57" width="12.57421875" style="0" hidden="1" customWidth="1"/>
    <col min="58" max="62" width="0" style="0" hidden="1" customWidth="1"/>
    <col min="63" max="63" width="11.00390625" style="0" hidden="1" customWidth="1"/>
    <col min="64" max="64" width="0" style="0" hidden="1" customWidth="1"/>
    <col min="65" max="65" width="11.00390625" style="0" hidden="1" customWidth="1"/>
    <col min="66" max="66" width="0" style="0" hidden="1" customWidth="1"/>
    <col min="67" max="67" width="13.8515625" style="0" hidden="1" customWidth="1"/>
    <col min="68" max="68" width="10.421875" style="0" hidden="1" customWidth="1"/>
    <col min="69" max="69" width="0" style="0" hidden="1" customWidth="1"/>
    <col min="70" max="70" width="13.00390625" style="0" hidden="1" customWidth="1"/>
    <col min="71" max="73" width="0" style="0" hidden="1" customWidth="1"/>
    <col min="74" max="74" width="13.00390625" style="0" hidden="1" customWidth="1"/>
    <col min="75" max="76" width="0" style="0" hidden="1" customWidth="1"/>
  </cols>
  <sheetData>
    <row r="1" spans="1:69" ht="15.75">
      <c r="A1" s="41" t="s">
        <v>21</v>
      </c>
      <c r="B1" s="41"/>
      <c r="C1" s="41"/>
      <c r="D1" s="41"/>
      <c r="E1" s="41"/>
      <c r="F1" s="41"/>
      <c r="G1" s="41"/>
      <c r="H1" s="41"/>
      <c r="K1" s="1"/>
      <c r="L1" s="1"/>
      <c r="R1" s="41" t="s">
        <v>22</v>
      </c>
      <c r="S1" s="41"/>
      <c r="T1" s="41"/>
      <c r="U1" s="41"/>
      <c r="V1" s="41"/>
      <c r="W1" s="41"/>
      <c r="X1" s="41"/>
      <c r="Y1" s="41"/>
      <c r="Z1" s="19"/>
      <c r="AA1" s="19"/>
      <c r="AI1" s="42" t="s">
        <v>42</v>
      </c>
      <c r="AJ1" s="42"/>
      <c r="AK1" s="42"/>
      <c r="AL1" s="42"/>
      <c r="AM1" s="42"/>
      <c r="AN1" s="42"/>
      <c r="AP1" s="41" t="s">
        <v>24</v>
      </c>
      <c r="AQ1" s="41"/>
      <c r="AR1" s="41"/>
      <c r="AS1" s="41"/>
      <c r="AT1" s="41"/>
      <c r="AU1" s="41"/>
      <c r="AV1" s="41"/>
      <c r="AW1" s="41"/>
      <c r="AX1" s="19"/>
      <c r="AY1" s="19"/>
      <c r="BH1" s="41" t="s">
        <v>25</v>
      </c>
      <c r="BI1" s="41"/>
      <c r="BJ1" s="41"/>
      <c r="BK1" s="41"/>
      <c r="BL1" s="41"/>
      <c r="BM1" s="41"/>
      <c r="BN1" s="41"/>
      <c r="BO1" s="41"/>
      <c r="BP1" s="19"/>
      <c r="BQ1" s="19"/>
    </row>
    <row r="2" spans="1:75" ht="32.25" thickBot="1">
      <c r="A2" s="5" t="s">
        <v>3</v>
      </c>
      <c r="B2" s="5" t="s">
        <v>1</v>
      </c>
      <c r="C2" s="18" t="s">
        <v>13</v>
      </c>
      <c r="D2" s="6" t="s">
        <v>2</v>
      </c>
      <c r="E2" s="18" t="s">
        <v>14</v>
      </c>
      <c r="F2" s="6" t="s">
        <v>2</v>
      </c>
      <c r="G2" s="18" t="s">
        <v>15</v>
      </c>
      <c r="H2" s="6" t="s">
        <v>2</v>
      </c>
      <c r="I2" s="18" t="s">
        <v>16</v>
      </c>
      <c r="J2" s="6" t="s">
        <v>2</v>
      </c>
      <c r="K2" s="18" t="s">
        <v>18</v>
      </c>
      <c r="L2" s="6" t="s">
        <v>2</v>
      </c>
      <c r="M2" s="18" t="s">
        <v>19</v>
      </c>
      <c r="N2" s="6" t="s">
        <v>2</v>
      </c>
      <c r="O2" s="18" t="s">
        <v>20</v>
      </c>
      <c r="P2" s="6" t="s">
        <v>2</v>
      </c>
      <c r="Q2" s="6"/>
      <c r="R2" s="5" t="s">
        <v>3</v>
      </c>
      <c r="S2" s="5" t="s">
        <v>1</v>
      </c>
      <c r="T2" s="18" t="s">
        <v>13</v>
      </c>
      <c r="U2" s="6" t="s">
        <v>2</v>
      </c>
      <c r="V2" s="18" t="s">
        <v>14</v>
      </c>
      <c r="W2" s="6" t="s">
        <v>2</v>
      </c>
      <c r="X2" s="18" t="s">
        <v>15</v>
      </c>
      <c r="Y2" s="6" t="s">
        <v>2</v>
      </c>
      <c r="Z2" s="18" t="s">
        <v>16</v>
      </c>
      <c r="AA2" s="6" t="s">
        <v>2</v>
      </c>
      <c r="AB2" s="18" t="s">
        <v>18</v>
      </c>
      <c r="AC2" s="6" t="s">
        <v>2</v>
      </c>
      <c r="AD2" s="18" t="s">
        <v>19</v>
      </c>
      <c r="AE2" s="6" t="s">
        <v>2</v>
      </c>
      <c r="AF2" s="18" t="s">
        <v>20</v>
      </c>
      <c r="AG2" s="6" t="s">
        <v>2</v>
      </c>
      <c r="AI2" s="21" t="s">
        <v>3</v>
      </c>
      <c r="AJ2" s="21" t="s">
        <v>1</v>
      </c>
      <c r="AK2" s="22" t="s">
        <v>38</v>
      </c>
      <c r="AL2" s="23" t="s">
        <v>2</v>
      </c>
      <c r="AM2" s="37" t="s">
        <v>39</v>
      </c>
      <c r="AN2" s="23" t="s">
        <v>2</v>
      </c>
      <c r="AP2" s="5" t="s">
        <v>3</v>
      </c>
      <c r="AQ2" s="5" t="s">
        <v>1</v>
      </c>
      <c r="AR2" s="18" t="s">
        <v>13</v>
      </c>
      <c r="AS2" s="6" t="s">
        <v>2</v>
      </c>
      <c r="AT2" s="18" t="s">
        <v>14</v>
      </c>
      <c r="AU2" s="6" t="s">
        <v>2</v>
      </c>
      <c r="AV2" s="18" t="s">
        <v>15</v>
      </c>
      <c r="AW2" s="6" t="s">
        <v>2</v>
      </c>
      <c r="AX2" s="18" t="s">
        <v>16</v>
      </c>
      <c r="AY2" s="6" t="s">
        <v>2</v>
      </c>
      <c r="AZ2" s="18" t="s">
        <v>18</v>
      </c>
      <c r="BA2" s="6" t="s">
        <v>2</v>
      </c>
      <c r="BB2" s="18" t="s">
        <v>19</v>
      </c>
      <c r="BC2" s="6" t="s">
        <v>2</v>
      </c>
      <c r="BD2" s="18" t="s">
        <v>20</v>
      </c>
      <c r="BE2" s="6" t="s">
        <v>2</v>
      </c>
      <c r="BH2" s="5" t="s">
        <v>3</v>
      </c>
      <c r="BI2" s="5" t="s">
        <v>1</v>
      </c>
      <c r="BJ2" s="18" t="s">
        <v>13</v>
      </c>
      <c r="BK2" s="6" t="s">
        <v>2</v>
      </c>
      <c r="BL2" s="18" t="s">
        <v>14</v>
      </c>
      <c r="BM2" s="6" t="s">
        <v>2</v>
      </c>
      <c r="BN2" s="18" t="s">
        <v>15</v>
      </c>
      <c r="BO2" s="6" t="s">
        <v>2</v>
      </c>
      <c r="BP2" s="18" t="s">
        <v>16</v>
      </c>
      <c r="BQ2" s="6" t="s">
        <v>2</v>
      </c>
      <c r="BR2" s="18" t="s">
        <v>18</v>
      </c>
      <c r="BS2" s="6" t="s">
        <v>2</v>
      </c>
      <c r="BT2" s="18" t="s">
        <v>19</v>
      </c>
      <c r="BU2" s="6" t="s">
        <v>2</v>
      </c>
      <c r="BV2" s="18" t="s">
        <v>20</v>
      </c>
      <c r="BW2" s="6" t="s">
        <v>2</v>
      </c>
    </row>
    <row r="3" spans="5:61" ht="15">
      <c r="E3"/>
      <c r="F3"/>
      <c r="G3"/>
      <c r="H3"/>
      <c r="I3"/>
      <c r="J3"/>
      <c r="M3"/>
      <c r="N3"/>
      <c r="O3"/>
      <c r="P3"/>
      <c r="Q3"/>
      <c r="R3" s="4"/>
      <c r="S3" s="4"/>
      <c r="AI3" s="24"/>
      <c r="AJ3" s="24"/>
      <c r="AK3" s="25"/>
      <c r="AL3" s="25"/>
      <c r="AM3" s="25"/>
      <c r="AN3" s="25"/>
      <c r="AP3" s="4"/>
      <c r="AQ3" s="4"/>
      <c r="BH3" s="4"/>
      <c r="BI3" s="4"/>
    </row>
    <row r="4" spans="1:75" ht="47.25">
      <c r="A4" s="3" t="s">
        <v>4</v>
      </c>
      <c r="C4" s="13">
        <v>88.5</v>
      </c>
      <c r="D4" s="2">
        <f>IF($B4&gt;0,IF(C4&gt;0,$B4*C4,""),"")</f>
      </c>
      <c r="E4" s="15">
        <v>195</v>
      </c>
      <c r="F4" s="2">
        <f>IF($B4&gt;0,IF(E4&gt;0,$B4*E4,""),"")</f>
      </c>
      <c r="G4" s="15">
        <v>220</v>
      </c>
      <c r="H4" s="2">
        <f>IF($B4&gt;0,IF(G4&gt;0,$B4*G4,""),"")</f>
      </c>
      <c r="I4" s="13"/>
      <c r="J4" s="2">
        <f>IF($B4&gt;0,IF(I4&gt;0,$B4*I4,""),"")</f>
      </c>
      <c r="K4" s="13"/>
      <c r="L4" s="2">
        <f>IF($B4&gt;0,IF(K4&gt;0,$B4*K4,""),"")</f>
      </c>
      <c r="M4" s="15"/>
      <c r="N4" s="2">
        <f>IF($B4&gt;0,IF(M4&gt;0,$B4*M4,""),"")</f>
      </c>
      <c r="O4" s="15"/>
      <c r="P4" s="2">
        <f aca="true" t="shared" si="0" ref="P4:P15">IF($B4&gt;0,IF(O4&gt;0,$B4*O4,""),"")</f>
      </c>
      <c r="Q4" s="2"/>
      <c r="R4" s="3" t="s">
        <v>4</v>
      </c>
      <c r="S4" s="4"/>
      <c r="T4" s="13">
        <f>PRODUCT(ROUND(C4,2)*1)</f>
        <v>88.5</v>
      </c>
      <c r="U4" s="2">
        <f>IF($S4&gt;0,IF(T4&gt;0,$S4*T4,""),"")</f>
      </c>
      <c r="V4" s="15">
        <v>195</v>
      </c>
      <c r="W4" s="2">
        <f>IF($S4&gt;0,IF(V4&gt;0,$S4*V4,""),"")</f>
      </c>
      <c r="X4" s="15">
        <f>PRODUCT(ROUND(G4,2)*1.02)</f>
        <v>224.4</v>
      </c>
      <c r="Y4" s="2">
        <f aca="true" t="shared" si="1" ref="Y4:Y15">IF($S4&gt;0,IF(X4&gt;0,$S4*X4,""),"")</f>
      </c>
      <c r="Z4" s="13"/>
      <c r="AA4" s="2">
        <f aca="true" t="shared" si="2" ref="AA4:AA15">IF($S4&gt;0,IF(Z4&gt;0,$S4*Z4,""),"")</f>
      </c>
      <c r="AB4" s="13"/>
      <c r="AC4" s="2">
        <f>IF($S4&gt;0,IF(AB4&gt;0,$S4*AB4,""),"")</f>
      </c>
      <c r="AD4" s="15"/>
      <c r="AE4" s="2">
        <f>IF($S4&gt;0,IF(AD4&gt;0,$S4*AD4,""),"")</f>
      </c>
      <c r="AF4" s="15"/>
      <c r="AG4" s="2">
        <f>IF($S4&gt;0,IF(AF4&gt;0,$S4*AF4,""),"")</f>
      </c>
      <c r="AI4" s="29" t="s">
        <v>26</v>
      </c>
      <c r="AJ4" s="24"/>
      <c r="AK4" s="26">
        <f>PRODUCT(ROUND('[2]Year 2 '!T4*1.05,2))</f>
        <v>10.19</v>
      </c>
      <c r="AL4" s="27">
        <f>IF($AJ4&gt;0,IF(AK4&gt;0,AJ4*AK4,""),"")</f>
      </c>
      <c r="AM4" s="26">
        <f>PRODUCT(ROUND('[2]Year 2 '!V4*1.02,2))</f>
        <v>10.77</v>
      </c>
      <c r="AN4" s="27">
        <f>IF($AJ4&gt;0,IF(AM4&gt;0,AJ4*AM4,""),"")</f>
      </c>
      <c r="AP4" s="3" t="s">
        <v>4</v>
      </c>
      <c r="AQ4" s="4"/>
      <c r="AR4" s="13">
        <f>PRODUCT(ROUND(AK4,2)*1.02)</f>
        <v>10.393799999999999</v>
      </c>
      <c r="AS4" s="2">
        <f aca="true" t="shared" si="3" ref="AS4:AS15">IF($AQ4&gt;0,IF(AR4&gt;0,AQ4*AR4,""),"")</f>
      </c>
      <c r="AT4" s="15">
        <v>195</v>
      </c>
      <c r="AU4" s="2">
        <f aca="true" t="shared" si="4" ref="AU4:AU15">IF($AQ4&gt;0,IF(AT4&gt;0,AQ4*AT4,""),"")</f>
      </c>
      <c r="AV4" s="15" t="e">
        <f>PRODUCT(ROUND(#REF!,2)*1.02)</f>
        <v>#REF!</v>
      </c>
      <c r="AW4" s="2">
        <f aca="true" t="shared" si="5" ref="AW4:AW15">IF($AQ4&gt;0,IF(AV4&gt;0,AQ4*AV4,""),"")</f>
      </c>
      <c r="AX4" s="13"/>
      <c r="AY4" s="2">
        <f>IF($AQ4&gt;0,IF(AX4&gt;0,AQ4*AX4,""),"")</f>
      </c>
      <c r="AZ4" s="13"/>
      <c r="BA4" s="2">
        <f>IF($AQ4&gt;0,IF(AZ4&gt;0,AQ4*AZ4,""),"")</f>
      </c>
      <c r="BB4" s="15"/>
      <c r="BC4" s="2">
        <f>IF($AQ4&gt;0,IF(BB4&gt;0,AQ4*BB4,""),"")</f>
      </c>
      <c r="BD4" s="15"/>
      <c r="BE4" s="2">
        <f>IF($AQ4&gt;0,IF(BD4&gt;0,AQ4*BD4,""),"")</f>
      </c>
      <c r="BH4" s="3" t="s">
        <v>4</v>
      </c>
      <c r="BI4" s="4"/>
      <c r="BJ4" s="13">
        <f>PRODUCT(ROUND(AR4,2)*1.02)</f>
        <v>10.597800000000001</v>
      </c>
      <c r="BK4" s="2">
        <f>IF($BI4&gt;0,IF(BJ4&gt;0,BI4*BJ4,""),"")</f>
      </c>
      <c r="BL4" s="15">
        <v>195</v>
      </c>
      <c r="BM4" s="2">
        <f aca="true" t="shared" si="6" ref="BM4:BM12">IF($BI4&gt;0,IF(BL4&gt;0,BI4*BL4,""),"")</f>
      </c>
      <c r="BN4" s="15" t="e">
        <f>PRODUCT(ROUND(AV4,2)*1.02)</f>
        <v>#REF!</v>
      </c>
      <c r="BO4" s="2">
        <f>IF($BI4&gt;0,IF(BN4&gt;0,BI4*BN4,""),"")</f>
      </c>
      <c r="BP4" s="13"/>
      <c r="BQ4" s="2">
        <f aca="true" t="shared" si="7" ref="BQ4:BQ12">IF($BI4&gt;0,IF(BP4&gt;0,BI4*BP4,""),"")</f>
      </c>
      <c r="BR4" s="13"/>
      <c r="BS4" s="2">
        <f>IF($AQ4&gt;0,IF(BR4&gt;0,BI4*BR4,""),"")</f>
      </c>
      <c r="BT4" s="15"/>
      <c r="BU4" s="2">
        <f>IF($AQ4&gt;0,IF(BT4&gt;0,BI4*BT4,""),"")</f>
      </c>
      <c r="BV4" s="15"/>
      <c r="BW4" s="2">
        <f>IF($AQ4&gt;0,IF(BV4&gt;0,BI4*BV4,""),"")</f>
      </c>
    </row>
    <row r="5" spans="1:75" ht="47.25">
      <c r="A5" s="3" t="s">
        <v>5</v>
      </c>
      <c r="C5" s="13">
        <v>147.5</v>
      </c>
      <c r="D5" s="2">
        <f aca="true" t="shared" si="8" ref="D5:D15">IF($B5&gt;0,IF(C5&gt;0,$B5*C5,""),"")</f>
      </c>
      <c r="E5" s="15">
        <v>225</v>
      </c>
      <c r="F5" s="2">
        <f aca="true" t="shared" si="9" ref="F5:F15">IF($B5&gt;0,IF(E5&gt;0,$B5*E5,""),"")</f>
      </c>
      <c r="G5" s="15">
        <v>280</v>
      </c>
      <c r="H5" s="2">
        <f aca="true" t="shared" si="10" ref="H5:J12">IF($B5&gt;0,IF(G5&gt;0,$B5*G5,""),"")</f>
      </c>
      <c r="I5" s="13"/>
      <c r="J5" s="2">
        <f t="shared" si="10"/>
      </c>
      <c r="K5" s="13"/>
      <c r="L5" s="2">
        <f aca="true" t="shared" si="11" ref="L5:L15">IF($B5&gt;0,IF(K5&gt;0,$B5*K5,""),"")</f>
      </c>
      <c r="M5" s="15"/>
      <c r="N5" s="2">
        <f aca="true" t="shared" si="12" ref="N5:N15">IF($B5&gt;0,IF(M5&gt;0,$B5*M5,""),"")</f>
      </c>
      <c r="O5" s="15"/>
      <c r="P5" s="2">
        <f t="shared" si="0"/>
      </c>
      <c r="Q5" s="2"/>
      <c r="R5" s="3" t="s">
        <v>5</v>
      </c>
      <c r="S5" s="4"/>
      <c r="T5" s="13">
        <f aca="true" t="shared" si="13" ref="T5:T12">PRODUCT(ROUND(C5,2)*1)</f>
        <v>147.5</v>
      </c>
      <c r="U5" s="2">
        <f aca="true" t="shared" si="14" ref="U5:U15">IF($S5&gt;0,IF(T5&gt;0,$S5*T5,""),"")</f>
      </c>
      <c r="V5" s="15">
        <v>225</v>
      </c>
      <c r="W5" s="2">
        <f aca="true" t="shared" si="15" ref="W5:W15">IF($S5&gt;0,IF(V5&gt;0,$S5*V5,""),"")</f>
      </c>
      <c r="X5" s="15">
        <f aca="true" t="shared" si="16" ref="X5:X12">PRODUCT(ROUND(G5,2)*1.02)</f>
        <v>285.6</v>
      </c>
      <c r="Y5" s="2">
        <f t="shared" si="1"/>
      </c>
      <c r="Z5" s="13"/>
      <c r="AA5" s="2">
        <f t="shared" si="2"/>
      </c>
      <c r="AB5" s="13"/>
      <c r="AC5" s="2">
        <f aca="true" t="shared" si="17" ref="AC5:AC15">IF($S5&gt;0,IF(AB5&gt;0,$S5*AB5,""),"")</f>
      </c>
      <c r="AD5" s="15"/>
      <c r="AE5" s="2">
        <f aca="true" t="shared" si="18" ref="AE5:AE15">IF($S5&gt;0,IF(AD5&gt;0,$S5*AD5,""),"")</f>
      </c>
      <c r="AF5" s="15"/>
      <c r="AG5" s="2">
        <f aca="true" t="shared" si="19" ref="AG5:AG15">IF($S5&gt;0,IF(AF5&gt;0,$S5*AF5,""),"")</f>
      </c>
      <c r="AI5" s="29" t="s">
        <v>27</v>
      </c>
      <c r="AJ5" s="24"/>
      <c r="AK5" s="26">
        <f>PRODUCT(ROUND('[2]Year 2 '!T5*1.05,2))</f>
        <v>16.84</v>
      </c>
      <c r="AL5" s="27">
        <f aca="true" t="shared" si="20" ref="AL5:AL15">IF($AJ5&gt;0,IF(AK5&gt;0,AJ5*AK5,""),"")</f>
      </c>
      <c r="AM5" s="26">
        <f>PRODUCT(ROUND('[2]Year 2 '!V5*1.02,2))</f>
        <v>11.44</v>
      </c>
      <c r="AN5" s="27">
        <f aca="true" t="shared" si="21" ref="AN5:AN15">IF($AJ5&gt;0,IF(AM5&gt;0,AJ5*AM5,""),"")</f>
      </c>
      <c r="AP5" s="3" t="s">
        <v>5</v>
      </c>
      <c r="AQ5" s="4"/>
      <c r="AR5" s="13">
        <f aca="true" t="shared" si="22" ref="AR5:AR12">PRODUCT(ROUND(AK5,2)*1.02)</f>
        <v>17.1768</v>
      </c>
      <c r="AS5" s="2">
        <f t="shared" si="3"/>
      </c>
      <c r="AT5" s="15">
        <v>225</v>
      </c>
      <c r="AU5" s="2">
        <f t="shared" si="4"/>
      </c>
      <c r="AV5" s="15" t="e">
        <f>PRODUCT(ROUND(#REF!,2)*1.02)</f>
        <v>#REF!</v>
      </c>
      <c r="AW5" s="2">
        <f t="shared" si="5"/>
      </c>
      <c r="AX5" s="13"/>
      <c r="AY5" s="2">
        <f aca="true" t="shared" si="23" ref="AY5:AY15">IF($AQ5&gt;0,IF(AX5&gt;0,AQ5*AX5,""),"")</f>
      </c>
      <c r="AZ5" s="13"/>
      <c r="BA5" s="2">
        <f aca="true" t="shared" si="24" ref="BA5:BA15">IF($AQ5&gt;0,IF(AZ5&gt;0,AQ5*AZ5,""),"")</f>
      </c>
      <c r="BB5" s="15"/>
      <c r="BC5" s="2">
        <f>IF($AQ5&gt;0,IF(BB5&gt;0,AQ5*BB5,""),"")</f>
      </c>
      <c r="BD5" s="15"/>
      <c r="BE5" s="2">
        <f aca="true" t="shared" si="25" ref="BE5:BE15">IF($AQ5&gt;0,IF(BD5&gt;0,AQ5*BD5,""),"")</f>
      </c>
      <c r="BH5" s="3" t="s">
        <v>5</v>
      </c>
      <c r="BI5" s="4"/>
      <c r="BJ5" s="13">
        <f aca="true" t="shared" si="26" ref="BJ5:BJ12">PRODUCT(ROUND(AR5,2)*1.02)</f>
        <v>17.5236</v>
      </c>
      <c r="BK5" s="2">
        <f aca="true" t="shared" si="27" ref="BK5:BK15">IF($BI5&gt;0,IF(BJ5&gt;0,BI5*BJ5,""),"")</f>
      </c>
      <c r="BL5" s="15">
        <v>225</v>
      </c>
      <c r="BM5" s="2">
        <f t="shared" si="6"/>
      </c>
      <c r="BN5" s="15" t="e">
        <f aca="true" t="shared" si="28" ref="BN5:BN12">PRODUCT(ROUND(AV5,2)*1.02)</f>
        <v>#REF!</v>
      </c>
      <c r="BO5" s="2">
        <f aca="true" t="shared" si="29" ref="BO5:BO12">IF($BI5&gt;0,IF(BN5&gt;0,BI5*BN5,""),"")</f>
      </c>
      <c r="BP5" s="13"/>
      <c r="BQ5" s="2">
        <f t="shared" si="7"/>
      </c>
      <c r="BR5" s="13"/>
      <c r="BS5" s="2">
        <f aca="true" t="shared" si="30" ref="BS5:BS15">IF($AQ5&gt;0,IF(BR5&gt;0,BI5*BR5,""),"")</f>
      </c>
      <c r="BT5" s="15"/>
      <c r="BU5" s="2">
        <f>IF($AQ5&gt;0,IF(BT5&gt;0,BI5*BT5,""),"")</f>
      </c>
      <c r="BV5" s="15"/>
      <c r="BW5" s="2">
        <f aca="true" t="shared" si="31" ref="BW5:BW12">IF($AQ5&gt;0,IF(BV5&gt;0,BI5*BV5,""),"")</f>
      </c>
    </row>
    <row r="6" spans="1:75" ht="47.25">
      <c r="A6" s="3" t="s">
        <v>6</v>
      </c>
      <c r="C6" s="13">
        <v>118</v>
      </c>
      <c r="D6" s="2">
        <f t="shared" si="8"/>
      </c>
      <c r="E6" s="15">
        <v>300</v>
      </c>
      <c r="F6" s="2">
        <f t="shared" si="9"/>
      </c>
      <c r="G6" s="15">
        <v>280</v>
      </c>
      <c r="H6" s="2">
        <f t="shared" si="10"/>
      </c>
      <c r="I6" s="13"/>
      <c r="J6" s="2">
        <f t="shared" si="10"/>
      </c>
      <c r="K6" s="13"/>
      <c r="L6" s="2">
        <f t="shared" si="11"/>
      </c>
      <c r="M6" s="15"/>
      <c r="N6" s="2">
        <f t="shared" si="12"/>
      </c>
      <c r="O6" s="15"/>
      <c r="P6" s="2">
        <f t="shared" si="0"/>
      </c>
      <c r="Q6" s="2"/>
      <c r="R6" s="3" t="s">
        <v>6</v>
      </c>
      <c r="S6" s="4"/>
      <c r="T6" s="13">
        <f t="shared" si="13"/>
        <v>118</v>
      </c>
      <c r="U6" s="2">
        <f t="shared" si="14"/>
      </c>
      <c r="V6" s="15">
        <v>300</v>
      </c>
      <c r="W6" s="2">
        <f t="shared" si="15"/>
      </c>
      <c r="X6" s="15">
        <f t="shared" si="16"/>
        <v>285.6</v>
      </c>
      <c r="Y6" s="2">
        <f t="shared" si="1"/>
      </c>
      <c r="Z6" s="13"/>
      <c r="AA6" s="2">
        <f t="shared" si="2"/>
      </c>
      <c r="AB6" s="13"/>
      <c r="AC6" s="2">
        <f t="shared" si="17"/>
      </c>
      <c r="AD6" s="15"/>
      <c r="AE6" s="2">
        <f t="shared" si="18"/>
      </c>
      <c r="AF6" s="15"/>
      <c r="AG6" s="2">
        <f t="shared" si="19"/>
      </c>
      <c r="AI6" s="29" t="s">
        <v>28</v>
      </c>
      <c r="AJ6" s="24"/>
      <c r="AK6" s="26">
        <f>PRODUCT(ROUND('[2]Year 2 '!T6*1.05,2))</f>
        <v>9.24</v>
      </c>
      <c r="AL6" s="27">
        <f t="shared" si="20"/>
      </c>
      <c r="AM6" s="26">
        <f>PRODUCT(ROUND('[2]Year 2 '!V6*1.02,2))</f>
        <v>11.96</v>
      </c>
      <c r="AN6" s="27">
        <f t="shared" si="21"/>
      </c>
      <c r="AP6" s="3" t="s">
        <v>6</v>
      </c>
      <c r="AQ6" s="4"/>
      <c r="AR6" s="13">
        <f t="shared" si="22"/>
        <v>9.424800000000001</v>
      </c>
      <c r="AS6" s="2">
        <f t="shared" si="3"/>
      </c>
      <c r="AT6" s="15">
        <v>300</v>
      </c>
      <c r="AU6" s="2">
        <f t="shared" si="4"/>
      </c>
      <c r="AV6" s="15" t="e">
        <f>PRODUCT(ROUND(#REF!,2)*1.02)</f>
        <v>#REF!</v>
      </c>
      <c r="AW6" s="2">
        <f t="shared" si="5"/>
      </c>
      <c r="AX6" s="13"/>
      <c r="AY6" s="2">
        <f t="shared" si="23"/>
      </c>
      <c r="AZ6" s="13"/>
      <c r="BA6" s="2">
        <f t="shared" si="24"/>
      </c>
      <c r="BB6" s="15"/>
      <c r="BC6" s="2">
        <f aca="true" t="shared" si="32" ref="BC6:BC15">IF($AQ6&gt;0,IF(BB6&gt;0,AQ6*BB6,""),"")</f>
      </c>
      <c r="BD6" s="15"/>
      <c r="BE6" s="2">
        <f t="shared" si="25"/>
      </c>
      <c r="BH6" s="3" t="s">
        <v>6</v>
      </c>
      <c r="BI6" s="4"/>
      <c r="BJ6" s="13">
        <f t="shared" si="26"/>
        <v>9.6084</v>
      </c>
      <c r="BK6" s="2">
        <f t="shared" si="27"/>
      </c>
      <c r="BL6" s="15">
        <v>300</v>
      </c>
      <c r="BM6" s="2">
        <f t="shared" si="6"/>
      </c>
      <c r="BN6" s="15" t="e">
        <f t="shared" si="28"/>
        <v>#REF!</v>
      </c>
      <c r="BO6" s="2">
        <f t="shared" si="29"/>
      </c>
      <c r="BP6" s="13"/>
      <c r="BQ6" s="2">
        <f t="shared" si="7"/>
      </c>
      <c r="BR6" s="13"/>
      <c r="BS6" s="2">
        <f t="shared" si="30"/>
      </c>
      <c r="BT6" s="15"/>
      <c r="BU6" s="2">
        <f aca="true" t="shared" si="33" ref="BU6:BU15">IF($AQ6&gt;0,IF(BT6&gt;0,BI6*BT6,""),"")</f>
      </c>
      <c r="BV6" s="15"/>
      <c r="BW6" s="2">
        <f t="shared" si="31"/>
      </c>
    </row>
    <row r="7" spans="1:75" ht="31.5">
      <c r="A7" s="3" t="s">
        <v>7</v>
      </c>
      <c r="C7" s="13">
        <v>177</v>
      </c>
      <c r="D7" s="2">
        <f t="shared" si="8"/>
      </c>
      <c r="E7" s="15">
        <v>325</v>
      </c>
      <c r="F7" s="2">
        <f t="shared" si="9"/>
      </c>
      <c r="G7" s="15">
        <v>340</v>
      </c>
      <c r="H7" s="2">
        <f t="shared" si="10"/>
      </c>
      <c r="I7" s="13"/>
      <c r="J7" s="2">
        <f t="shared" si="10"/>
      </c>
      <c r="K7" s="13"/>
      <c r="L7" s="2">
        <f t="shared" si="11"/>
      </c>
      <c r="M7" s="15"/>
      <c r="N7" s="2">
        <f t="shared" si="12"/>
      </c>
      <c r="O7" s="15"/>
      <c r="P7" s="2">
        <f t="shared" si="0"/>
      </c>
      <c r="Q7" s="2"/>
      <c r="R7" s="3" t="s">
        <v>7</v>
      </c>
      <c r="S7" s="4"/>
      <c r="T7" s="13">
        <f t="shared" si="13"/>
        <v>177</v>
      </c>
      <c r="U7" s="2">
        <f t="shared" si="14"/>
      </c>
      <c r="V7" s="15">
        <v>325</v>
      </c>
      <c r="W7" s="2">
        <f t="shared" si="15"/>
      </c>
      <c r="X7" s="15">
        <f t="shared" si="16"/>
        <v>346.8</v>
      </c>
      <c r="Y7" s="2">
        <f t="shared" si="1"/>
      </c>
      <c r="Z7" s="13"/>
      <c r="AA7" s="2">
        <f t="shared" si="2"/>
      </c>
      <c r="AB7" s="13"/>
      <c r="AC7" s="2">
        <f t="shared" si="17"/>
      </c>
      <c r="AD7" s="15"/>
      <c r="AE7" s="2">
        <f t="shared" si="18"/>
      </c>
      <c r="AF7" s="15"/>
      <c r="AG7" s="2">
        <f t="shared" si="19"/>
      </c>
      <c r="AI7" s="29" t="s">
        <v>29</v>
      </c>
      <c r="AJ7" s="24"/>
      <c r="AK7" s="26">
        <f>PRODUCT(ROUND('[2]Year 2 '!T7*1.05,2))</f>
        <v>6.07</v>
      </c>
      <c r="AL7" s="27">
        <f t="shared" si="20"/>
      </c>
      <c r="AM7" s="26">
        <f>PRODUCT(ROUND('[2]Year 2 '!V7*1.02,2))</f>
        <v>5.52</v>
      </c>
      <c r="AN7" s="27">
        <f t="shared" si="21"/>
      </c>
      <c r="AP7" s="3" t="s">
        <v>7</v>
      </c>
      <c r="AQ7" s="4"/>
      <c r="AR7" s="13">
        <f t="shared" si="22"/>
        <v>6.191400000000001</v>
      </c>
      <c r="AS7" s="2">
        <f t="shared" si="3"/>
      </c>
      <c r="AT7" s="15">
        <v>325</v>
      </c>
      <c r="AU7" s="2">
        <f t="shared" si="4"/>
      </c>
      <c r="AV7" s="15" t="e">
        <f>PRODUCT(ROUND(#REF!,2)*1.02)</f>
        <v>#REF!</v>
      </c>
      <c r="AW7" s="2">
        <f t="shared" si="5"/>
      </c>
      <c r="AX7" s="13"/>
      <c r="AY7" s="2">
        <f t="shared" si="23"/>
      </c>
      <c r="AZ7" s="13"/>
      <c r="BA7" s="2">
        <f t="shared" si="24"/>
      </c>
      <c r="BB7" s="15"/>
      <c r="BC7" s="2">
        <f t="shared" si="32"/>
      </c>
      <c r="BD7" s="15"/>
      <c r="BE7" s="2">
        <f t="shared" si="25"/>
      </c>
      <c r="BH7" s="3" t="s">
        <v>7</v>
      </c>
      <c r="BI7" s="4"/>
      <c r="BJ7" s="13">
        <f t="shared" si="26"/>
        <v>6.3138000000000005</v>
      </c>
      <c r="BK7" s="2">
        <f t="shared" si="27"/>
      </c>
      <c r="BL7" s="15">
        <v>325</v>
      </c>
      <c r="BM7" s="2">
        <f t="shared" si="6"/>
      </c>
      <c r="BN7" s="15" t="e">
        <f t="shared" si="28"/>
        <v>#REF!</v>
      </c>
      <c r="BO7" s="2">
        <f t="shared" si="29"/>
      </c>
      <c r="BP7" s="13"/>
      <c r="BQ7" s="2">
        <f t="shared" si="7"/>
      </c>
      <c r="BR7" s="13"/>
      <c r="BS7" s="2">
        <f t="shared" si="30"/>
      </c>
      <c r="BT7" s="15"/>
      <c r="BU7" s="2">
        <f t="shared" si="33"/>
      </c>
      <c r="BV7" s="15"/>
      <c r="BW7" s="2">
        <f t="shared" si="31"/>
      </c>
    </row>
    <row r="8" spans="1:75" ht="31.5">
      <c r="A8" s="3" t="s">
        <v>8</v>
      </c>
      <c r="C8" s="13">
        <v>177</v>
      </c>
      <c r="D8" s="2">
        <f t="shared" si="8"/>
      </c>
      <c r="E8" s="15">
        <v>400</v>
      </c>
      <c r="F8" s="2">
        <f t="shared" si="9"/>
      </c>
      <c r="G8" s="15">
        <v>340</v>
      </c>
      <c r="H8" s="2">
        <f t="shared" si="10"/>
      </c>
      <c r="I8" s="13"/>
      <c r="J8" s="2">
        <f t="shared" si="10"/>
      </c>
      <c r="K8" s="13"/>
      <c r="L8" s="2">
        <f t="shared" si="11"/>
      </c>
      <c r="M8" s="15"/>
      <c r="N8" s="2">
        <f t="shared" si="12"/>
      </c>
      <c r="O8" s="15"/>
      <c r="P8" s="2">
        <f t="shared" si="0"/>
      </c>
      <c r="Q8" s="2"/>
      <c r="R8" s="3" t="s">
        <v>8</v>
      </c>
      <c r="S8" s="4"/>
      <c r="T8" s="13">
        <f t="shared" si="13"/>
        <v>177</v>
      </c>
      <c r="U8" s="2">
        <f t="shared" si="14"/>
      </c>
      <c r="V8" s="15">
        <v>400</v>
      </c>
      <c r="W8" s="2">
        <f t="shared" si="15"/>
      </c>
      <c r="X8" s="15">
        <f t="shared" si="16"/>
        <v>346.8</v>
      </c>
      <c r="Y8" s="2">
        <f t="shared" si="1"/>
      </c>
      <c r="Z8" s="13"/>
      <c r="AA8" s="2">
        <f t="shared" si="2"/>
      </c>
      <c r="AB8" s="13"/>
      <c r="AC8" s="2">
        <f t="shared" si="17"/>
      </c>
      <c r="AD8" s="15"/>
      <c r="AE8" s="2">
        <f t="shared" si="18"/>
      </c>
      <c r="AF8" s="15"/>
      <c r="AG8" s="2">
        <f t="shared" si="19"/>
      </c>
      <c r="AI8" s="29" t="s">
        <v>30</v>
      </c>
      <c r="AJ8" s="24"/>
      <c r="AK8" s="26">
        <f>PRODUCT(ROUND('[2]Year 2 '!T8*1.05,2))</f>
        <v>10.92</v>
      </c>
      <c r="AL8" s="27">
        <f t="shared" si="20"/>
      </c>
      <c r="AM8" s="26">
        <f>PRODUCT(ROUND('[2]Year 2 '!V8*1.02,2))</f>
        <v>10.92</v>
      </c>
      <c r="AN8" s="27">
        <f t="shared" si="21"/>
      </c>
      <c r="AP8" s="3" t="s">
        <v>8</v>
      </c>
      <c r="AQ8" s="4"/>
      <c r="AR8" s="13">
        <f t="shared" si="22"/>
        <v>11.1384</v>
      </c>
      <c r="AS8" s="2">
        <f t="shared" si="3"/>
      </c>
      <c r="AT8" s="15">
        <v>400</v>
      </c>
      <c r="AU8" s="2">
        <f t="shared" si="4"/>
      </c>
      <c r="AV8" s="15" t="e">
        <f>PRODUCT(ROUND(#REF!,2)*1.02)</f>
        <v>#REF!</v>
      </c>
      <c r="AW8" s="2">
        <f t="shared" si="5"/>
      </c>
      <c r="AX8" s="13"/>
      <c r="AY8" s="2">
        <f t="shared" si="23"/>
      </c>
      <c r="AZ8" s="13"/>
      <c r="BA8" s="2">
        <f t="shared" si="24"/>
      </c>
      <c r="BB8" s="15"/>
      <c r="BC8" s="2">
        <f t="shared" si="32"/>
      </c>
      <c r="BD8" s="15"/>
      <c r="BE8" s="2">
        <f t="shared" si="25"/>
      </c>
      <c r="BH8" s="3" t="s">
        <v>8</v>
      </c>
      <c r="BI8" s="4"/>
      <c r="BJ8" s="13">
        <f t="shared" si="26"/>
        <v>11.3628</v>
      </c>
      <c r="BK8" s="2">
        <f t="shared" si="27"/>
      </c>
      <c r="BL8" s="15">
        <v>400</v>
      </c>
      <c r="BM8" s="2">
        <f t="shared" si="6"/>
      </c>
      <c r="BN8" s="15" t="e">
        <f t="shared" si="28"/>
        <v>#REF!</v>
      </c>
      <c r="BO8" s="2">
        <f t="shared" si="29"/>
      </c>
      <c r="BP8" s="13"/>
      <c r="BQ8" s="2">
        <f t="shared" si="7"/>
      </c>
      <c r="BR8" s="13"/>
      <c r="BS8" s="2">
        <f t="shared" si="30"/>
      </c>
      <c r="BT8" s="15"/>
      <c r="BU8" s="2">
        <f t="shared" si="33"/>
      </c>
      <c r="BV8" s="15"/>
      <c r="BW8" s="2">
        <f t="shared" si="31"/>
      </c>
    </row>
    <row r="9" spans="1:75" ht="31.5">
      <c r="A9" s="3" t="s">
        <v>9</v>
      </c>
      <c r="C9" s="13">
        <v>221</v>
      </c>
      <c r="D9" s="2">
        <f t="shared" si="8"/>
      </c>
      <c r="E9" s="15">
        <v>450</v>
      </c>
      <c r="F9" s="2">
        <f t="shared" si="9"/>
      </c>
      <c r="G9" s="15">
        <v>420</v>
      </c>
      <c r="H9" s="2">
        <f t="shared" si="10"/>
      </c>
      <c r="I9" s="13"/>
      <c r="J9" s="2">
        <f t="shared" si="10"/>
      </c>
      <c r="K9" s="13"/>
      <c r="L9" s="2">
        <f t="shared" si="11"/>
      </c>
      <c r="M9" s="15"/>
      <c r="N9" s="2">
        <f t="shared" si="12"/>
      </c>
      <c r="O9" s="15"/>
      <c r="P9" s="2">
        <f t="shared" si="0"/>
      </c>
      <c r="Q9" s="2"/>
      <c r="R9" s="3" t="s">
        <v>9</v>
      </c>
      <c r="S9" s="4"/>
      <c r="T9" s="13">
        <f t="shared" si="13"/>
        <v>221</v>
      </c>
      <c r="U9" s="2">
        <f t="shared" si="14"/>
      </c>
      <c r="V9" s="15">
        <v>450</v>
      </c>
      <c r="W9" s="2">
        <f t="shared" si="15"/>
      </c>
      <c r="X9" s="15">
        <f t="shared" si="16"/>
        <v>428.40000000000003</v>
      </c>
      <c r="Y9" s="2">
        <f t="shared" si="1"/>
      </c>
      <c r="Z9" s="13"/>
      <c r="AA9" s="2">
        <f t="shared" si="2"/>
      </c>
      <c r="AB9" s="13"/>
      <c r="AC9" s="2">
        <f t="shared" si="17"/>
      </c>
      <c r="AD9" s="15"/>
      <c r="AE9" s="2">
        <f t="shared" si="18"/>
      </c>
      <c r="AF9" s="15"/>
      <c r="AG9" s="2">
        <f t="shared" si="19"/>
      </c>
      <c r="AI9" s="29" t="s">
        <v>31</v>
      </c>
      <c r="AJ9" s="24"/>
      <c r="AK9" s="26">
        <f>PRODUCT(ROUND('[2]Year 2 '!T9*1.05,2))</f>
        <v>6.18</v>
      </c>
      <c r="AL9" s="27">
        <f t="shared" si="20"/>
      </c>
      <c r="AM9" s="26">
        <f>PRODUCT(ROUND('[2]Year 2 '!V9*1.02,2))</f>
        <v>6.24</v>
      </c>
      <c r="AN9" s="27">
        <f t="shared" si="21"/>
      </c>
      <c r="AP9" s="3" t="s">
        <v>9</v>
      </c>
      <c r="AQ9" s="4"/>
      <c r="AR9" s="13">
        <f t="shared" si="22"/>
        <v>6.303599999999999</v>
      </c>
      <c r="AS9" s="2">
        <f t="shared" si="3"/>
      </c>
      <c r="AT9" s="15">
        <v>450</v>
      </c>
      <c r="AU9" s="2">
        <f t="shared" si="4"/>
      </c>
      <c r="AV9" s="15" t="e">
        <f>PRODUCT(ROUND(#REF!,2)*1.02)</f>
        <v>#REF!</v>
      </c>
      <c r="AW9" s="2">
        <f t="shared" si="5"/>
      </c>
      <c r="AX9" s="13"/>
      <c r="AY9" s="2">
        <f t="shared" si="23"/>
      </c>
      <c r="AZ9" s="13"/>
      <c r="BA9" s="2">
        <f t="shared" si="24"/>
      </c>
      <c r="BB9" s="15"/>
      <c r="BC9" s="2">
        <f t="shared" si="32"/>
      </c>
      <c r="BD9" s="15"/>
      <c r="BE9" s="2">
        <f t="shared" si="25"/>
      </c>
      <c r="BH9" s="3" t="s">
        <v>9</v>
      </c>
      <c r="BI9" s="4"/>
      <c r="BJ9" s="13">
        <f t="shared" si="26"/>
        <v>6.426</v>
      </c>
      <c r="BK9" s="2">
        <f t="shared" si="27"/>
      </c>
      <c r="BL9" s="15">
        <v>450</v>
      </c>
      <c r="BM9" s="2">
        <f t="shared" si="6"/>
      </c>
      <c r="BN9" s="15" t="e">
        <f t="shared" si="28"/>
        <v>#REF!</v>
      </c>
      <c r="BO9" s="2">
        <f t="shared" si="29"/>
      </c>
      <c r="BP9" s="13"/>
      <c r="BQ9" s="2">
        <f t="shared" si="7"/>
      </c>
      <c r="BR9" s="13"/>
      <c r="BS9" s="2">
        <f t="shared" si="30"/>
      </c>
      <c r="BT9" s="15"/>
      <c r="BU9" s="2">
        <f t="shared" si="33"/>
      </c>
      <c r="BV9" s="15"/>
      <c r="BW9" s="2">
        <f t="shared" si="31"/>
      </c>
    </row>
    <row r="10" spans="1:75" ht="31.5">
      <c r="A10" s="3" t="s">
        <v>10</v>
      </c>
      <c r="C10" s="13">
        <v>176</v>
      </c>
      <c r="D10" s="2">
        <f t="shared" si="8"/>
      </c>
      <c r="E10" s="16"/>
      <c r="F10" s="2">
        <f t="shared" si="9"/>
      </c>
      <c r="G10" s="15">
        <v>200</v>
      </c>
      <c r="H10" s="2">
        <f t="shared" si="10"/>
      </c>
      <c r="I10" s="13">
        <v>200</v>
      </c>
      <c r="J10" s="2">
        <f t="shared" si="10"/>
      </c>
      <c r="K10" s="13"/>
      <c r="L10" s="2">
        <f t="shared" si="11"/>
      </c>
      <c r="M10" s="16"/>
      <c r="N10" s="2">
        <f t="shared" si="12"/>
      </c>
      <c r="O10" s="15"/>
      <c r="P10" s="2">
        <f t="shared" si="0"/>
      </c>
      <c r="Q10" s="2"/>
      <c r="R10" s="3" t="s">
        <v>10</v>
      </c>
      <c r="S10" s="4"/>
      <c r="T10" s="13">
        <f t="shared" si="13"/>
        <v>176</v>
      </c>
      <c r="U10" s="2">
        <f t="shared" si="14"/>
      </c>
      <c r="V10" s="16"/>
      <c r="W10" s="2">
        <f t="shared" si="15"/>
      </c>
      <c r="X10" s="15">
        <f t="shared" si="16"/>
        <v>204</v>
      </c>
      <c r="Y10" s="2">
        <f t="shared" si="1"/>
      </c>
      <c r="Z10" s="13">
        <f>PRODUCT(ROUND(I10,2)*1.03)</f>
        <v>206</v>
      </c>
      <c r="AA10" s="2">
        <f t="shared" si="2"/>
      </c>
      <c r="AB10" s="13"/>
      <c r="AC10" s="2">
        <f t="shared" si="17"/>
      </c>
      <c r="AD10" s="16"/>
      <c r="AE10" s="2">
        <f t="shared" si="18"/>
      </c>
      <c r="AF10" s="15"/>
      <c r="AG10" s="2">
        <f t="shared" si="19"/>
      </c>
      <c r="AI10" s="29" t="s">
        <v>32</v>
      </c>
      <c r="AJ10" s="24"/>
      <c r="AK10" s="26">
        <f>PRODUCT(ROUND('[2]Year 2 '!T10*1.05,2))</f>
        <v>9.19</v>
      </c>
      <c r="AL10" s="27">
        <f t="shared" si="20"/>
      </c>
      <c r="AM10" s="26">
        <f>PRODUCT(ROUND('[2]Year 2 '!V10*1.02,2))</f>
        <v>9.31</v>
      </c>
      <c r="AN10" s="27">
        <f t="shared" si="21"/>
      </c>
      <c r="AP10" s="3" t="s">
        <v>10</v>
      </c>
      <c r="AQ10" s="4"/>
      <c r="AR10" s="13">
        <f t="shared" si="22"/>
        <v>9.3738</v>
      </c>
      <c r="AS10" s="2">
        <f t="shared" si="3"/>
      </c>
      <c r="AT10" s="16"/>
      <c r="AU10" s="2">
        <f t="shared" si="4"/>
      </c>
      <c r="AV10" s="15" t="e">
        <f>PRODUCT(ROUND(#REF!,2)*1.02)</f>
        <v>#REF!</v>
      </c>
      <c r="AW10" s="2">
        <f t="shared" si="5"/>
      </c>
      <c r="AX10" s="13" t="e">
        <f>PRODUCT(ROUND(#REF!,2)*1.03)</f>
        <v>#REF!</v>
      </c>
      <c r="AY10" s="2">
        <f t="shared" si="23"/>
      </c>
      <c r="AZ10" s="13"/>
      <c r="BA10" s="2">
        <f t="shared" si="24"/>
      </c>
      <c r="BB10" s="16"/>
      <c r="BC10" s="2">
        <f t="shared" si="32"/>
      </c>
      <c r="BD10" s="15"/>
      <c r="BE10" s="2">
        <f t="shared" si="25"/>
      </c>
      <c r="BH10" s="3" t="s">
        <v>10</v>
      </c>
      <c r="BI10" s="4"/>
      <c r="BJ10" s="13">
        <f t="shared" si="26"/>
        <v>9.5574</v>
      </c>
      <c r="BK10" s="2">
        <f t="shared" si="27"/>
      </c>
      <c r="BL10" s="16"/>
      <c r="BM10" s="2">
        <f t="shared" si="6"/>
      </c>
      <c r="BN10" s="15" t="e">
        <f t="shared" si="28"/>
        <v>#REF!</v>
      </c>
      <c r="BO10" s="2">
        <f t="shared" si="29"/>
      </c>
      <c r="BP10" s="13" t="e">
        <f>PRODUCT(ROUND(AX10,2)*1.03)</f>
        <v>#REF!</v>
      </c>
      <c r="BQ10" s="2">
        <f t="shared" si="7"/>
      </c>
      <c r="BR10" s="13"/>
      <c r="BS10" s="2">
        <f t="shared" si="30"/>
      </c>
      <c r="BT10" s="16"/>
      <c r="BU10" s="2">
        <f t="shared" si="33"/>
      </c>
      <c r="BV10" s="15"/>
      <c r="BW10" s="2">
        <f t="shared" si="31"/>
      </c>
    </row>
    <row r="11" spans="1:75" ht="31.5">
      <c r="A11" s="3" t="s">
        <v>11</v>
      </c>
      <c r="C11" s="13">
        <v>264</v>
      </c>
      <c r="D11" s="2">
        <f t="shared" si="8"/>
      </c>
      <c r="E11" s="16"/>
      <c r="F11" s="2">
        <f t="shared" si="9"/>
      </c>
      <c r="G11" s="15">
        <v>233</v>
      </c>
      <c r="H11" s="2">
        <f t="shared" si="10"/>
      </c>
      <c r="I11" s="13">
        <v>270</v>
      </c>
      <c r="J11" s="2">
        <f t="shared" si="10"/>
      </c>
      <c r="K11" s="13"/>
      <c r="L11" s="2">
        <f t="shared" si="11"/>
      </c>
      <c r="M11" s="16"/>
      <c r="N11" s="2">
        <f t="shared" si="12"/>
      </c>
      <c r="O11" s="15"/>
      <c r="P11" s="2">
        <f t="shared" si="0"/>
      </c>
      <c r="Q11" s="2"/>
      <c r="R11" s="3" t="s">
        <v>11</v>
      </c>
      <c r="S11" s="4"/>
      <c r="T11" s="13">
        <f t="shared" si="13"/>
        <v>264</v>
      </c>
      <c r="U11" s="2">
        <f t="shared" si="14"/>
      </c>
      <c r="V11" s="16"/>
      <c r="W11" s="2">
        <f t="shared" si="15"/>
      </c>
      <c r="X11" s="15">
        <f t="shared" si="16"/>
        <v>237.66</v>
      </c>
      <c r="Y11" s="2">
        <f t="shared" si="1"/>
      </c>
      <c r="Z11" s="13">
        <f>PRODUCT(ROUND(I11,2)*1.03)</f>
        <v>278.1</v>
      </c>
      <c r="AA11" s="2">
        <f t="shared" si="2"/>
      </c>
      <c r="AB11" s="13"/>
      <c r="AC11" s="2">
        <f t="shared" si="17"/>
      </c>
      <c r="AD11" s="16"/>
      <c r="AE11" s="2">
        <f t="shared" si="18"/>
      </c>
      <c r="AF11" s="15"/>
      <c r="AG11" s="2">
        <f t="shared" si="19"/>
      </c>
      <c r="AI11" s="29" t="s">
        <v>33</v>
      </c>
      <c r="AJ11" s="24"/>
      <c r="AK11" s="26">
        <f>PRODUCT(ROUND('[2]Year 2 '!T11*1.05,2))</f>
        <v>13</v>
      </c>
      <c r="AL11" s="27">
        <f t="shared" si="20"/>
      </c>
      <c r="AM11" s="26">
        <f>PRODUCT(ROUND('[2]Year 2 '!V11*1.02,2))</f>
        <v>10.92</v>
      </c>
      <c r="AN11" s="27">
        <f t="shared" si="21"/>
      </c>
      <c r="AP11" s="3" t="s">
        <v>11</v>
      </c>
      <c r="AQ11" s="4"/>
      <c r="AR11" s="13">
        <f t="shared" si="22"/>
        <v>13.26</v>
      </c>
      <c r="AS11" s="2">
        <f t="shared" si="3"/>
      </c>
      <c r="AT11" s="16"/>
      <c r="AU11" s="2">
        <f t="shared" si="4"/>
      </c>
      <c r="AV11" s="15" t="e">
        <f>PRODUCT(ROUND(#REF!,2)*1.02)</f>
        <v>#REF!</v>
      </c>
      <c r="AW11" s="2">
        <f t="shared" si="5"/>
      </c>
      <c r="AX11" s="13" t="e">
        <f>PRODUCT(ROUND(#REF!,2)*1.03)</f>
        <v>#REF!</v>
      </c>
      <c r="AY11" s="2">
        <f t="shared" si="23"/>
      </c>
      <c r="AZ11" s="13"/>
      <c r="BA11" s="2">
        <f t="shared" si="24"/>
      </c>
      <c r="BB11" s="16"/>
      <c r="BC11" s="2">
        <f t="shared" si="32"/>
      </c>
      <c r="BD11" s="15"/>
      <c r="BE11" s="2">
        <f t="shared" si="25"/>
      </c>
      <c r="BH11" s="3" t="s">
        <v>11</v>
      </c>
      <c r="BI11" s="4"/>
      <c r="BJ11" s="13">
        <f t="shared" si="26"/>
        <v>13.5252</v>
      </c>
      <c r="BK11" s="2">
        <f t="shared" si="27"/>
      </c>
      <c r="BL11" s="16"/>
      <c r="BM11" s="2">
        <f t="shared" si="6"/>
      </c>
      <c r="BN11" s="15" t="e">
        <f t="shared" si="28"/>
        <v>#REF!</v>
      </c>
      <c r="BO11" s="2">
        <f t="shared" si="29"/>
      </c>
      <c r="BP11" s="13" t="e">
        <f>PRODUCT(ROUND(AX11,2)*1.03)</f>
        <v>#REF!</v>
      </c>
      <c r="BQ11" s="2">
        <f t="shared" si="7"/>
      </c>
      <c r="BR11" s="13"/>
      <c r="BS11" s="2">
        <f t="shared" si="30"/>
      </c>
      <c r="BT11" s="16"/>
      <c r="BU11" s="2">
        <f t="shared" si="33"/>
      </c>
      <c r="BV11" s="15"/>
      <c r="BW11" s="2">
        <f t="shared" si="31"/>
      </c>
    </row>
    <row r="12" spans="1:75" ht="31.5">
      <c r="A12" s="3" t="s">
        <v>12</v>
      </c>
      <c r="C12" s="13">
        <v>264</v>
      </c>
      <c r="D12" s="2">
        <f t="shared" si="8"/>
      </c>
      <c r="E12" s="16"/>
      <c r="F12" s="2">
        <f t="shared" si="9"/>
      </c>
      <c r="G12" s="15">
        <v>280</v>
      </c>
      <c r="H12" s="2">
        <f t="shared" si="10"/>
      </c>
      <c r="I12" s="13">
        <v>230</v>
      </c>
      <c r="J12" s="2">
        <f t="shared" si="10"/>
      </c>
      <c r="K12" s="13"/>
      <c r="L12" s="2">
        <f t="shared" si="11"/>
      </c>
      <c r="M12" s="16"/>
      <c r="N12" s="2">
        <f t="shared" si="12"/>
      </c>
      <c r="O12" s="15"/>
      <c r="P12" s="2">
        <f t="shared" si="0"/>
      </c>
      <c r="Q12" s="2"/>
      <c r="R12" s="3" t="s">
        <v>12</v>
      </c>
      <c r="S12" s="4"/>
      <c r="T12" s="13">
        <f t="shared" si="13"/>
        <v>264</v>
      </c>
      <c r="U12" s="2">
        <f t="shared" si="14"/>
      </c>
      <c r="V12" s="16"/>
      <c r="W12" s="2">
        <f t="shared" si="15"/>
      </c>
      <c r="X12" s="15">
        <f t="shared" si="16"/>
        <v>285.6</v>
      </c>
      <c r="Y12" s="2">
        <f t="shared" si="1"/>
      </c>
      <c r="Z12" s="13">
        <f>PRODUCT(ROUND(I12,2)*1.03)</f>
        <v>236.9</v>
      </c>
      <c r="AA12" s="2">
        <f t="shared" si="2"/>
      </c>
      <c r="AB12" s="13"/>
      <c r="AC12" s="2">
        <f t="shared" si="17"/>
      </c>
      <c r="AD12" s="16"/>
      <c r="AE12" s="2">
        <f t="shared" si="18"/>
      </c>
      <c r="AF12" s="15"/>
      <c r="AG12" s="2">
        <f t="shared" si="19"/>
      </c>
      <c r="AI12" s="29" t="s">
        <v>34</v>
      </c>
      <c r="AJ12" s="24"/>
      <c r="AK12" s="26">
        <f>PRODUCT(ROUND('[2]Year 2 '!T12*1.05,2))</f>
        <v>7.8</v>
      </c>
      <c r="AL12" s="27">
        <f t="shared" si="20"/>
      </c>
      <c r="AM12" s="26">
        <f>PRODUCT(ROUND('[2]Year 2 '!V12*1.02,2))</f>
        <v>9.31</v>
      </c>
      <c r="AN12" s="27">
        <f t="shared" si="21"/>
      </c>
      <c r="AP12" s="3" t="s">
        <v>12</v>
      </c>
      <c r="AQ12" s="4"/>
      <c r="AR12" s="13">
        <f t="shared" si="22"/>
        <v>7.9559999999999995</v>
      </c>
      <c r="AS12" s="2">
        <f t="shared" si="3"/>
      </c>
      <c r="AT12" s="16"/>
      <c r="AU12" s="2">
        <f t="shared" si="4"/>
      </c>
      <c r="AV12" s="15" t="e">
        <f>PRODUCT(ROUND(#REF!,2)*1.02)</f>
        <v>#REF!</v>
      </c>
      <c r="AW12" s="2">
        <f t="shared" si="5"/>
      </c>
      <c r="AX12" s="13" t="e">
        <f>PRODUCT(ROUND(#REF!,2)*1.03)</f>
        <v>#REF!</v>
      </c>
      <c r="AY12" s="2">
        <f t="shared" si="23"/>
      </c>
      <c r="AZ12" s="13"/>
      <c r="BA12" s="2">
        <f t="shared" si="24"/>
      </c>
      <c r="BB12" s="16"/>
      <c r="BC12" s="2">
        <f t="shared" si="32"/>
      </c>
      <c r="BD12" s="15"/>
      <c r="BE12" s="2">
        <f t="shared" si="25"/>
      </c>
      <c r="BH12" s="3" t="s">
        <v>12</v>
      </c>
      <c r="BI12" s="4"/>
      <c r="BJ12" s="13">
        <f t="shared" si="26"/>
        <v>8.1192</v>
      </c>
      <c r="BK12" s="2">
        <f t="shared" si="27"/>
      </c>
      <c r="BL12" s="16"/>
      <c r="BM12" s="2">
        <f t="shared" si="6"/>
      </c>
      <c r="BN12" s="15" t="e">
        <f t="shared" si="28"/>
        <v>#REF!</v>
      </c>
      <c r="BO12" s="2">
        <f t="shared" si="29"/>
      </c>
      <c r="BP12" s="13" t="e">
        <f>PRODUCT(ROUND(AX12,2)*1.03)</f>
        <v>#REF!</v>
      </c>
      <c r="BQ12" s="2">
        <f t="shared" si="7"/>
      </c>
      <c r="BR12" s="13"/>
      <c r="BS12" s="2">
        <f t="shared" si="30"/>
      </c>
      <c r="BT12" s="16"/>
      <c r="BU12" s="2">
        <f t="shared" si="33"/>
      </c>
      <c r="BV12" s="15"/>
      <c r="BW12" s="2">
        <f t="shared" si="31"/>
      </c>
    </row>
    <row r="13" spans="1:75" ht="31.5">
      <c r="A13" s="3"/>
      <c r="C13" s="13"/>
      <c r="D13" s="2"/>
      <c r="E13" s="16"/>
      <c r="F13" s="2"/>
      <c r="G13" s="15"/>
      <c r="H13" s="2"/>
      <c r="I13" s="13"/>
      <c r="J13" s="2"/>
      <c r="K13" s="13"/>
      <c r="L13" s="2"/>
      <c r="M13" s="16"/>
      <c r="N13" s="2"/>
      <c r="O13" s="15"/>
      <c r="P13" s="2"/>
      <c r="Q13" s="2"/>
      <c r="R13" s="3"/>
      <c r="S13" s="4"/>
      <c r="T13" s="13"/>
      <c r="U13" s="2"/>
      <c r="V13" s="16"/>
      <c r="W13" s="2"/>
      <c r="X13" s="15"/>
      <c r="Y13" s="2"/>
      <c r="Z13" s="13"/>
      <c r="AA13" s="2"/>
      <c r="AB13" s="13"/>
      <c r="AC13" s="2"/>
      <c r="AD13" s="16"/>
      <c r="AE13" s="2"/>
      <c r="AF13" s="15"/>
      <c r="AG13" s="2"/>
      <c r="AI13" s="29" t="s">
        <v>35</v>
      </c>
      <c r="AJ13" s="24"/>
      <c r="AK13" s="26">
        <f>PRODUCT(ROUND('[2]Year 2 '!T13*1.05,2))</f>
        <v>10.92</v>
      </c>
      <c r="AL13" s="27">
        <f>IF($AJ13&gt;0,IF(AK13&gt;0,AJ13*AK13,""),"")</f>
      </c>
      <c r="AM13" s="26">
        <f>PRODUCT(ROUND('[2]Year 2 '!V13*1.02,2))</f>
        <v>12.48</v>
      </c>
      <c r="AN13" s="27">
        <f>IF($AJ13&gt;0,IF(AM13&gt;0,AJ13*AM13,""),"")</f>
      </c>
      <c r="AP13" s="3"/>
      <c r="AQ13" s="4"/>
      <c r="AR13" s="13"/>
      <c r="AS13" s="2"/>
      <c r="AT13" s="16"/>
      <c r="AU13" s="2"/>
      <c r="AV13" s="15"/>
      <c r="AW13" s="2"/>
      <c r="AX13" s="13"/>
      <c r="AY13" s="2"/>
      <c r="AZ13" s="13"/>
      <c r="BA13" s="2"/>
      <c r="BB13" s="16"/>
      <c r="BC13" s="2"/>
      <c r="BD13" s="15"/>
      <c r="BE13" s="2"/>
      <c r="BH13" s="3"/>
      <c r="BI13" s="4"/>
      <c r="BJ13" s="13"/>
      <c r="BK13" s="2"/>
      <c r="BL13" s="16"/>
      <c r="BM13" s="2"/>
      <c r="BN13" s="15"/>
      <c r="BO13" s="2"/>
      <c r="BP13" s="13"/>
      <c r="BQ13" s="2"/>
      <c r="BR13" s="13"/>
      <c r="BS13" s="2"/>
      <c r="BT13" s="16"/>
      <c r="BU13" s="2"/>
      <c r="BV13" s="15"/>
      <c r="BW13" s="2"/>
    </row>
    <row r="14" spans="1:75" ht="31.5">
      <c r="A14" s="3"/>
      <c r="C14" s="13"/>
      <c r="D14" s="2"/>
      <c r="E14" s="16"/>
      <c r="F14" s="2"/>
      <c r="G14" s="15"/>
      <c r="H14" s="2"/>
      <c r="I14" s="13"/>
      <c r="J14" s="2"/>
      <c r="K14" s="13"/>
      <c r="L14" s="2"/>
      <c r="M14" s="16"/>
      <c r="N14" s="2"/>
      <c r="O14" s="15"/>
      <c r="P14" s="2"/>
      <c r="Q14" s="2"/>
      <c r="R14" s="3"/>
      <c r="S14" s="4"/>
      <c r="T14" s="13"/>
      <c r="U14" s="2"/>
      <c r="V14" s="16"/>
      <c r="W14" s="2"/>
      <c r="X14" s="15"/>
      <c r="Y14" s="2"/>
      <c r="Z14" s="13"/>
      <c r="AA14" s="2"/>
      <c r="AB14" s="13"/>
      <c r="AC14" s="2"/>
      <c r="AD14" s="16"/>
      <c r="AE14" s="2"/>
      <c r="AF14" s="15"/>
      <c r="AG14" s="2"/>
      <c r="AI14" s="29" t="s">
        <v>36</v>
      </c>
      <c r="AJ14" s="24"/>
      <c r="AK14" s="26">
        <f>PRODUCT(ROUND('[2]Year 2 '!T14*1.05,2))</f>
        <v>8.42</v>
      </c>
      <c r="AL14" s="27">
        <f>IF($AJ14&gt;0,IF(AK14&gt;0,AJ14*AK14,""),"")</f>
      </c>
      <c r="AM14" s="26">
        <f>PRODUCT(ROUND('[2]Year 2 '!V14*1.02,2))</f>
        <v>8.84</v>
      </c>
      <c r="AN14" s="27">
        <f>IF($AJ14&gt;0,IF(AM14&gt;0,AJ14*AM14,""),"")</f>
      </c>
      <c r="AP14" s="3"/>
      <c r="AQ14" s="4"/>
      <c r="AR14" s="13"/>
      <c r="AS14" s="2"/>
      <c r="AT14" s="16"/>
      <c r="AU14" s="2"/>
      <c r="AV14" s="15"/>
      <c r="AW14" s="2"/>
      <c r="AX14" s="13"/>
      <c r="AY14" s="2"/>
      <c r="AZ14" s="13"/>
      <c r="BA14" s="2"/>
      <c r="BB14" s="16"/>
      <c r="BC14" s="2"/>
      <c r="BD14" s="15"/>
      <c r="BE14" s="2"/>
      <c r="BH14" s="3"/>
      <c r="BI14" s="4"/>
      <c r="BJ14" s="13"/>
      <c r="BK14" s="2"/>
      <c r="BL14" s="16"/>
      <c r="BM14" s="2"/>
      <c r="BN14" s="15"/>
      <c r="BO14" s="2"/>
      <c r="BP14" s="13"/>
      <c r="BQ14" s="2"/>
      <c r="BR14" s="13"/>
      <c r="BS14" s="2"/>
      <c r="BT14" s="16"/>
      <c r="BU14" s="2"/>
      <c r="BV14" s="15"/>
      <c r="BW14" s="2"/>
    </row>
    <row r="15" spans="1:75" ht="31.5">
      <c r="A15" s="3" t="s">
        <v>17</v>
      </c>
      <c r="C15" s="14"/>
      <c r="D15" s="2">
        <f t="shared" si="8"/>
      </c>
      <c r="E15" s="17"/>
      <c r="F15" s="2">
        <f t="shared" si="9"/>
      </c>
      <c r="G15" s="17"/>
      <c r="H15" s="2">
        <f>IF($B15&gt;0,IF(G15&gt;0,$B15*G15,""),"")</f>
      </c>
      <c r="I15" s="14"/>
      <c r="J15" s="2">
        <f>IF($B15&gt;0,IF(I15&gt;0,$B15*I15,""),"")</f>
      </c>
      <c r="K15" s="14"/>
      <c r="L15" s="2">
        <f t="shared" si="11"/>
      </c>
      <c r="M15" s="17"/>
      <c r="N15" s="2">
        <f t="shared" si="12"/>
      </c>
      <c r="O15" s="17">
        <v>140</v>
      </c>
      <c r="P15" s="2">
        <f t="shared" si="0"/>
      </c>
      <c r="Q15" s="2"/>
      <c r="R15" s="3" t="s">
        <v>17</v>
      </c>
      <c r="S15" s="4"/>
      <c r="T15" s="13"/>
      <c r="U15" s="2">
        <f t="shared" si="14"/>
      </c>
      <c r="V15" s="17"/>
      <c r="W15" s="2">
        <f t="shared" si="15"/>
      </c>
      <c r="X15" s="17"/>
      <c r="Y15" s="2">
        <f t="shared" si="1"/>
      </c>
      <c r="Z15" s="14"/>
      <c r="AA15" s="2">
        <f t="shared" si="2"/>
      </c>
      <c r="AB15" s="14"/>
      <c r="AC15" s="2">
        <f t="shared" si="17"/>
      </c>
      <c r="AD15" s="17"/>
      <c r="AE15" s="2">
        <f t="shared" si="18"/>
      </c>
      <c r="AF15" s="17">
        <f>PRODUCT(ROUND(O15,2)*1.02)</f>
        <v>142.8</v>
      </c>
      <c r="AG15" s="2">
        <f t="shared" si="19"/>
      </c>
      <c r="AI15" s="29" t="s">
        <v>37</v>
      </c>
      <c r="AJ15" s="24"/>
      <c r="AK15" s="26">
        <f>PRODUCT(ROUND('[2]Year 2 '!T15*1.05,2))</f>
        <v>6.91</v>
      </c>
      <c r="AL15" s="27">
        <f t="shared" si="20"/>
      </c>
      <c r="AM15" s="26">
        <f>PRODUCT(ROUND('[2]Year 2 '!V15*1.02,2))</f>
        <v>8.84</v>
      </c>
      <c r="AN15" s="27">
        <f t="shared" si="21"/>
      </c>
      <c r="AP15" s="3" t="s">
        <v>17</v>
      </c>
      <c r="AQ15" s="4"/>
      <c r="AR15" s="13"/>
      <c r="AS15" s="2">
        <f t="shared" si="3"/>
      </c>
      <c r="AT15" s="17"/>
      <c r="AU15" s="2">
        <f t="shared" si="4"/>
      </c>
      <c r="AV15" s="17"/>
      <c r="AW15" s="2">
        <f t="shared" si="5"/>
      </c>
      <c r="AX15" s="14"/>
      <c r="AY15" s="2">
        <f t="shared" si="23"/>
      </c>
      <c r="AZ15" s="14"/>
      <c r="BA15" s="2">
        <f t="shared" si="24"/>
      </c>
      <c r="BB15" s="17"/>
      <c r="BC15" s="2">
        <f t="shared" si="32"/>
      </c>
      <c r="BD15" s="17" t="e">
        <f>PRODUCT(ROUND(#REF!,2)*1.02)</f>
        <v>#REF!</v>
      </c>
      <c r="BE15" s="2">
        <f t="shared" si="25"/>
      </c>
      <c r="BH15" s="3" t="s">
        <v>17</v>
      </c>
      <c r="BI15" s="4"/>
      <c r="BJ15" s="13"/>
      <c r="BK15" s="2">
        <f t="shared" si="27"/>
      </c>
      <c r="BL15" s="17"/>
      <c r="BM15" s="2">
        <f>IF($AQ15&gt;0,IF(BL15&gt;0,BI15*BL15,""),"")</f>
      </c>
      <c r="BN15" s="15"/>
      <c r="BO15" s="2">
        <f>IF($AQ15&gt;0,IF(BN15&gt;0,BI15*BN15,""),"")</f>
      </c>
      <c r="BP15" s="14"/>
      <c r="BQ15" s="2">
        <f>IF($AQ15&gt;0,IF(BP15&gt;0,BI15*BP15,""),"")</f>
      </c>
      <c r="BR15" s="14"/>
      <c r="BS15" s="2">
        <f t="shared" si="30"/>
      </c>
      <c r="BT15" s="17"/>
      <c r="BU15" s="2">
        <f t="shared" si="33"/>
      </c>
      <c r="BV15" s="17" t="e">
        <f>PRODUCT(ROUND(BD15,2)*1.02)</f>
        <v>#REF!</v>
      </c>
      <c r="BW15" s="2">
        <f>IF($BI15&gt;0,IF(BV15&gt;0,BI15*BV15,""),"")</f>
      </c>
    </row>
    <row r="16" spans="5:61" ht="15.75" thickBot="1">
      <c r="E16"/>
      <c r="F16"/>
      <c r="G16"/>
      <c r="H16"/>
      <c r="I16"/>
      <c r="J16"/>
      <c r="M16"/>
      <c r="N16"/>
      <c r="O16"/>
      <c r="P16"/>
      <c r="Q16"/>
      <c r="R16" s="4"/>
      <c r="S16" s="4"/>
      <c r="AI16" s="24"/>
      <c r="AJ16" s="24"/>
      <c r="AK16" s="25"/>
      <c r="AL16" s="25"/>
      <c r="AM16" s="25"/>
      <c r="AN16" s="25"/>
      <c r="AP16" s="4"/>
      <c r="AQ16" s="4"/>
      <c r="BH16" s="4"/>
      <c r="BI16" s="4"/>
    </row>
    <row r="17" spans="1:75" ht="16.5" thickBot="1">
      <c r="A17" s="7" t="s">
        <v>0</v>
      </c>
      <c r="B17" s="8">
        <f>COUNT(B4:B15)</f>
        <v>0</v>
      </c>
      <c r="C17" s="9"/>
      <c r="D17" s="10">
        <f>IF(COUNT(D4:D15)&lt;&gt;$B$17,"NA",SUM(D4:D15))</f>
        <v>0</v>
      </c>
      <c r="E17" s="9"/>
      <c r="F17" s="10">
        <f>IF(COUNT(F4:F15)&lt;&gt;$B$17,"NA",SUM(F4:F15))</f>
        <v>0</v>
      </c>
      <c r="G17" s="9"/>
      <c r="H17" s="10">
        <f>IF(COUNT(H4:H15)&lt;&gt;$B$17,"NA",SUM(H4:H15))</f>
        <v>0</v>
      </c>
      <c r="I17" s="9"/>
      <c r="J17" s="10">
        <f>IF(COUNT(J4:J15)&lt;&gt;$B$17,"NA",SUM(J4:J15))</f>
        <v>0</v>
      </c>
      <c r="K17" s="9"/>
      <c r="L17" s="10">
        <f>IF(COUNT(L4:L15)&lt;&gt;$B$17,"NA",SUM(L4:L15))</f>
        <v>0</v>
      </c>
      <c r="M17" s="9"/>
      <c r="N17" s="10">
        <f>IF(COUNT(N4:N15)&lt;&gt;$B$17,"NA",SUM(N4:N15))</f>
        <v>0</v>
      </c>
      <c r="O17" s="9"/>
      <c r="P17" s="10">
        <f>IF(COUNT(P4:P15)&lt;&gt;$B$17,"NA",SUM(P4:P15))</f>
        <v>0</v>
      </c>
      <c r="Q17" s="10"/>
      <c r="R17" s="7" t="s">
        <v>0</v>
      </c>
      <c r="S17" s="8">
        <f>COUNT(S4:S15)</f>
        <v>0</v>
      </c>
      <c r="T17" s="9"/>
      <c r="U17" s="10">
        <f>IF(COUNT(U4:U15)&lt;&gt;$S$17,"NA",SUM(U4:U15))</f>
        <v>0</v>
      </c>
      <c r="V17" s="9"/>
      <c r="W17" s="10">
        <f>IF(COUNT(W4:W15)&lt;&gt;$S$17,"NA",SUM(W4:W15))</f>
        <v>0</v>
      </c>
      <c r="X17" s="9"/>
      <c r="Y17" s="10">
        <f>IF(COUNT(Y4:Y15)&lt;&gt;$S$17,"NA",SUM(Y4:Y15))</f>
        <v>0</v>
      </c>
      <c r="Z17" s="9"/>
      <c r="AA17" s="10">
        <f>IF(COUNT(AA4:AA15)&lt;&gt;$S$17,"NA",SUM(AA4:AA15))</f>
        <v>0</v>
      </c>
      <c r="AB17" s="9"/>
      <c r="AC17" s="10">
        <f>IF(COUNT(AC4:AC15)&lt;&gt;$S$17,"NA",SUM(AC4:AC15))</f>
        <v>0</v>
      </c>
      <c r="AD17" s="9"/>
      <c r="AE17" s="10">
        <f>IF(COUNT(AE4:AE15)&lt;&gt;$S$17,"NA",SUM(AE4:AE15))</f>
        <v>0</v>
      </c>
      <c r="AF17" s="9"/>
      <c r="AG17" s="10">
        <f>IF(COUNT(AG4:AG15)&lt;&gt;$S$17,"NA",SUM(AG4:AG15))</f>
        <v>0</v>
      </c>
      <c r="AI17" s="33" t="s">
        <v>0</v>
      </c>
      <c r="AJ17" s="34">
        <f>COUNT(AJ4:AJ15)</f>
        <v>0</v>
      </c>
      <c r="AK17" s="35"/>
      <c r="AL17" s="36">
        <f>IF(COUNT(AL4:AL15)&lt;&gt;$AJ$17,"NA",SUM(AL4:AL15))</f>
        <v>0</v>
      </c>
      <c r="AM17" s="35"/>
      <c r="AN17" s="36">
        <f>IF(COUNT(AN4:AN15)&lt;&gt;$AJ$17,"NA",SUM(AN4:AN15))</f>
        <v>0</v>
      </c>
      <c r="AP17" s="7" t="s">
        <v>0</v>
      </c>
      <c r="AQ17" s="8">
        <f>COUNT(AQ4:AQ15)</f>
        <v>0</v>
      </c>
      <c r="AR17" s="9"/>
      <c r="AS17" s="10">
        <f>IF(COUNT(AS4:AS15)&lt;&gt;$AQ$17,"NA",SUM(AS4:AS15))</f>
        <v>0</v>
      </c>
      <c r="AT17" s="9"/>
      <c r="AU17" s="10">
        <f>IF(COUNT(AU4:AU15)&lt;&gt;$AQ$17,"NA",SUM(AU4:AU15))</f>
        <v>0</v>
      </c>
      <c r="AV17" s="9"/>
      <c r="AW17" s="10">
        <f>IF(COUNT(AW4:AW15)&lt;&gt;$AQ$17,"NA",SUM(AW4:AW15))</f>
        <v>0</v>
      </c>
      <c r="AX17" s="9"/>
      <c r="AY17" s="10">
        <f>IF(COUNT(AY4:AY15)&lt;&gt;$AQ$17,"NA",SUM(AY4:AY15))</f>
        <v>0</v>
      </c>
      <c r="AZ17" s="9"/>
      <c r="BA17" s="10">
        <f>IF(COUNT(BA4:BA15)&lt;&gt;$AQ$17,"NA",SUM(BA4:BA15))</f>
        <v>0</v>
      </c>
      <c r="BB17" s="9"/>
      <c r="BC17" s="10">
        <f>IF(COUNT(BC4:BC15)&lt;&gt;$AQ$17,"NA",SUM(BC4:BC15))</f>
        <v>0</v>
      </c>
      <c r="BD17" s="9"/>
      <c r="BE17" s="10">
        <f>IF(COUNT(BE4:BE15)&lt;&gt;$AQ$17,"NA",SUM(BE4:BE15))</f>
        <v>0</v>
      </c>
      <c r="BH17" s="7" t="s">
        <v>0</v>
      </c>
      <c r="BI17" s="8">
        <f>COUNT(BI4:BI15)</f>
        <v>0</v>
      </c>
      <c r="BJ17" s="9"/>
      <c r="BK17" s="10">
        <f>IF(COUNT(BK4:BK15)&lt;&gt;$BI$17,"NA",SUM(BK4:BK15))</f>
        <v>0</v>
      </c>
      <c r="BL17" s="9"/>
      <c r="BM17" s="10">
        <f>IF(COUNT(BM4:BM15)&lt;&gt;$BI$17,"NA",SUM(BM4:BM15))</f>
        <v>0</v>
      </c>
      <c r="BN17" s="9"/>
      <c r="BO17" s="10">
        <f>IF(COUNT(BO4:BO15)&lt;&gt;$BI$17,"NA",SUM(BO4:BO15))</f>
        <v>0</v>
      </c>
      <c r="BP17" s="9"/>
      <c r="BQ17" s="10">
        <f>IF(COUNT(BQ4:BQ15)&lt;&gt;$BI$17,"NA",SUM(BQ4:BQ15))</f>
        <v>0</v>
      </c>
      <c r="BR17" s="9"/>
      <c r="BS17" s="10">
        <f>IF(COUNT(BS4:BS15)&lt;&gt;$BI$17,"NA",SUM(BS4:BS15))</f>
        <v>0</v>
      </c>
      <c r="BT17" s="9"/>
      <c r="BU17" s="10">
        <f>IF(COUNT(BU4:BU15)&lt;&gt;$BI$17,"NA",SUM(BU4:BU15))</f>
        <v>0</v>
      </c>
      <c r="BV17" s="9"/>
      <c r="BW17" s="10">
        <f>IF(COUNT(BW4:BW15)&lt;&gt;$BI$17,"NA",SUM(BW4:BW15))</f>
        <v>0</v>
      </c>
    </row>
    <row r="18" spans="1:17" s="3" customFormat="1" ht="12.75">
      <c r="A18" s="4"/>
      <c r="B18" s="4"/>
      <c r="C18"/>
      <c r="D18"/>
      <c r="E18" s="12"/>
      <c r="F18" s="12"/>
      <c r="G18" s="12"/>
      <c r="H18" s="12"/>
      <c r="I18" s="12"/>
      <c r="J18" s="12"/>
      <c r="K18"/>
      <c r="L18"/>
      <c r="M18" s="12"/>
      <c r="N18" s="12"/>
      <c r="O18" s="12"/>
      <c r="P18" s="12"/>
      <c r="Q18" s="12"/>
    </row>
  </sheetData>
  <mergeCells count="5">
    <mergeCell ref="BH1:BO1"/>
    <mergeCell ref="A1:H1"/>
    <mergeCell ref="R1:Y1"/>
    <mergeCell ref="AI1:AN1"/>
    <mergeCell ref="AP1:AW1"/>
  </mergeCells>
  <printOptions/>
  <pageMargins left="0.75" right="0.75" top="1" bottom="1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8"/>
  <sheetViews>
    <sheetView zoomScale="80" zoomScaleNormal="80" workbookViewId="0" topLeftCell="AZ1">
      <selection activeCell="AZ1" sqref="AZ1:BE1"/>
    </sheetView>
  </sheetViews>
  <sheetFormatPr defaultColWidth="9.140625" defaultRowHeight="12.75"/>
  <cols>
    <col min="1" max="2" width="7.7109375" style="4" hidden="1" customWidth="1"/>
    <col min="3" max="3" width="8.421875" style="0" hidden="1" customWidth="1"/>
    <col min="4" max="4" width="13.28125" style="0" hidden="1" customWidth="1"/>
    <col min="5" max="5" width="8.8515625" style="11" hidden="1" customWidth="1"/>
    <col min="6" max="6" width="13.421875" style="11" hidden="1" customWidth="1"/>
    <col min="7" max="7" width="8.8515625" style="11" hidden="1" customWidth="1"/>
    <col min="8" max="8" width="13.7109375" style="11" hidden="1" customWidth="1"/>
    <col min="9" max="9" width="8.140625" style="11" hidden="1" customWidth="1"/>
    <col min="10" max="10" width="13.28125" style="11" hidden="1" customWidth="1"/>
    <col min="11" max="11" width="11.140625" style="0" hidden="1" customWidth="1"/>
    <col min="12" max="12" width="13.8515625" style="0" hidden="1" customWidth="1"/>
    <col min="13" max="13" width="9.28125" style="11" hidden="1" customWidth="1"/>
    <col min="14" max="14" width="13.8515625" style="11" hidden="1" customWidth="1"/>
    <col min="15" max="15" width="11.421875" style="11" hidden="1" customWidth="1"/>
    <col min="16" max="16" width="13.140625" style="11" hidden="1" customWidth="1"/>
    <col min="17" max="17" width="7.421875" style="11" hidden="1" customWidth="1"/>
    <col min="18" max="18" width="6.8515625" style="0" hidden="1" customWidth="1"/>
    <col min="19" max="20" width="0" style="0" hidden="1" customWidth="1"/>
    <col min="21" max="21" width="14.28125" style="0" hidden="1" customWidth="1"/>
    <col min="22" max="22" width="0" style="0" hidden="1" customWidth="1"/>
    <col min="23" max="23" width="14.421875" style="0" hidden="1" customWidth="1"/>
    <col min="24" max="24" width="0" style="0" hidden="1" customWidth="1"/>
    <col min="25" max="27" width="14.140625" style="0" hidden="1" customWidth="1"/>
    <col min="28" max="28" width="13.28125" style="0" hidden="1" customWidth="1"/>
    <col min="29" max="29" width="12.421875" style="0" hidden="1" customWidth="1"/>
    <col min="30" max="30" width="0" style="0" hidden="1" customWidth="1"/>
    <col min="31" max="31" width="11.7109375" style="0" hidden="1" customWidth="1"/>
    <col min="32" max="32" width="12.421875" style="0" hidden="1" customWidth="1"/>
    <col min="33" max="33" width="13.8515625" style="0" hidden="1" customWidth="1"/>
    <col min="34" max="35" width="0" style="0" hidden="1" customWidth="1"/>
    <col min="36" max="36" width="10.57421875" style="0" hidden="1" customWidth="1"/>
    <col min="37" max="37" width="11.8515625" style="0" hidden="1" customWidth="1"/>
    <col min="38" max="38" width="13.57421875" style="0" hidden="1" customWidth="1"/>
    <col min="39" max="39" width="0" style="0" hidden="1" customWidth="1"/>
    <col min="40" max="40" width="14.7109375" style="0" hidden="1" customWidth="1"/>
    <col min="41" max="41" width="0" style="0" hidden="1" customWidth="1"/>
    <col min="42" max="42" width="14.140625" style="0" hidden="1" customWidth="1"/>
    <col min="43" max="43" width="14.28125" style="0" hidden="1" customWidth="1"/>
    <col min="44" max="44" width="14.8515625" style="0" hidden="1" customWidth="1"/>
    <col min="45" max="45" width="11.7109375" style="0" hidden="1" customWidth="1"/>
    <col min="46" max="46" width="14.140625" style="0" hidden="1" customWidth="1"/>
    <col min="47" max="47" width="0" style="0" hidden="1" customWidth="1"/>
    <col min="48" max="48" width="13.421875" style="0" hidden="1" customWidth="1"/>
    <col min="49" max="49" width="12.00390625" style="0" hidden="1" customWidth="1"/>
    <col min="50" max="50" width="13.140625" style="0" hidden="1" customWidth="1"/>
    <col min="51" max="51" width="0" style="0" hidden="1" customWidth="1"/>
    <col min="52" max="52" width="55.8515625" style="0" bestFit="1" customWidth="1"/>
    <col min="54" max="54" width="14.421875" style="0" bestFit="1" customWidth="1"/>
    <col min="55" max="55" width="15.7109375" style="0" customWidth="1"/>
    <col min="56" max="56" width="14.421875" style="0" bestFit="1" customWidth="1"/>
    <col min="57" max="57" width="17.00390625" style="0" bestFit="1" customWidth="1"/>
    <col min="59" max="62" width="0" style="0" hidden="1" customWidth="1"/>
    <col min="63" max="63" width="11.00390625" style="0" hidden="1" customWidth="1"/>
    <col min="64" max="64" width="0" style="0" hidden="1" customWidth="1"/>
    <col min="65" max="65" width="11.00390625" style="0" hidden="1" customWidth="1"/>
    <col min="66" max="66" width="0" style="0" hidden="1" customWidth="1"/>
    <col min="67" max="67" width="13.8515625" style="0" hidden="1" customWidth="1"/>
    <col min="68" max="68" width="10.421875" style="0" hidden="1" customWidth="1"/>
    <col min="69" max="69" width="0" style="0" hidden="1" customWidth="1"/>
    <col min="70" max="70" width="13.00390625" style="0" hidden="1" customWidth="1"/>
    <col min="71" max="73" width="0" style="0" hidden="1" customWidth="1"/>
    <col min="74" max="74" width="13.00390625" style="0" hidden="1" customWidth="1"/>
    <col min="75" max="76" width="0" style="0" hidden="1" customWidth="1"/>
  </cols>
  <sheetData>
    <row r="1" spans="1:69" ht="15.75">
      <c r="A1" s="41" t="s">
        <v>21</v>
      </c>
      <c r="B1" s="41"/>
      <c r="C1" s="41"/>
      <c r="D1" s="41"/>
      <c r="E1" s="41"/>
      <c r="F1" s="41"/>
      <c r="G1" s="41"/>
      <c r="H1" s="41"/>
      <c r="K1" s="1"/>
      <c r="L1" s="1"/>
      <c r="R1" s="41" t="s">
        <v>22</v>
      </c>
      <c r="S1" s="41"/>
      <c r="T1" s="41"/>
      <c r="U1" s="41"/>
      <c r="V1" s="41"/>
      <c r="W1" s="41"/>
      <c r="X1" s="41"/>
      <c r="Y1" s="41"/>
      <c r="Z1" s="19"/>
      <c r="AA1" s="19"/>
      <c r="AI1" s="41" t="s">
        <v>23</v>
      </c>
      <c r="AJ1" s="41"/>
      <c r="AK1" s="41"/>
      <c r="AL1" s="41"/>
      <c r="AM1" s="41"/>
      <c r="AN1" s="41"/>
      <c r="AO1" s="41"/>
      <c r="AP1" s="41"/>
      <c r="AQ1" s="19"/>
      <c r="AR1" s="19"/>
      <c r="AZ1" s="42" t="s">
        <v>43</v>
      </c>
      <c r="BA1" s="42"/>
      <c r="BB1" s="42"/>
      <c r="BC1" s="42"/>
      <c r="BD1" s="42"/>
      <c r="BE1" s="42"/>
      <c r="BH1" s="41" t="s">
        <v>25</v>
      </c>
      <c r="BI1" s="41"/>
      <c r="BJ1" s="41"/>
      <c r="BK1" s="41"/>
      <c r="BL1" s="41"/>
      <c r="BM1" s="41"/>
      <c r="BN1" s="41"/>
      <c r="BO1" s="41"/>
      <c r="BP1" s="19"/>
      <c r="BQ1" s="19"/>
    </row>
    <row r="2" spans="1:75" ht="32.25" thickBot="1">
      <c r="A2" s="5" t="s">
        <v>3</v>
      </c>
      <c r="B2" s="5" t="s">
        <v>1</v>
      </c>
      <c r="C2" s="18" t="s">
        <v>13</v>
      </c>
      <c r="D2" s="6" t="s">
        <v>2</v>
      </c>
      <c r="E2" s="18" t="s">
        <v>14</v>
      </c>
      <c r="F2" s="6" t="s">
        <v>2</v>
      </c>
      <c r="G2" s="18" t="s">
        <v>15</v>
      </c>
      <c r="H2" s="6" t="s">
        <v>2</v>
      </c>
      <c r="I2" s="18" t="s">
        <v>16</v>
      </c>
      <c r="J2" s="6" t="s">
        <v>2</v>
      </c>
      <c r="K2" s="18" t="s">
        <v>18</v>
      </c>
      <c r="L2" s="6" t="s">
        <v>2</v>
      </c>
      <c r="M2" s="18" t="s">
        <v>19</v>
      </c>
      <c r="N2" s="6" t="s">
        <v>2</v>
      </c>
      <c r="O2" s="18" t="s">
        <v>20</v>
      </c>
      <c r="P2" s="6" t="s">
        <v>2</v>
      </c>
      <c r="Q2" s="6"/>
      <c r="R2" s="5" t="s">
        <v>3</v>
      </c>
      <c r="S2" s="5" t="s">
        <v>1</v>
      </c>
      <c r="T2" s="18" t="s">
        <v>13</v>
      </c>
      <c r="U2" s="6" t="s">
        <v>2</v>
      </c>
      <c r="V2" s="18" t="s">
        <v>14</v>
      </c>
      <c r="W2" s="6" t="s">
        <v>2</v>
      </c>
      <c r="X2" s="18" t="s">
        <v>15</v>
      </c>
      <c r="Y2" s="6" t="s">
        <v>2</v>
      </c>
      <c r="Z2" s="18" t="s">
        <v>16</v>
      </c>
      <c r="AA2" s="6" t="s">
        <v>2</v>
      </c>
      <c r="AB2" s="18" t="s">
        <v>18</v>
      </c>
      <c r="AC2" s="6" t="s">
        <v>2</v>
      </c>
      <c r="AD2" s="18" t="s">
        <v>19</v>
      </c>
      <c r="AE2" s="6" t="s">
        <v>2</v>
      </c>
      <c r="AF2" s="18" t="s">
        <v>20</v>
      </c>
      <c r="AG2" s="6" t="s">
        <v>2</v>
      </c>
      <c r="AI2" s="5" t="s">
        <v>3</v>
      </c>
      <c r="AJ2" s="5" t="s">
        <v>1</v>
      </c>
      <c r="AK2" s="18" t="s">
        <v>13</v>
      </c>
      <c r="AL2" s="6" t="s">
        <v>2</v>
      </c>
      <c r="AM2" s="18" t="s">
        <v>14</v>
      </c>
      <c r="AN2" s="6" t="s">
        <v>2</v>
      </c>
      <c r="AO2" s="18" t="s">
        <v>15</v>
      </c>
      <c r="AP2" s="6" t="s">
        <v>2</v>
      </c>
      <c r="AQ2" s="18" t="s">
        <v>16</v>
      </c>
      <c r="AR2" s="6" t="s">
        <v>2</v>
      </c>
      <c r="AS2" s="18" t="s">
        <v>18</v>
      </c>
      <c r="AT2" s="6" t="s">
        <v>2</v>
      </c>
      <c r="AU2" s="18" t="s">
        <v>19</v>
      </c>
      <c r="AV2" s="6" t="s">
        <v>2</v>
      </c>
      <c r="AW2" s="18" t="s">
        <v>20</v>
      </c>
      <c r="AX2" s="6" t="s">
        <v>2</v>
      </c>
      <c r="AZ2" s="21" t="s">
        <v>3</v>
      </c>
      <c r="BA2" s="21" t="s">
        <v>1</v>
      </c>
      <c r="BB2" s="22" t="s">
        <v>38</v>
      </c>
      <c r="BC2" s="23" t="s">
        <v>2</v>
      </c>
      <c r="BD2" s="37" t="s">
        <v>39</v>
      </c>
      <c r="BE2" s="23" t="s">
        <v>2</v>
      </c>
      <c r="BH2" s="5" t="s">
        <v>3</v>
      </c>
      <c r="BI2" s="5" t="s">
        <v>1</v>
      </c>
      <c r="BJ2" s="18" t="s">
        <v>13</v>
      </c>
      <c r="BK2" s="6" t="s">
        <v>2</v>
      </c>
      <c r="BL2" s="18" t="s">
        <v>14</v>
      </c>
      <c r="BM2" s="6" t="s">
        <v>2</v>
      </c>
      <c r="BN2" s="18" t="s">
        <v>15</v>
      </c>
      <c r="BO2" s="6" t="s">
        <v>2</v>
      </c>
      <c r="BP2" s="18" t="s">
        <v>16</v>
      </c>
      <c r="BQ2" s="6" t="s">
        <v>2</v>
      </c>
      <c r="BR2" s="18" t="s">
        <v>18</v>
      </c>
      <c r="BS2" s="6" t="s">
        <v>2</v>
      </c>
      <c r="BT2" s="18" t="s">
        <v>19</v>
      </c>
      <c r="BU2" s="6" t="s">
        <v>2</v>
      </c>
      <c r="BV2" s="18" t="s">
        <v>20</v>
      </c>
      <c r="BW2" s="6" t="s">
        <v>2</v>
      </c>
    </row>
    <row r="3" spans="5:61" ht="15">
      <c r="E3"/>
      <c r="F3"/>
      <c r="G3"/>
      <c r="H3"/>
      <c r="I3"/>
      <c r="J3"/>
      <c r="M3"/>
      <c r="N3"/>
      <c r="O3"/>
      <c r="P3"/>
      <c r="Q3"/>
      <c r="R3" s="4"/>
      <c r="S3" s="4"/>
      <c r="AI3" s="4"/>
      <c r="AJ3" s="4"/>
      <c r="AZ3" s="24"/>
      <c r="BA3" s="24"/>
      <c r="BB3" s="25"/>
      <c r="BC3" s="25"/>
      <c r="BD3" s="25"/>
      <c r="BE3" s="25"/>
      <c r="BH3" s="4"/>
      <c r="BI3" s="4"/>
    </row>
    <row r="4" spans="1:75" ht="47.25">
      <c r="A4" s="3" t="s">
        <v>4</v>
      </c>
      <c r="C4" s="13">
        <v>88.5</v>
      </c>
      <c r="D4" s="2">
        <f>IF($B4&gt;0,IF(C4&gt;0,$B4*C4,""),"")</f>
      </c>
      <c r="E4" s="15">
        <v>195</v>
      </c>
      <c r="F4" s="2">
        <f>IF($B4&gt;0,IF(E4&gt;0,$B4*E4,""),"")</f>
      </c>
      <c r="G4" s="15">
        <v>220</v>
      </c>
      <c r="H4" s="2">
        <f>IF($B4&gt;0,IF(G4&gt;0,$B4*G4,""),"")</f>
      </c>
      <c r="I4" s="13"/>
      <c r="J4" s="2">
        <f>IF($B4&gt;0,IF(I4&gt;0,$B4*I4,""),"")</f>
      </c>
      <c r="K4" s="13"/>
      <c r="L4" s="2">
        <f>IF($B4&gt;0,IF(K4&gt;0,$B4*K4,""),"")</f>
      </c>
      <c r="M4" s="15"/>
      <c r="N4" s="2">
        <f>IF($B4&gt;0,IF(M4&gt;0,$B4*M4,""),"")</f>
      </c>
      <c r="O4" s="15"/>
      <c r="P4" s="2">
        <f aca="true" t="shared" si="0" ref="P4:P15">IF($B4&gt;0,IF(O4&gt;0,$B4*O4,""),"")</f>
      </c>
      <c r="Q4" s="2"/>
      <c r="R4" s="3" t="s">
        <v>4</v>
      </c>
      <c r="S4" s="4"/>
      <c r="T4" s="13">
        <f>PRODUCT(ROUND(C4,2)*1)</f>
        <v>88.5</v>
      </c>
      <c r="U4" s="2">
        <f>IF($S4&gt;0,IF(T4&gt;0,$S4*T4,""),"")</f>
      </c>
      <c r="V4" s="15">
        <v>195</v>
      </c>
      <c r="W4" s="2">
        <f>IF($S4&gt;0,IF(V4&gt;0,$S4*V4,""),"")</f>
      </c>
      <c r="X4" s="15">
        <f>PRODUCT(ROUND(G4,2)*1.02)</f>
        <v>224.4</v>
      </c>
      <c r="Y4" s="2">
        <f aca="true" t="shared" si="1" ref="Y4:Y15">IF($S4&gt;0,IF(X4&gt;0,$S4*X4,""),"")</f>
      </c>
      <c r="Z4" s="13"/>
      <c r="AA4" s="2">
        <f aca="true" t="shared" si="2" ref="AA4:AA15">IF($S4&gt;0,IF(Z4&gt;0,$S4*Z4,""),"")</f>
      </c>
      <c r="AB4" s="13"/>
      <c r="AC4" s="2">
        <f>IF($S4&gt;0,IF(AB4&gt;0,$S4*AB4,""),"")</f>
      </c>
      <c r="AD4" s="15"/>
      <c r="AE4" s="2">
        <f>IF($S4&gt;0,IF(AD4&gt;0,$S4*AD4,""),"")</f>
      </c>
      <c r="AF4" s="15"/>
      <c r="AG4" s="2">
        <f>IF($S4&gt;0,IF(AF4&gt;0,$S4*AF4,""),"")</f>
      </c>
      <c r="AI4" s="3" t="s">
        <v>4</v>
      </c>
      <c r="AJ4" s="4"/>
      <c r="AK4" s="13">
        <f>PRODUCT(ROUND(T4,2)*1.02)</f>
        <v>90.27</v>
      </c>
      <c r="AL4" s="2">
        <f>IF($AJ4&gt;0,IF(AK4&gt;0,AJ4*AK4,""),"")</f>
      </c>
      <c r="AM4" s="15">
        <v>195</v>
      </c>
      <c r="AN4" s="2">
        <f>IF($AJ4&gt;0,IF(AM4&gt;0,AJ4*AM4,""),"")</f>
      </c>
      <c r="AO4" s="15">
        <f>PRODUCT(ROUND(X4,2)*1.02)</f>
        <v>228.888</v>
      </c>
      <c r="AP4" s="2">
        <f>IF($AJ4&gt;0,IF(AO4&gt;0,AJ4*AO4,""),"")</f>
      </c>
      <c r="AQ4" s="13"/>
      <c r="AR4" s="2">
        <f>IF($AJ4&gt;0,IF(AQ4&gt;0,AJ4*AQ4,""),"")</f>
      </c>
      <c r="AS4" s="13"/>
      <c r="AT4" s="2">
        <f>IF($AJ4&gt;0,IF(AS4&gt;0,AJ4*AS4,""),"")</f>
      </c>
      <c r="AU4" s="15"/>
      <c r="AV4" s="2">
        <f>IF($AJ4&gt;0,IF(AU4&gt;0,AJ4*AU4,""),"")</f>
      </c>
      <c r="AW4" s="15"/>
      <c r="AX4" s="2">
        <f>IF($AJ4&gt;0,IF(AW4&gt;0,AJ4*AW4,""),"")</f>
      </c>
      <c r="AZ4" s="29" t="s">
        <v>26</v>
      </c>
      <c r="BA4" s="24"/>
      <c r="BB4" s="26">
        <f>PRODUCT(ROUND('[3]Year 3'!AK4*1.05,2))</f>
        <v>10.7</v>
      </c>
      <c r="BC4" s="27">
        <f aca="true" t="shared" si="3" ref="BC4:BC15">IF($BA4&gt;0,IF(BB4&gt;0,BA4*BB4,""),"")</f>
      </c>
      <c r="BD4" s="26">
        <f>PRODUCT(ROUND('[3]Year 3'!AM4*1.02,2))</f>
        <v>10.99</v>
      </c>
      <c r="BE4" s="27">
        <f aca="true" t="shared" si="4" ref="BE4:BE15">IF($BA4&gt;0,IF(BD4&gt;0,BA4*BD4,""),"")</f>
      </c>
      <c r="BH4" s="3" t="s">
        <v>4</v>
      </c>
      <c r="BI4" s="4"/>
      <c r="BJ4" s="13">
        <f>PRODUCT(ROUND(BB4,2)*1.02)</f>
        <v>10.914</v>
      </c>
      <c r="BK4" s="2">
        <f>IF($BI4&gt;0,IF(BJ4&gt;0,BI4*BJ4,""),"")</f>
      </c>
      <c r="BL4" s="15">
        <v>195</v>
      </c>
      <c r="BM4" s="2">
        <f aca="true" t="shared" si="5" ref="BM4:BM12">IF($BI4&gt;0,IF(BL4&gt;0,BI4*BL4,""),"")</f>
      </c>
      <c r="BN4" s="15" t="e">
        <f>PRODUCT(ROUND(#REF!,2)*1.02)</f>
        <v>#REF!</v>
      </c>
      <c r="BO4" s="2">
        <f>IF($BI4&gt;0,IF(BN4&gt;0,BI4*BN4,""),"")</f>
      </c>
      <c r="BP4" s="13"/>
      <c r="BQ4" s="2">
        <f aca="true" t="shared" si="6" ref="BQ4:BQ12">IF($BI4&gt;0,IF(BP4&gt;0,BI4*BP4,""),"")</f>
      </c>
      <c r="BR4" s="13"/>
      <c r="BS4" s="2">
        <f>IF($BA4&gt;0,IF(BR4&gt;0,BI4*BR4,""),"")</f>
      </c>
      <c r="BT4" s="15"/>
      <c r="BU4" s="2">
        <f>IF($BA4&gt;0,IF(BT4&gt;0,BI4*BT4,""),"")</f>
      </c>
      <c r="BV4" s="15"/>
      <c r="BW4" s="2">
        <f>IF($BA4&gt;0,IF(BV4&gt;0,BI4*BV4,""),"")</f>
      </c>
    </row>
    <row r="5" spans="1:75" ht="47.25">
      <c r="A5" s="3" t="s">
        <v>5</v>
      </c>
      <c r="C5" s="13">
        <v>147.5</v>
      </c>
      <c r="D5" s="2">
        <f aca="true" t="shared" si="7" ref="D5:D15">IF($B5&gt;0,IF(C5&gt;0,$B5*C5,""),"")</f>
      </c>
      <c r="E5" s="15">
        <v>225</v>
      </c>
      <c r="F5" s="2">
        <f aca="true" t="shared" si="8" ref="F5:F15">IF($B5&gt;0,IF(E5&gt;0,$B5*E5,""),"")</f>
      </c>
      <c r="G5" s="15">
        <v>280</v>
      </c>
      <c r="H5" s="2">
        <f aca="true" t="shared" si="9" ref="H5:J12">IF($B5&gt;0,IF(G5&gt;0,$B5*G5,""),"")</f>
      </c>
      <c r="I5" s="13"/>
      <c r="J5" s="2">
        <f t="shared" si="9"/>
      </c>
      <c r="K5" s="13"/>
      <c r="L5" s="2">
        <f aca="true" t="shared" si="10" ref="L5:L15">IF($B5&gt;0,IF(K5&gt;0,$B5*K5,""),"")</f>
      </c>
      <c r="M5" s="15"/>
      <c r="N5" s="2">
        <f aca="true" t="shared" si="11" ref="N5:N15">IF($B5&gt;0,IF(M5&gt;0,$B5*M5,""),"")</f>
      </c>
      <c r="O5" s="15"/>
      <c r="P5" s="2">
        <f t="shared" si="0"/>
      </c>
      <c r="Q5" s="2"/>
      <c r="R5" s="3" t="s">
        <v>5</v>
      </c>
      <c r="S5" s="4"/>
      <c r="T5" s="13">
        <f aca="true" t="shared" si="12" ref="T5:T12">PRODUCT(ROUND(C5,2)*1)</f>
        <v>147.5</v>
      </c>
      <c r="U5" s="2">
        <f aca="true" t="shared" si="13" ref="U5:U15">IF($S5&gt;0,IF(T5&gt;0,$S5*T5,""),"")</f>
      </c>
      <c r="V5" s="15">
        <v>225</v>
      </c>
      <c r="W5" s="2">
        <f aca="true" t="shared" si="14" ref="W5:W15">IF($S5&gt;0,IF(V5&gt;0,$S5*V5,""),"")</f>
      </c>
      <c r="X5" s="15">
        <f aca="true" t="shared" si="15" ref="X5:X12">PRODUCT(ROUND(G5,2)*1.02)</f>
        <v>285.6</v>
      </c>
      <c r="Y5" s="2">
        <f t="shared" si="1"/>
      </c>
      <c r="Z5" s="13"/>
      <c r="AA5" s="2">
        <f t="shared" si="2"/>
      </c>
      <c r="AB5" s="13"/>
      <c r="AC5" s="2">
        <f aca="true" t="shared" si="16" ref="AC5:AC15">IF($S5&gt;0,IF(AB5&gt;0,$S5*AB5,""),"")</f>
      </c>
      <c r="AD5" s="15"/>
      <c r="AE5" s="2">
        <f aca="true" t="shared" si="17" ref="AE5:AE15">IF($S5&gt;0,IF(AD5&gt;0,$S5*AD5,""),"")</f>
      </c>
      <c r="AF5" s="15"/>
      <c r="AG5" s="2">
        <f aca="true" t="shared" si="18" ref="AG5:AG15">IF($S5&gt;0,IF(AF5&gt;0,$S5*AF5,""),"")</f>
      </c>
      <c r="AI5" s="3" t="s">
        <v>5</v>
      </c>
      <c r="AJ5" s="4"/>
      <c r="AK5" s="13">
        <f aca="true" t="shared" si="19" ref="AK5:AK12">PRODUCT(ROUND(T5,2)*1.02)</f>
        <v>150.45</v>
      </c>
      <c r="AL5" s="2">
        <f aca="true" t="shared" si="20" ref="AL5:AL15">IF($AJ5&gt;0,IF(AK5&gt;0,AJ5*AK5,""),"")</f>
      </c>
      <c r="AM5" s="15">
        <v>225</v>
      </c>
      <c r="AN5" s="2">
        <f aca="true" t="shared" si="21" ref="AN5:AN15">IF($AJ5&gt;0,IF(AM5&gt;0,AJ5*AM5,""),"")</f>
      </c>
      <c r="AO5" s="15">
        <f aca="true" t="shared" si="22" ref="AO5:AO12">PRODUCT(ROUND(X5,2)*1.02)</f>
        <v>291.312</v>
      </c>
      <c r="AP5" s="2">
        <f aca="true" t="shared" si="23" ref="AP5:AP15">IF($AJ5&gt;0,IF(AO5&gt;0,AJ5*AO5,""),"")</f>
      </c>
      <c r="AQ5" s="13"/>
      <c r="AR5" s="2">
        <f aca="true" t="shared" si="24" ref="AR5:AR15">IF($AJ5&gt;0,IF(AQ5&gt;0,AJ5*AQ5,""),"")</f>
      </c>
      <c r="AS5" s="13"/>
      <c r="AT5" s="2">
        <f aca="true" t="shared" si="25" ref="AT5:AT12">IF($AJ5&gt;0,IF(AS5&gt;0,AJ5*AS5,""),"")</f>
      </c>
      <c r="AU5" s="15"/>
      <c r="AV5" s="2">
        <f aca="true" t="shared" si="26" ref="AV5:AV15">IF($AJ5&gt;0,IF(AU5&gt;0,AJ5*AU5,""),"")</f>
      </c>
      <c r="AW5" s="15"/>
      <c r="AX5" s="2">
        <f aca="true" t="shared" si="27" ref="AX5:AX15">IF($AJ5&gt;0,IF(AW5&gt;0,AJ5*AW5,""),"")</f>
      </c>
      <c r="AZ5" s="29" t="s">
        <v>27</v>
      </c>
      <c r="BA5" s="24"/>
      <c r="BB5" s="26">
        <f>PRODUCT(ROUND('[3]Year 3'!AK5*1.05,2))</f>
        <v>17.68</v>
      </c>
      <c r="BC5" s="27">
        <f t="shared" si="3"/>
      </c>
      <c r="BD5" s="26">
        <f>PRODUCT(ROUND('[3]Year 3'!AM5*1.02,2))</f>
        <v>11.67</v>
      </c>
      <c r="BE5" s="27">
        <f t="shared" si="4"/>
      </c>
      <c r="BH5" s="3" t="s">
        <v>5</v>
      </c>
      <c r="BI5" s="4"/>
      <c r="BJ5" s="13">
        <f aca="true" t="shared" si="28" ref="BJ5:BJ12">PRODUCT(ROUND(BB5,2)*1.02)</f>
        <v>18.0336</v>
      </c>
      <c r="BK5" s="2">
        <f aca="true" t="shared" si="29" ref="BK5:BK15">IF($BI5&gt;0,IF(BJ5&gt;0,BI5*BJ5,""),"")</f>
      </c>
      <c r="BL5" s="15">
        <v>225</v>
      </c>
      <c r="BM5" s="2">
        <f t="shared" si="5"/>
      </c>
      <c r="BN5" s="15" t="e">
        <f>PRODUCT(ROUND(#REF!,2)*1.02)</f>
        <v>#REF!</v>
      </c>
      <c r="BO5" s="2">
        <f aca="true" t="shared" si="30" ref="BO5:BO12">IF($BI5&gt;0,IF(BN5&gt;0,BI5*BN5,""),"")</f>
      </c>
      <c r="BP5" s="13"/>
      <c r="BQ5" s="2">
        <f t="shared" si="6"/>
      </c>
      <c r="BR5" s="13"/>
      <c r="BS5" s="2">
        <f aca="true" t="shared" si="31" ref="BS5:BS15">IF($BA5&gt;0,IF(BR5&gt;0,BI5*BR5,""),"")</f>
      </c>
      <c r="BT5" s="15"/>
      <c r="BU5" s="2">
        <f>IF($BA5&gt;0,IF(BT5&gt;0,BI5*BT5,""),"")</f>
      </c>
      <c r="BV5" s="15"/>
      <c r="BW5" s="2">
        <f aca="true" t="shared" si="32" ref="BW5:BW14">IF($BA5&gt;0,IF(BV5&gt;0,BI5*BV5,""),"")</f>
      </c>
    </row>
    <row r="6" spans="1:75" ht="47.25">
      <c r="A6" s="3" t="s">
        <v>6</v>
      </c>
      <c r="C6" s="13">
        <v>118</v>
      </c>
      <c r="D6" s="2">
        <f t="shared" si="7"/>
      </c>
      <c r="E6" s="15">
        <v>300</v>
      </c>
      <c r="F6" s="2">
        <f t="shared" si="8"/>
      </c>
      <c r="G6" s="15">
        <v>280</v>
      </c>
      <c r="H6" s="2">
        <f t="shared" si="9"/>
      </c>
      <c r="I6" s="13"/>
      <c r="J6" s="2">
        <f t="shared" si="9"/>
      </c>
      <c r="K6" s="13"/>
      <c r="L6" s="2">
        <f t="shared" si="10"/>
      </c>
      <c r="M6" s="15"/>
      <c r="N6" s="2">
        <f t="shared" si="11"/>
      </c>
      <c r="O6" s="15"/>
      <c r="P6" s="2">
        <f t="shared" si="0"/>
      </c>
      <c r="Q6" s="2"/>
      <c r="R6" s="3" t="s">
        <v>6</v>
      </c>
      <c r="S6" s="4"/>
      <c r="T6" s="13">
        <f t="shared" si="12"/>
        <v>118</v>
      </c>
      <c r="U6" s="2">
        <f t="shared" si="13"/>
      </c>
      <c r="V6" s="15">
        <v>300</v>
      </c>
      <c r="W6" s="2">
        <f t="shared" si="14"/>
      </c>
      <c r="X6" s="15">
        <f t="shared" si="15"/>
        <v>285.6</v>
      </c>
      <c r="Y6" s="2">
        <f t="shared" si="1"/>
      </c>
      <c r="Z6" s="13"/>
      <c r="AA6" s="2">
        <f t="shared" si="2"/>
      </c>
      <c r="AB6" s="13"/>
      <c r="AC6" s="2">
        <f t="shared" si="16"/>
      </c>
      <c r="AD6" s="15"/>
      <c r="AE6" s="2">
        <f t="shared" si="17"/>
      </c>
      <c r="AF6" s="15"/>
      <c r="AG6" s="2">
        <f t="shared" si="18"/>
      </c>
      <c r="AI6" s="3" t="s">
        <v>6</v>
      </c>
      <c r="AJ6" s="4"/>
      <c r="AK6" s="13">
        <f t="shared" si="19"/>
        <v>120.36</v>
      </c>
      <c r="AL6" s="2">
        <f t="shared" si="20"/>
      </c>
      <c r="AM6" s="15">
        <v>300</v>
      </c>
      <c r="AN6" s="2">
        <f t="shared" si="21"/>
      </c>
      <c r="AO6" s="15">
        <f t="shared" si="22"/>
        <v>291.312</v>
      </c>
      <c r="AP6" s="2">
        <f t="shared" si="23"/>
      </c>
      <c r="AQ6" s="13"/>
      <c r="AR6" s="2">
        <f t="shared" si="24"/>
      </c>
      <c r="AS6" s="13"/>
      <c r="AT6" s="2">
        <f t="shared" si="25"/>
      </c>
      <c r="AU6" s="15"/>
      <c r="AV6" s="2">
        <f t="shared" si="26"/>
      </c>
      <c r="AW6" s="15"/>
      <c r="AX6" s="2">
        <f t="shared" si="27"/>
      </c>
      <c r="AZ6" s="29" t="s">
        <v>28</v>
      </c>
      <c r="BA6" s="24"/>
      <c r="BB6" s="26">
        <f>PRODUCT(ROUND('[3]Year 3'!AK6*1.05,2))</f>
        <v>9.7</v>
      </c>
      <c r="BC6" s="27">
        <f t="shared" si="3"/>
      </c>
      <c r="BD6" s="26">
        <f>PRODUCT(ROUND('[3]Year 3'!AM6*1.02,2))</f>
        <v>12.2</v>
      </c>
      <c r="BE6" s="27">
        <f t="shared" si="4"/>
      </c>
      <c r="BH6" s="3" t="s">
        <v>6</v>
      </c>
      <c r="BI6" s="4"/>
      <c r="BJ6" s="13">
        <f t="shared" si="28"/>
        <v>9.894</v>
      </c>
      <c r="BK6" s="2">
        <f t="shared" si="29"/>
      </c>
      <c r="BL6" s="15">
        <v>300</v>
      </c>
      <c r="BM6" s="2">
        <f t="shared" si="5"/>
      </c>
      <c r="BN6" s="15" t="e">
        <f>PRODUCT(ROUND(#REF!,2)*1.02)</f>
        <v>#REF!</v>
      </c>
      <c r="BO6" s="2">
        <f t="shared" si="30"/>
      </c>
      <c r="BP6" s="13"/>
      <c r="BQ6" s="2">
        <f t="shared" si="6"/>
      </c>
      <c r="BR6" s="13"/>
      <c r="BS6" s="2">
        <f t="shared" si="31"/>
      </c>
      <c r="BT6" s="15"/>
      <c r="BU6" s="2">
        <f aca="true" t="shared" si="33" ref="BU6:BU15">IF($BA6&gt;0,IF(BT6&gt;0,BI6*BT6,""),"")</f>
      </c>
      <c r="BV6" s="15"/>
      <c r="BW6" s="2">
        <f t="shared" si="32"/>
      </c>
    </row>
    <row r="7" spans="1:75" ht="31.5">
      <c r="A7" s="3" t="s">
        <v>7</v>
      </c>
      <c r="C7" s="13">
        <v>177</v>
      </c>
      <c r="D7" s="2">
        <f t="shared" si="7"/>
      </c>
      <c r="E7" s="15">
        <v>325</v>
      </c>
      <c r="F7" s="2">
        <f t="shared" si="8"/>
      </c>
      <c r="G7" s="15">
        <v>340</v>
      </c>
      <c r="H7" s="2">
        <f t="shared" si="9"/>
      </c>
      <c r="I7" s="13"/>
      <c r="J7" s="2">
        <f t="shared" si="9"/>
      </c>
      <c r="K7" s="13"/>
      <c r="L7" s="2">
        <f t="shared" si="10"/>
      </c>
      <c r="M7" s="15"/>
      <c r="N7" s="2">
        <f t="shared" si="11"/>
      </c>
      <c r="O7" s="15"/>
      <c r="P7" s="2">
        <f t="shared" si="0"/>
      </c>
      <c r="Q7" s="2"/>
      <c r="R7" s="3" t="s">
        <v>7</v>
      </c>
      <c r="S7" s="4"/>
      <c r="T7" s="13">
        <f t="shared" si="12"/>
        <v>177</v>
      </c>
      <c r="U7" s="2">
        <f t="shared" si="13"/>
      </c>
      <c r="V7" s="15">
        <v>325</v>
      </c>
      <c r="W7" s="2">
        <f t="shared" si="14"/>
      </c>
      <c r="X7" s="15">
        <f t="shared" si="15"/>
        <v>346.8</v>
      </c>
      <c r="Y7" s="2">
        <f t="shared" si="1"/>
      </c>
      <c r="Z7" s="13"/>
      <c r="AA7" s="2">
        <f t="shared" si="2"/>
      </c>
      <c r="AB7" s="13"/>
      <c r="AC7" s="2">
        <f t="shared" si="16"/>
      </c>
      <c r="AD7" s="15"/>
      <c r="AE7" s="2">
        <f t="shared" si="17"/>
      </c>
      <c r="AF7" s="15"/>
      <c r="AG7" s="2">
        <f t="shared" si="18"/>
      </c>
      <c r="AI7" s="3" t="s">
        <v>7</v>
      </c>
      <c r="AJ7" s="4"/>
      <c r="AK7" s="13">
        <f t="shared" si="19"/>
        <v>180.54</v>
      </c>
      <c r="AL7" s="2">
        <f t="shared" si="20"/>
      </c>
      <c r="AM7" s="15">
        <v>325</v>
      </c>
      <c r="AN7" s="2">
        <f t="shared" si="21"/>
      </c>
      <c r="AO7" s="15">
        <f t="shared" si="22"/>
        <v>353.736</v>
      </c>
      <c r="AP7" s="2">
        <f t="shared" si="23"/>
      </c>
      <c r="AQ7" s="13"/>
      <c r="AR7" s="2">
        <f t="shared" si="24"/>
      </c>
      <c r="AS7" s="13"/>
      <c r="AT7" s="2">
        <f t="shared" si="25"/>
      </c>
      <c r="AU7" s="15"/>
      <c r="AV7" s="2">
        <f t="shared" si="26"/>
      </c>
      <c r="AW7" s="15"/>
      <c r="AX7" s="2">
        <f t="shared" si="27"/>
      </c>
      <c r="AZ7" s="29" t="s">
        <v>29</v>
      </c>
      <c r="BA7" s="24"/>
      <c r="BB7" s="26">
        <f>PRODUCT(ROUND('[3]Year 3'!AK7*1.05,2))</f>
        <v>6.37</v>
      </c>
      <c r="BC7" s="27">
        <f t="shared" si="3"/>
      </c>
      <c r="BD7" s="26">
        <f>PRODUCT(ROUND('[3]Year 3'!AM7*1.02,2))</f>
        <v>5.63</v>
      </c>
      <c r="BE7" s="27">
        <f t="shared" si="4"/>
      </c>
      <c r="BH7" s="3" t="s">
        <v>7</v>
      </c>
      <c r="BI7" s="4"/>
      <c r="BJ7" s="13">
        <f t="shared" si="28"/>
        <v>6.4974</v>
      </c>
      <c r="BK7" s="2">
        <f t="shared" si="29"/>
      </c>
      <c r="BL7" s="15">
        <v>325</v>
      </c>
      <c r="BM7" s="2">
        <f t="shared" si="5"/>
      </c>
      <c r="BN7" s="15" t="e">
        <f>PRODUCT(ROUND(#REF!,2)*1.02)</f>
        <v>#REF!</v>
      </c>
      <c r="BO7" s="2">
        <f t="shared" si="30"/>
      </c>
      <c r="BP7" s="13"/>
      <c r="BQ7" s="2">
        <f t="shared" si="6"/>
      </c>
      <c r="BR7" s="13"/>
      <c r="BS7" s="2">
        <f t="shared" si="31"/>
      </c>
      <c r="BT7" s="15"/>
      <c r="BU7" s="2">
        <f t="shared" si="33"/>
      </c>
      <c r="BV7" s="15"/>
      <c r="BW7" s="2">
        <f t="shared" si="32"/>
      </c>
    </row>
    <row r="8" spans="1:75" ht="31.5">
      <c r="A8" s="3" t="s">
        <v>8</v>
      </c>
      <c r="C8" s="13">
        <v>177</v>
      </c>
      <c r="D8" s="2">
        <f t="shared" si="7"/>
      </c>
      <c r="E8" s="15">
        <v>400</v>
      </c>
      <c r="F8" s="2">
        <f t="shared" si="8"/>
      </c>
      <c r="G8" s="15">
        <v>340</v>
      </c>
      <c r="H8" s="2">
        <f t="shared" si="9"/>
      </c>
      <c r="I8" s="13"/>
      <c r="J8" s="2">
        <f t="shared" si="9"/>
      </c>
      <c r="K8" s="13"/>
      <c r="L8" s="2">
        <f t="shared" si="10"/>
      </c>
      <c r="M8" s="15"/>
      <c r="N8" s="2">
        <f t="shared" si="11"/>
      </c>
      <c r="O8" s="15"/>
      <c r="P8" s="2">
        <f t="shared" si="0"/>
      </c>
      <c r="Q8" s="2"/>
      <c r="R8" s="3" t="s">
        <v>8</v>
      </c>
      <c r="S8" s="4"/>
      <c r="T8" s="13">
        <f t="shared" si="12"/>
        <v>177</v>
      </c>
      <c r="U8" s="2">
        <f t="shared" si="13"/>
      </c>
      <c r="V8" s="15">
        <v>400</v>
      </c>
      <c r="W8" s="2">
        <f t="shared" si="14"/>
      </c>
      <c r="X8" s="15">
        <f t="shared" si="15"/>
        <v>346.8</v>
      </c>
      <c r="Y8" s="2">
        <f t="shared" si="1"/>
      </c>
      <c r="Z8" s="13"/>
      <c r="AA8" s="2">
        <f t="shared" si="2"/>
      </c>
      <c r="AB8" s="13"/>
      <c r="AC8" s="2">
        <f t="shared" si="16"/>
      </c>
      <c r="AD8" s="15"/>
      <c r="AE8" s="2">
        <f t="shared" si="17"/>
      </c>
      <c r="AF8" s="15"/>
      <c r="AG8" s="2">
        <f t="shared" si="18"/>
      </c>
      <c r="AI8" s="3" t="s">
        <v>8</v>
      </c>
      <c r="AJ8" s="4"/>
      <c r="AK8" s="13">
        <f t="shared" si="19"/>
        <v>180.54</v>
      </c>
      <c r="AL8" s="2">
        <f t="shared" si="20"/>
      </c>
      <c r="AM8" s="15">
        <v>400</v>
      </c>
      <c r="AN8" s="2">
        <f t="shared" si="21"/>
      </c>
      <c r="AO8" s="15">
        <f t="shared" si="22"/>
        <v>353.736</v>
      </c>
      <c r="AP8" s="2">
        <f t="shared" si="23"/>
      </c>
      <c r="AQ8" s="13"/>
      <c r="AR8" s="2">
        <f t="shared" si="24"/>
      </c>
      <c r="AS8" s="13"/>
      <c r="AT8" s="2">
        <f t="shared" si="25"/>
      </c>
      <c r="AU8" s="15"/>
      <c r="AV8" s="2">
        <f t="shared" si="26"/>
      </c>
      <c r="AW8" s="15"/>
      <c r="AX8" s="2">
        <f t="shared" si="27"/>
      </c>
      <c r="AZ8" s="29" t="s">
        <v>30</v>
      </c>
      <c r="BA8" s="24"/>
      <c r="BB8" s="26">
        <f>PRODUCT(ROUND('[3]Year 3'!AK8*1.05,2))</f>
        <v>11.47</v>
      </c>
      <c r="BC8" s="27">
        <f t="shared" si="3"/>
      </c>
      <c r="BD8" s="26">
        <f>PRODUCT(ROUND('[3]Year 3'!AM8*1.02,2))</f>
        <v>11.14</v>
      </c>
      <c r="BE8" s="27">
        <f t="shared" si="4"/>
      </c>
      <c r="BH8" s="3" t="s">
        <v>8</v>
      </c>
      <c r="BI8" s="4"/>
      <c r="BJ8" s="13">
        <f t="shared" si="28"/>
        <v>11.6994</v>
      </c>
      <c r="BK8" s="2">
        <f t="shared" si="29"/>
      </c>
      <c r="BL8" s="15">
        <v>400</v>
      </c>
      <c r="BM8" s="2">
        <f t="shared" si="5"/>
      </c>
      <c r="BN8" s="15" t="e">
        <f>PRODUCT(ROUND(#REF!,2)*1.02)</f>
        <v>#REF!</v>
      </c>
      <c r="BO8" s="2">
        <f t="shared" si="30"/>
      </c>
      <c r="BP8" s="13"/>
      <c r="BQ8" s="2">
        <f t="shared" si="6"/>
      </c>
      <c r="BR8" s="13"/>
      <c r="BS8" s="2">
        <f t="shared" si="31"/>
      </c>
      <c r="BT8" s="15"/>
      <c r="BU8" s="2">
        <f t="shared" si="33"/>
      </c>
      <c r="BV8" s="15"/>
      <c r="BW8" s="2">
        <f t="shared" si="32"/>
      </c>
    </row>
    <row r="9" spans="1:75" ht="31.5">
      <c r="A9" s="3" t="s">
        <v>9</v>
      </c>
      <c r="C9" s="13">
        <v>221</v>
      </c>
      <c r="D9" s="2">
        <f t="shared" si="7"/>
      </c>
      <c r="E9" s="15">
        <v>450</v>
      </c>
      <c r="F9" s="2">
        <f t="shared" si="8"/>
      </c>
      <c r="G9" s="15">
        <v>420</v>
      </c>
      <c r="H9" s="2">
        <f t="shared" si="9"/>
      </c>
      <c r="I9" s="13"/>
      <c r="J9" s="2">
        <f t="shared" si="9"/>
      </c>
      <c r="K9" s="13"/>
      <c r="L9" s="2">
        <f t="shared" si="10"/>
      </c>
      <c r="M9" s="15"/>
      <c r="N9" s="2">
        <f t="shared" si="11"/>
      </c>
      <c r="O9" s="15"/>
      <c r="P9" s="2">
        <f t="shared" si="0"/>
      </c>
      <c r="Q9" s="2"/>
      <c r="R9" s="3" t="s">
        <v>9</v>
      </c>
      <c r="S9" s="4"/>
      <c r="T9" s="13">
        <f t="shared" si="12"/>
        <v>221</v>
      </c>
      <c r="U9" s="2">
        <f t="shared" si="13"/>
      </c>
      <c r="V9" s="15">
        <v>450</v>
      </c>
      <c r="W9" s="2">
        <f t="shared" si="14"/>
      </c>
      <c r="X9" s="15">
        <f t="shared" si="15"/>
        <v>428.40000000000003</v>
      </c>
      <c r="Y9" s="2">
        <f t="shared" si="1"/>
      </c>
      <c r="Z9" s="13"/>
      <c r="AA9" s="2">
        <f t="shared" si="2"/>
      </c>
      <c r="AB9" s="13"/>
      <c r="AC9" s="2">
        <f t="shared" si="16"/>
      </c>
      <c r="AD9" s="15"/>
      <c r="AE9" s="2">
        <f t="shared" si="17"/>
      </c>
      <c r="AF9" s="15"/>
      <c r="AG9" s="2">
        <f t="shared" si="18"/>
      </c>
      <c r="AI9" s="3" t="s">
        <v>9</v>
      </c>
      <c r="AJ9" s="4"/>
      <c r="AK9" s="13">
        <f t="shared" si="19"/>
        <v>225.42000000000002</v>
      </c>
      <c r="AL9" s="2">
        <f t="shared" si="20"/>
      </c>
      <c r="AM9" s="15">
        <v>450</v>
      </c>
      <c r="AN9" s="2">
        <f t="shared" si="21"/>
      </c>
      <c r="AO9" s="15">
        <f t="shared" si="22"/>
        <v>436.96799999999996</v>
      </c>
      <c r="AP9" s="2">
        <f t="shared" si="23"/>
      </c>
      <c r="AQ9" s="13"/>
      <c r="AR9" s="2">
        <f t="shared" si="24"/>
      </c>
      <c r="AS9" s="13"/>
      <c r="AT9" s="2">
        <f t="shared" si="25"/>
      </c>
      <c r="AU9" s="15"/>
      <c r="AV9" s="2">
        <f t="shared" si="26"/>
      </c>
      <c r="AW9" s="15"/>
      <c r="AX9" s="2">
        <f t="shared" si="27"/>
      </c>
      <c r="AZ9" s="29" t="s">
        <v>31</v>
      </c>
      <c r="BA9" s="24"/>
      <c r="BB9" s="26">
        <f>PRODUCT(ROUND('[3]Year 3'!AK9*1.05,2))</f>
        <v>6.49</v>
      </c>
      <c r="BC9" s="27">
        <f t="shared" si="3"/>
      </c>
      <c r="BD9" s="26">
        <f>PRODUCT(ROUND('[3]Year 3'!AM9*1.02,2))</f>
        <v>6.36</v>
      </c>
      <c r="BE9" s="27">
        <f t="shared" si="4"/>
      </c>
      <c r="BH9" s="3" t="s">
        <v>9</v>
      </c>
      <c r="BI9" s="4"/>
      <c r="BJ9" s="13">
        <f t="shared" si="28"/>
        <v>6.619800000000001</v>
      </c>
      <c r="BK9" s="2">
        <f t="shared" si="29"/>
      </c>
      <c r="BL9" s="15">
        <v>450</v>
      </c>
      <c r="BM9" s="2">
        <f t="shared" si="5"/>
      </c>
      <c r="BN9" s="15" t="e">
        <f>PRODUCT(ROUND(#REF!,2)*1.02)</f>
        <v>#REF!</v>
      </c>
      <c r="BO9" s="2">
        <f t="shared" si="30"/>
      </c>
      <c r="BP9" s="13"/>
      <c r="BQ9" s="2">
        <f t="shared" si="6"/>
      </c>
      <c r="BR9" s="13"/>
      <c r="BS9" s="2">
        <f t="shared" si="31"/>
      </c>
      <c r="BT9" s="15"/>
      <c r="BU9" s="2">
        <f t="shared" si="33"/>
      </c>
      <c r="BV9" s="15"/>
      <c r="BW9" s="2">
        <f t="shared" si="32"/>
      </c>
    </row>
    <row r="10" spans="1:75" ht="31.5">
      <c r="A10" s="3" t="s">
        <v>10</v>
      </c>
      <c r="C10" s="13">
        <v>176</v>
      </c>
      <c r="D10" s="2">
        <f t="shared" si="7"/>
      </c>
      <c r="E10" s="16"/>
      <c r="F10" s="2">
        <f t="shared" si="8"/>
      </c>
      <c r="G10" s="15">
        <v>200</v>
      </c>
      <c r="H10" s="2">
        <f t="shared" si="9"/>
      </c>
      <c r="I10" s="13">
        <v>200</v>
      </c>
      <c r="J10" s="2">
        <f t="shared" si="9"/>
      </c>
      <c r="K10" s="13"/>
      <c r="L10" s="2">
        <f t="shared" si="10"/>
      </c>
      <c r="M10" s="16"/>
      <c r="N10" s="2">
        <f t="shared" si="11"/>
      </c>
      <c r="O10" s="15"/>
      <c r="P10" s="2">
        <f t="shared" si="0"/>
      </c>
      <c r="Q10" s="2"/>
      <c r="R10" s="3" t="s">
        <v>10</v>
      </c>
      <c r="S10" s="4"/>
      <c r="T10" s="13">
        <f t="shared" si="12"/>
        <v>176</v>
      </c>
      <c r="U10" s="2">
        <f t="shared" si="13"/>
      </c>
      <c r="V10" s="16"/>
      <c r="W10" s="2">
        <f t="shared" si="14"/>
      </c>
      <c r="X10" s="15">
        <f t="shared" si="15"/>
        <v>204</v>
      </c>
      <c r="Y10" s="2">
        <f t="shared" si="1"/>
      </c>
      <c r="Z10" s="13">
        <f>PRODUCT(ROUND(I10,2)*1.03)</f>
        <v>206</v>
      </c>
      <c r="AA10" s="2">
        <f t="shared" si="2"/>
      </c>
      <c r="AB10" s="13"/>
      <c r="AC10" s="2">
        <f t="shared" si="16"/>
      </c>
      <c r="AD10" s="16"/>
      <c r="AE10" s="2">
        <f t="shared" si="17"/>
      </c>
      <c r="AF10" s="15"/>
      <c r="AG10" s="2">
        <f t="shared" si="18"/>
      </c>
      <c r="AI10" s="3" t="s">
        <v>10</v>
      </c>
      <c r="AJ10" s="4"/>
      <c r="AK10" s="13">
        <f t="shared" si="19"/>
        <v>179.52</v>
      </c>
      <c r="AL10" s="2">
        <f t="shared" si="20"/>
      </c>
      <c r="AM10" s="16"/>
      <c r="AN10" s="2">
        <f t="shared" si="21"/>
      </c>
      <c r="AO10" s="15">
        <f t="shared" si="22"/>
        <v>208.08</v>
      </c>
      <c r="AP10" s="2">
        <f t="shared" si="23"/>
      </c>
      <c r="AQ10" s="13">
        <f>PRODUCT(ROUND(Z10,2)*1.03)</f>
        <v>212.18</v>
      </c>
      <c r="AR10" s="2">
        <f t="shared" si="24"/>
      </c>
      <c r="AS10" s="13"/>
      <c r="AT10" s="2">
        <f t="shared" si="25"/>
      </c>
      <c r="AU10" s="16"/>
      <c r="AV10" s="2">
        <f t="shared" si="26"/>
      </c>
      <c r="AW10" s="15"/>
      <c r="AX10" s="2">
        <f t="shared" si="27"/>
      </c>
      <c r="AZ10" s="29" t="s">
        <v>32</v>
      </c>
      <c r="BA10" s="24"/>
      <c r="BB10" s="26">
        <f>PRODUCT(ROUND('[3]Year 3'!AK10*1.05,2))</f>
        <v>9.65</v>
      </c>
      <c r="BC10" s="27">
        <f t="shared" si="3"/>
      </c>
      <c r="BD10" s="26">
        <f>PRODUCT(ROUND('[3]Year 3'!AM10*1.02,2))</f>
        <v>9.5</v>
      </c>
      <c r="BE10" s="27">
        <f t="shared" si="4"/>
      </c>
      <c r="BH10" s="3" t="s">
        <v>10</v>
      </c>
      <c r="BI10" s="4"/>
      <c r="BJ10" s="13">
        <f t="shared" si="28"/>
        <v>9.843</v>
      </c>
      <c r="BK10" s="2">
        <f t="shared" si="29"/>
      </c>
      <c r="BL10" s="16"/>
      <c r="BM10" s="2">
        <f t="shared" si="5"/>
      </c>
      <c r="BN10" s="15" t="e">
        <f>PRODUCT(ROUND(#REF!,2)*1.02)</f>
        <v>#REF!</v>
      </c>
      <c r="BO10" s="2">
        <f t="shared" si="30"/>
      </c>
      <c r="BP10" s="13" t="e">
        <f>PRODUCT(ROUND(#REF!,2)*1.03)</f>
        <v>#REF!</v>
      </c>
      <c r="BQ10" s="2">
        <f t="shared" si="6"/>
      </c>
      <c r="BR10" s="13"/>
      <c r="BS10" s="2">
        <f t="shared" si="31"/>
      </c>
      <c r="BT10" s="16"/>
      <c r="BU10" s="2">
        <f t="shared" si="33"/>
      </c>
      <c r="BV10" s="15"/>
      <c r="BW10" s="2">
        <f t="shared" si="32"/>
      </c>
    </row>
    <row r="11" spans="1:75" ht="31.5">
      <c r="A11" s="3" t="s">
        <v>11</v>
      </c>
      <c r="C11" s="13">
        <v>264</v>
      </c>
      <c r="D11" s="2">
        <f t="shared" si="7"/>
      </c>
      <c r="E11" s="16"/>
      <c r="F11" s="2">
        <f t="shared" si="8"/>
      </c>
      <c r="G11" s="15">
        <v>233</v>
      </c>
      <c r="H11" s="2">
        <f t="shared" si="9"/>
      </c>
      <c r="I11" s="13">
        <v>270</v>
      </c>
      <c r="J11" s="2">
        <f t="shared" si="9"/>
      </c>
      <c r="K11" s="13"/>
      <c r="L11" s="2">
        <f t="shared" si="10"/>
      </c>
      <c r="M11" s="16"/>
      <c r="N11" s="2">
        <f t="shared" si="11"/>
      </c>
      <c r="O11" s="15"/>
      <c r="P11" s="2">
        <f t="shared" si="0"/>
      </c>
      <c r="Q11" s="2"/>
      <c r="R11" s="3" t="s">
        <v>11</v>
      </c>
      <c r="S11" s="4"/>
      <c r="T11" s="13">
        <f t="shared" si="12"/>
        <v>264</v>
      </c>
      <c r="U11" s="2">
        <f t="shared" si="13"/>
      </c>
      <c r="V11" s="16"/>
      <c r="W11" s="2">
        <f t="shared" si="14"/>
      </c>
      <c r="X11" s="15">
        <f t="shared" si="15"/>
        <v>237.66</v>
      </c>
      <c r="Y11" s="2">
        <f t="shared" si="1"/>
      </c>
      <c r="Z11" s="13">
        <f>PRODUCT(ROUND(I11,2)*1.03)</f>
        <v>278.1</v>
      </c>
      <c r="AA11" s="2">
        <f t="shared" si="2"/>
      </c>
      <c r="AB11" s="13"/>
      <c r="AC11" s="2">
        <f t="shared" si="16"/>
      </c>
      <c r="AD11" s="16"/>
      <c r="AE11" s="2">
        <f t="shared" si="17"/>
      </c>
      <c r="AF11" s="15"/>
      <c r="AG11" s="2">
        <f t="shared" si="18"/>
      </c>
      <c r="AI11" s="3" t="s">
        <v>11</v>
      </c>
      <c r="AJ11" s="4"/>
      <c r="AK11" s="13">
        <f t="shared" si="19"/>
        <v>269.28000000000003</v>
      </c>
      <c r="AL11" s="2">
        <f t="shared" si="20"/>
      </c>
      <c r="AM11" s="16"/>
      <c r="AN11" s="2">
        <f t="shared" si="21"/>
      </c>
      <c r="AO11" s="15">
        <f t="shared" si="22"/>
        <v>242.4132</v>
      </c>
      <c r="AP11" s="2">
        <f t="shared" si="23"/>
      </c>
      <c r="AQ11" s="13">
        <f>PRODUCT(ROUND(Z11,2)*1.03)</f>
        <v>286.44300000000004</v>
      </c>
      <c r="AR11" s="2">
        <f t="shared" si="24"/>
      </c>
      <c r="AS11" s="13"/>
      <c r="AT11" s="2">
        <f t="shared" si="25"/>
      </c>
      <c r="AU11" s="16"/>
      <c r="AV11" s="2">
        <f t="shared" si="26"/>
      </c>
      <c r="AW11" s="15"/>
      <c r="AX11" s="2">
        <f t="shared" si="27"/>
      </c>
      <c r="AZ11" s="29" t="s">
        <v>33</v>
      </c>
      <c r="BA11" s="24"/>
      <c r="BB11" s="26">
        <f>PRODUCT(ROUND('[3]Year 3'!AK11*1.05,2))</f>
        <v>13.65</v>
      </c>
      <c r="BC11" s="27">
        <f t="shared" si="3"/>
      </c>
      <c r="BD11" s="26">
        <f>PRODUCT(ROUND('[3]Year 3'!AM11*1.02,2))</f>
        <v>11.14</v>
      </c>
      <c r="BE11" s="27">
        <f t="shared" si="4"/>
      </c>
      <c r="BH11" s="3" t="s">
        <v>11</v>
      </c>
      <c r="BI11" s="4"/>
      <c r="BJ11" s="13">
        <f t="shared" si="28"/>
        <v>13.923</v>
      </c>
      <c r="BK11" s="2">
        <f t="shared" si="29"/>
      </c>
      <c r="BL11" s="16"/>
      <c r="BM11" s="2">
        <f t="shared" si="5"/>
      </c>
      <c r="BN11" s="15" t="e">
        <f>PRODUCT(ROUND(#REF!,2)*1.02)</f>
        <v>#REF!</v>
      </c>
      <c r="BO11" s="2">
        <f t="shared" si="30"/>
      </c>
      <c r="BP11" s="13" t="e">
        <f>PRODUCT(ROUND(#REF!,2)*1.03)</f>
        <v>#REF!</v>
      </c>
      <c r="BQ11" s="2">
        <f t="shared" si="6"/>
      </c>
      <c r="BR11" s="13"/>
      <c r="BS11" s="2">
        <f t="shared" si="31"/>
      </c>
      <c r="BT11" s="16"/>
      <c r="BU11" s="2">
        <f t="shared" si="33"/>
      </c>
      <c r="BV11" s="15"/>
      <c r="BW11" s="2">
        <f t="shared" si="32"/>
      </c>
    </row>
    <row r="12" spans="1:75" ht="31.5">
      <c r="A12" s="3" t="s">
        <v>12</v>
      </c>
      <c r="C12" s="13">
        <v>264</v>
      </c>
      <c r="D12" s="2">
        <f t="shared" si="7"/>
      </c>
      <c r="E12" s="16"/>
      <c r="F12" s="2">
        <f t="shared" si="8"/>
      </c>
      <c r="G12" s="15">
        <v>280</v>
      </c>
      <c r="H12" s="2">
        <f t="shared" si="9"/>
      </c>
      <c r="I12" s="13">
        <v>230</v>
      </c>
      <c r="J12" s="2">
        <f t="shared" si="9"/>
      </c>
      <c r="K12" s="13"/>
      <c r="L12" s="2">
        <f t="shared" si="10"/>
      </c>
      <c r="M12" s="16"/>
      <c r="N12" s="2">
        <f t="shared" si="11"/>
      </c>
      <c r="O12" s="15"/>
      <c r="P12" s="2">
        <f t="shared" si="0"/>
      </c>
      <c r="Q12" s="2"/>
      <c r="R12" s="3" t="s">
        <v>12</v>
      </c>
      <c r="S12" s="4"/>
      <c r="T12" s="13">
        <f t="shared" si="12"/>
        <v>264</v>
      </c>
      <c r="U12" s="2">
        <f t="shared" si="13"/>
      </c>
      <c r="V12" s="16"/>
      <c r="W12" s="2">
        <f t="shared" si="14"/>
      </c>
      <c r="X12" s="15">
        <f t="shared" si="15"/>
        <v>285.6</v>
      </c>
      <c r="Y12" s="2">
        <f t="shared" si="1"/>
      </c>
      <c r="Z12" s="13">
        <f>PRODUCT(ROUND(I12,2)*1.03)</f>
        <v>236.9</v>
      </c>
      <c r="AA12" s="2">
        <f t="shared" si="2"/>
      </c>
      <c r="AB12" s="13"/>
      <c r="AC12" s="2">
        <f t="shared" si="16"/>
      </c>
      <c r="AD12" s="16"/>
      <c r="AE12" s="2">
        <f t="shared" si="17"/>
      </c>
      <c r="AF12" s="15"/>
      <c r="AG12" s="2">
        <f t="shared" si="18"/>
      </c>
      <c r="AI12" s="3" t="s">
        <v>12</v>
      </c>
      <c r="AJ12" s="4"/>
      <c r="AK12" s="13">
        <f t="shared" si="19"/>
        <v>269.28000000000003</v>
      </c>
      <c r="AL12" s="2">
        <f t="shared" si="20"/>
      </c>
      <c r="AM12" s="16"/>
      <c r="AN12" s="2">
        <f t="shared" si="21"/>
      </c>
      <c r="AO12" s="15">
        <f t="shared" si="22"/>
        <v>291.312</v>
      </c>
      <c r="AP12" s="2">
        <f t="shared" si="23"/>
      </c>
      <c r="AQ12" s="13">
        <f>PRODUCT(ROUND(Z12,2)*1.03)</f>
        <v>244.007</v>
      </c>
      <c r="AR12" s="2">
        <f t="shared" si="24"/>
      </c>
      <c r="AS12" s="13"/>
      <c r="AT12" s="2">
        <f t="shared" si="25"/>
      </c>
      <c r="AU12" s="16"/>
      <c r="AV12" s="2">
        <f t="shared" si="26"/>
      </c>
      <c r="AW12" s="15"/>
      <c r="AX12" s="2">
        <f t="shared" si="27"/>
      </c>
      <c r="AZ12" s="29" t="s">
        <v>34</v>
      </c>
      <c r="BA12" s="24"/>
      <c r="BB12" s="26">
        <f>PRODUCT(ROUND('[3]Year 3'!AK12*1.05,2))</f>
        <v>8.19</v>
      </c>
      <c r="BC12" s="27">
        <f t="shared" si="3"/>
      </c>
      <c r="BD12" s="26">
        <f>PRODUCT(ROUND('[3]Year 3'!AM12*1.02,2))</f>
        <v>9.5</v>
      </c>
      <c r="BE12" s="27">
        <f t="shared" si="4"/>
      </c>
      <c r="BH12" s="3" t="s">
        <v>12</v>
      </c>
      <c r="BI12" s="4"/>
      <c r="BJ12" s="13">
        <f t="shared" si="28"/>
        <v>8.3538</v>
      </c>
      <c r="BK12" s="2">
        <f t="shared" si="29"/>
      </c>
      <c r="BL12" s="16"/>
      <c r="BM12" s="2">
        <f t="shared" si="5"/>
      </c>
      <c r="BN12" s="15" t="e">
        <f>PRODUCT(ROUND(#REF!,2)*1.02)</f>
        <v>#REF!</v>
      </c>
      <c r="BO12" s="2">
        <f t="shared" si="30"/>
      </c>
      <c r="BP12" s="13" t="e">
        <f>PRODUCT(ROUND(#REF!,2)*1.03)</f>
        <v>#REF!</v>
      </c>
      <c r="BQ12" s="2">
        <f t="shared" si="6"/>
      </c>
      <c r="BR12" s="13"/>
      <c r="BS12" s="2">
        <f t="shared" si="31"/>
      </c>
      <c r="BT12" s="16"/>
      <c r="BU12" s="2">
        <f t="shared" si="33"/>
      </c>
      <c r="BV12" s="15"/>
      <c r="BW12" s="2">
        <f t="shared" si="32"/>
      </c>
    </row>
    <row r="13" spans="1:75" ht="31.5">
      <c r="A13" s="3"/>
      <c r="C13" s="13"/>
      <c r="D13" s="2"/>
      <c r="E13" s="16"/>
      <c r="F13" s="2"/>
      <c r="G13" s="15"/>
      <c r="H13" s="2"/>
      <c r="I13" s="13"/>
      <c r="J13" s="2"/>
      <c r="K13" s="13"/>
      <c r="L13" s="2"/>
      <c r="M13" s="16"/>
      <c r="N13" s="2"/>
      <c r="O13" s="15"/>
      <c r="P13" s="2"/>
      <c r="Q13" s="2"/>
      <c r="R13" s="3"/>
      <c r="S13" s="4"/>
      <c r="T13" s="13"/>
      <c r="U13" s="2"/>
      <c r="V13" s="16"/>
      <c r="W13" s="2"/>
      <c r="X13" s="15"/>
      <c r="Y13" s="2"/>
      <c r="Z13" s="13"/>
      <c r="AA13" s="2"/>
      <c r="AB13" s="13"/>
      <c r="AC13" s="2"/>
      <c r="AD13" s="16"/>
      <c r="AE13" s="2"/>
      <c r="AF13" s="15"/>
      <c r="AG13" s="2"/>
      <c r="AI13" s="3"/>
      <c r="AJ13" s="4"/>
      <c r="AK13" s="13"/>
      <c r="AL13" s="2"/>
      <c r="AM13" s="16"/>
      <c r="AN13" s="2"/>
      <c r="AO13" s="15"/>
      <c r="AP13" s="2"/>
      <c r="AQ13" s="13"/>
      <c r="AR13" s="2"/>
      <c r="AS13" s="13"/>
      <c r="AT13" s="2"/>
      <c r="AU13" s="16"/>
      <c r="AV13" s="2"/>
      <c r="AW13" s="15"/>
      <c r="AX13" s="2"/>
      <c r="AZ13" s="29" t="s">
        <v>35</v>
      </c>
      <c r="BA13" s="24"/>
      <c r="BB13" s="26">
        <f>PRODUCT(ROUND('[3]Year 3'!AK13*1.05,2))</f>
        <v>11.47</v>
      </c>
      <c r="BC13" s="27">
        <f>IF($BA13&gt;0,IF(BB13&gt;0,BA13*BB13,""),"")</f>
      </c>
      <c r="BD13" s="26">
        <f>PRODUCT(ROUND('[3]Year 3'!AM13*1.02,2))</f>
        <v>12.73</v>
      </c>
      <c r="BE13" s="27">
        <f>IF($BA13&gt;0,IF(BD13&gt;0,BA13*BD13,""),"")</f>
      </c>
      <c r="BH13" s="3"/>
      <c r="BI13" s="4"/>
      <c r="BJ13" s="13"/>
      <c r="BK13" s="2"/>
      <c r="BL13" s="16"/>
      <c r="BM13" s="2"/>
      <c r="BN13" s="15"/>
      <c r="BO13" s="2"/>
      <c r="BP13" s="13"/>
      <c r="BQ13" s="2"/>
      <c r="BR13" s="13"/>
      <c r="BS13" s="2">
        <f t="shared" si="31"/>
      </c>
      <c r="BT13" s="16"/>
      <c r="BU13" s="2">
        <f t="shared" si="33"/>
      </c>
      <c r="BV13" s="15"/>
      <c r="BW13" s="2">
        <f t="shared" si="32"/>
      </c>
    </row>
    <row r="14" spans="1:75" ht="31.5">
      <c r="A14" s="3"/>
      <c r="C14" s="13"/>
      <c r="D14" s="2"/>
      <c r="E14" s="16"/>
      <c r="F14" s="2"/>
      <c r="G14" s="15"/>
      <c r="H14" s="2"/>
      <c r="I14" s="13"/>
      <c r="J14" s="2"/>
      <c r="K14" s="13"/>
      <c r="L14" s="2"/>
      <c r="M14" s="16"/>
      <c r="N14" s="2"/>
      <c r="O14" s="15"/>
      <c r="P14" s="2"/>
      <c r="Q14" s="2"/>
      <c r="R14" s="3"/>
      <c r="S14" s="4"/>
      <c r="T14" s="13"/>
      <c r="U14" s="2"/>
      <c r="V14" s="16"/>
      <c r="W14" s="2"/>
      <c r="X14" s="15"/>
      <c r="Y14" s="2"/>
      <c r="Z14" s="13"/>
      <c r="AA14" s="2"/>
      <c r="AB14" s="13"/>
      <c r="AC14" s="2"/>
      <c r="AD14" s="16"/>
      <c r="AE14" s="2"/>
      <c r="AF14" s="15"/>
      <c r="AG14" s="2"/>
      <c r="AI14" s="3"/>
      <c r="AJ14" s="4"/>
      <c r="AK14" s="13"/>
      <c r="AL14" s="2"/>
      <c r="AM14" s="16"/>
      <c r="AN14" s="2"/>
      <c r="AO14" s="15"/>
      <c r="AP14" s="2"/>
      <c r="AQ14" s="13"/>
      <c r="AR14" s="2"/>
      <c r="AS14" s="13"/>
      <c r="AT14" s="2"/>
      <c r="AU14" s="16"/>
      <c r="AV14" s="2"/>
      <c r="AW14" s="15"/>
      <c r="AX14" s="2"/>
      <c r="AZ14" s="29" t="s">
        <v>36</v>
      </c>
      <c r="BA14" s="24"/>
      <c r="BB14" s="26">
        <f>PRODUCT(ROUND('[3]Year 3'!AK14*1.05,2))</f>
        <v>8.84</v>
      </c>
      <c r="BC14" s="27">
        <f>IF($BA14&gt;0,IF(BB14&gt;0,BA14*BB14,""),"")</f>
      </c>
      <c r="BD14" s="26">
        <f>PRODUCT(ROUND('[3]Year 3'!AM14*1.02,2))</f>
        <v>9.02</v>
      </c>
      <c r="BE14" s="27">
        <f>IF($BA14&gt;0,IF(BD14&gt;0,BA14*BD14,""),"")</f>
      </c>
      <c r="BH14" s="3"/>
      <c r="BI14" s="4"/>
      <c r="BJ14" s="13"/>
      <c r="BK14" s="2"/>
      <c r="BL14" s="16"/>
      <c r="BM14" s="2"/>
      <c r="BN14" s="15"/>
      <c r="BO14" s="2"/>
      <c r="BP14" s="13"/>
      <c r="BQ14" s="2"/>
      <c r="BR14" s="13"/>
      <c r="BS14" s="2">
        <f t="shared" si="31"/>
      </c>
      <c r="BT14" s="16"/>
      <c r="BU14" s="2">
        <f t="shared" si="33"/>
      </c>
      <c r="BV14" s="15"/>
      <c r="BW14" s="2">
        <f t="shared" si="32"/>
      </c>
    </row>
    <row r="15" spans="1:75" ht="31.5">
      <c r="A15" s="3" t="s">
        <v>17</v>
      </c>
      <c r="C15" s="14"/>
      <c r="D15" s="2">
        <f t="shared" si="7"/>
      </c>
      <c r="E15" s="17"/>
      <c r="F15" s="2">
        <f t="shared" si="8"/>
      </c>
      <c r="G15" s="17"/>
      <c r="H15" s="2">
        <f>IF($B15&gt;0,IF(G15&gt;0,$B15*G15,""),"")</f>
      </c>
      <c r="I15" s="14"/>
      <c r="J15" s="2">
        <f>IF($B15&gt;0,IF(I15&gt;0,$B15*I15,""),"")</f>
      </c>
      <c r="K15" s="14"/>
      <c r="L15" s="2">
        <f t="shared" si="10"/>
      </c>
      <c r="M15" s="17"/>
      <c r="N15" s="2">
        <f t="shared" si="11"/>
      </c>
      <c r="O15" s="17">
        <v>140</v>
      </c>
      <c r="P15" s="2">
        <f t="shared" si="0"/>
      </c>
      <c r="Q15" s="2"/>
      <c r="R15" s="3" t="s">
        <v>17</v>
      </c>
      <c r="S15" s="4"/>
      <c r="T15" s="13"/>
      <c r="U15" s="2">
        <f t="shared" si="13"/>
      </c>
      <c r="V15" s="17"/>
      <c r="W15" s="2">
        <f t="shared" si="14"/>
      </c>
      <c r="X15" s="17"/>
      <c r="Y15" s="2">
        <f t="shared" si="1"/>
      </c>
      <c r="Z15" s="14"/>
      <c r="AA15" s="2">
        <f t="shared" si="2"/>
      </c>
      <c r="AB15" s="14"/>
      <c r="AC15" s="2">
        <f t="shared" si="16"/>
      </c>
      <c r="AD15" s="17"/>
      <c r="AE15" s="2">
        <f t="shared" si="17"/>
      </c>
      <c r="AF15" s="17">
        <f>PRODUCT(ROUND(O15,2)*1.02)</f>
        <v>142.8</v>
      </c>
      <c r="AG15" s="2">
        <f t="shared" si="18"/>
      </c>
      <c r="AI15" s="3" t="s">
        <v>17</v>
      </c>
      <c r="AJ15" s="4"/>
      <c r="AK15" s="13"/>
      <c r="AL15" s="2">
        <f t="shared" si="20"/>
      </c>
      <c r="AM15" s="17"/>
      <c r="AN15" s="2">
        <f t="shared" si="21"/>
      </c>
      <c r="AO15" s="17"/>
      <c r="AP15" s="2">
        <f t="shared" si="23"/>
      </c>
      <c r="AQ15" s="14"/>
      <c r="AR15" s="2">
        <f t="shared" si="24"/>
      </c>
      <c r="AS15" s="14"/>
      <c r="AT15" s="2">
        <f>IF($AJ15&gt;0,IF(AS15&gt;0,AR15*AS15,""),"")</f>
      </c>
      <c r="AU15" s="17"/>
      <c r="AV15" s="2">
        <f t="shared" si="26"/>
      </c>
      <c r="AW15" s="17">
        <f>PRODUCT(ROUND(AF15,2)*1.02)</f>
        <v>145.656</v>
      </c>
      <c r="AX15" s="2">
        <f t="shared" si="27"/>
      </c>
      <c r="AZ15" s="29" t="s">
        <v>37</v>
      </c>
      <c r="BA15" s="24"/>
      <c r="BB15" s="26">
        <f>PRODUCT(ROUND('[3]Year 3'!AK15*1.05,2))</f>
        <v>7.26</v>
      </c>
      <c r="BC15" s="27">
        <f t="shared" si="3"/>
      </c>
      <c r="BD15" s="26">
        <f>PRODUCT(ROUND('[3]Year 3'!AM15*1.02,2))</f>
        <v>9.02</v>
      </c>
      <c r="BE15" s="27">
        <f t="shared" si="4"/>
      </c>
      <c r="BH15" s="3" t="s">
        <v>17</v>
      </c>
      <c r="BI15" s="4"/>
      <c r="BJ15" s="13"/>
      <c r="BK15" s="2">
        <f t="shared" si="29"/>
      </c>
      <c r="BL15" s="17"/>
      <c r="BM15" s="2">
        <f>IF($BA15&gt;0,IF(BL15&gt;0,BI15*BL15,""),"")</f>
      </c>
      <c r="BN15" s="15"/>
      <c r="BO15" s="2">
        <f>IF($BA15&gt;0,IF(BN15&gt;0,BI15*BN15,""),"")</f>
      </c>
      <c r="BP15" s="14"/>
      <c r="BQ15" s="2">
        <f>IF($BA15&gt;0,IF(BP15&gt;0,BI15*BP15,""),"")</f>
      </c>
      <c r="BR15" s="14"/>
      <c r="BS15" s="2">
        <f t="shared" si="31"/>
      </c>
      <c r="BT15" s="17"/>
      <c r="BU15" s="2">
        <f t="shared" si="33"/>
      </c>
      <c r="BV15" s="17" t="e">
        <f>PRODUCT(ROUND(#REF!,2)*1.02)</f>
        <v>#REF!</v>
      </c>
      <c r="BW15" s="2">
        <f>IF($BI15&gt;0,IF(BV15&gt;0,BI15*BV15,""),"")</f>
      </c>
    </row>
    <row r="16" spans="5:61" ht="15.75" thickBot="1">
      <c r="E16"/>
      <c r="F16"/>
      <c r="G16"/>
      <c r="H16"/>
      <c r="I16"/>
      <c r="J16"/>
      <c r="M16"/>
      <c r="N16"/>
      <c r="O16"/>
      <c r="P16"/>
      <c r="Q16"/>
      <c r="R16" s="4"/>
      <c r="S16" s="4"/>
      <c r="AI16" s="4"/>
      <c r="AJ16" s="4"/>
      <c r="AZ16" s="24"/>
      <c r="BA16" s="24"/>
      <c r="BB16" s="25"/>
      <c r="BC16" s="25"/>
      <c r="BD16" s="25"/>
      <c r="BE16" s="25"/>
      <c r="BH16" s="4"/>
      <c r="BI16" s="4"/>
    </row>
    <row r="17" spans="1:75" ht="16.5" thickBot="1">
      <c r="A17" s="7" t="s">
        <v>0</v>
      </c>
      <c r="B17" s="8">
        <f>COUNT(B4:B15)</f>
        <v>0</v>
      </c>
      <c r="C17" s="9"/>
      <c r="D17" s="10">
        <f>IF(COUNT(D4:D15)&lt;&gt;$B$17,"NA",SUM(D4:D15))</f>
        <v>0</v>
      </c>
      <c r="E17" s="9"/>
      <c r="F17" s="10">
        <f>IF(COUNT(F4:F15)&lt;&gt;$B$17,"NA",SUM(F4:F15))</f>
        <v>0</v>
      </c>
      <c r="G17" s="9"/>
      <c r="H17" s="10">
        <f>IF(COUNT(H4:H15)&lt;&gt;$B$17,"NA",SUM(H4:H15))</f>
        <v>0</v>
      </c>
      <c r="I17" s="9"/>
      <c r="J17" s="10">
        <f>IF(COUNT(J4:J15)&lt;&gt;$B$17,"NA",SUM(J4:J15))</f>
        <v>0</v>
      </c>
      <c r="K17" s="9"/>
      <c r="L17" s="10">
        <f>IF(COUNT(L4:L15)&lt;&gt;$B$17,"NA",SUM(L4:L15))</f>
        <v>0</v>
      </c>
      <c r="M17" s="9"/>
      <c r="N17" s="10">
        <f>IF(COUNT(N4:N15)&lt;&gt;$B$17,"NA",SUM(N4:N15))</f>
        <v>0</v>
      </c>
      <c r="O17" s="9"/>
      <c r="P17" s="10">
        <f>IF(COUNT(P4:P15)&lt;&gt;$B$17,"NA",SUM(P4:P15))</f>
        <v>0</v>
      </c>
      <c r="Q17" s="10"/>
      <c r="R17" s="7" t="s">
        <v>0</v>
      </c>
      <c r="S17" s="8">
        <f>COUNT(S4:S15)</f>
        <v>0</v>
      </c>
      <c r="T17" s="9"/>
      <c r="U17" s="10">
        <f>IF(COUNT(U4:U15)&lt;&gt;$S$17,"NA",SUM(U4:U15))</f>
        <v>0</v>
      </c>
      <c r="V17" s="9"/>
      <c r="W17" s="10">
        <f>IF(COUNT(W4:W15)&lt;&gt;$S$17,"NA",SUM(W4:W15))</f>
        <v>0</v>
      </c>
      <c r="X17" s="9"/>
      <c r="Y17" s="10">
        <f>IF(COUNT(Y4:Y15)&lt;&gt;$S$17,"NA",SUM(Y4:Y15))</f>
        <v>0</v>
      </c>
      <c r="Z17" s="9"/>
      <c r="AA17" s="10">
        <f>IF(COUNT(AA4:AA15)&lt;&gt;$S$17,"NA",SUM(AA4:AA15))</f>
        <v>0</v>
      </c>
      <c r="AB17" s="9"/>
      <c r="AC17" s="10">
        <f>IF(COUNT(AC4:AC15)&lt;&gt;$S$17,"NA",SUM(AC4:AC15))</f>
        <v>0</v>
      </c>
      <c r="AD17" s="9"/>
      <c r="AE17" s="10">
        <f>IF(COUNT(AE4:AE15)&lt;&gt;$S$17,"NA",SUM(AE4:AE15))</f>
        <v>0</v>
      </c>
      <c r="AF17" s="9"/>
      <c r="AG17" s="10">
        <f>IF(COUNT(AG4:AG15)&lt;&gt;$S$17,"NA",SUM(AG4:AG15))</f>
        <v>0</v>
      </c>
      <c r="AI17" s="7" t="s">
        <v>0</v>
      </c>
      <c r="AJ17" s="8">
        <f>COUNT(AJ4:AJ15)</f>
        <v>0</v>
      </c>
      <c r="AK17" s="9"/>
      <c r="AL17" s="10">
        <f>IF(COUNT(AL4:AL15)&lt;&gt;$AJ$17,"NA",SUM(AL4:AL15))</f>
        <v>0</v>
      </c>
      <c r="AM17" s="9"/>
      <c r="AN17" s="10">
        <f>IF(COUNT(AN4:AN15)&lt;&gt;$AJ$17,"NA",SUM(AN4:AN15))</f>
        <v>0</v>
      </c>
      <c r="AO17" s="9"/>
      <c r="AP17" s="10">
        <f>IF(COUNT(AP4:AP15)&lt;&gt;$AJ$17,"NA",SUM(AP4:AP15))</f>
        <v>0</v>
      </c>
      <c r="AQ17" s="9"/>
      <c r="AR17" s="10">
        <f>IF(COUNT(AR4:AR15)&lt;&gt;$AJ$17,"NA",SUM(AR4:AR15))</f>
        <v>0</v>
      </c>
      <c r="AS17" s="9"/>
      <c r="AT17" s="10">
        <f>IF(COUNT(AT4:AT15)&lt;&gt;$AJ$17,"NA",SUM(AT4:AT15))</f>
        <v>0</v>
      </c>
      <c r="AU17" s="9"/>
      <c r="AV17" s="10">
        <f>IF(COUNT(AV4:AV15)&lt;&gt;$AJ$17,"NA",SUM(AV4:AV15))</f>
        <v>0</v>
      </c>
      <c r="AW17" s="9"/>
      <c r="AX17" s="10">
        <f>IF(COUNT(AX4:AX15)&lt;&gt;$AJ$17,"NA",SUM(AX4:AX15))</f>
        <v>0</v>
      </c>
      <c r="AZ17" s="33" t="s">
        <v>0</v>
      </c>
      <c r="BA17" s="34">
        <f>COUNT(BA4:BA15)</f>
        <v>0</v>
      </c>
      <c r="BB17" s="35"/>
      <c r="BC17" s="36">
        <f>IF(COUNT(BC4:BC15)&lt;&gt;$BA$17,"NA",SUM(BC4:BC15))</f>
        <v>0</v>
      </c>
      <c r="BD17" s="35"/>
      <c r="BE17" s="36">
        <f>IF(COUNT(BE4:BE15)&lt;&gt;$BA$17,"NA",SUM(BE4:BE15))</f>
        <v>0</v>
      </c>
      <c r="BH17" s="7" t="s">
        <v>0</v>
      </c>
      <c r="BI17" s="8">
        <f>COUNT(BI4:BI15)</f>
        <v>0</v>
      </c>
      <c r="BJ17" s="9"/>
      <c r="BK17" s="10">
        <f>IF(COUNT(BK4:BK15)&lt;&gt;$BI$17,"NA",SUM(BK4:BK15))</f>
        <v>0</v>
      </c>
      <c r="BL17" s="9"/>
      <c r="BM17" s="10">
        <f>IF(COUNT(BM4:BM15)&lt;&gt;$BI$17,"NA",SUM(BM4:BM15))</f>
        <v>0</v>
      </c>
      <c r="BN17" s="9"/>
      <c r="BO17" s="10">
        <f>IF(COUNT(BO4:BO15)&lt;&gt;$BI$17,"NA",SUM(BO4:BO15))</f>
        <v>0</v>
      </c>
      <c r="BP17" s="9"/>
      <c r="BQ17" s="10">
        <f>IF(COUNT(BQ4:BQ15)&lt;&gt;$BI$17,"NA",SUM(BQ4:BQ15))</f>
        <v>0</v>
      </c>
      <c r="BR17" s="9"/>
      <c r="BS17" s="10">
        <f>IF(COUNT(BS4:BS15)&lt;&gt;$BI$17,"NA",SUM(BS4:BS15))</f>
        <v>0</v>
      </c>
      <c r="BT17" s="9"/>
      <c r="BU17" s="10">
        <f>IF(COUNT(BU4:BU15)&lt;&gt;$BI$17,"NA",SUM(BU4:BU15))</f>
        <v>0</v>
      </c>
      <c r="BV17" s="9"/>
      <c r="BW17" s="10">
        <f>IF(COUNT(BW4:BW15)&lt;&gt;$BI$17,"NA",SUM(BW4:BW15))</f>
        <v>0</v>
      </c>
    </row>
    <row r="18" spans="1:17" s="3" customFormat="1" ht="12.75">
      <c r="A18" s="4"/>
      <c r="B18" s="4"/>
      <c r="C18"/>
      <c r="D18"/>
      <c r="E18" s="12"/>
      <c r="F18" s="12"/>
      <c r="G18" s="12"/>
      <c r="H18" s="12"/>
      <c r="I18" s="12"/>
      <c r="J18" s="12"/>
      <c r="K18"/>
      <c r="L18"/>
      <c r="M18" s="12"/>
      <c r="N18" s="12"/>
      <c r="O18" s="12"/>
      <c r="P18" s="12"/>
      <c r="Q18" s="12"/>
    </row>
  </sheetData>
  <mergeCells count="5">
    <mergeCell ref="BH1:BO1"/>
    <mergeCell ref="A1:H1"/>
    <mergeCell ref="R1:Y1"/>
    <mergeCell ref="AI1:AP1"/>
    <mergeCell ref="AZ1:BE1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t1young</dc:creator>
  <cp:keywords/>
  <dc:description/>
  <cp:lastModifiedBy>j1clark</cp:lastModifiedBy>
  <cp:lastPrinted>2006-04-24T17:47:47Z</cp:lastPrinted>
  <dcterms:created xsi:type="dcterms:W3CDTF">2001-05-04T18:26:15Z</dcterms:created>
  <dcterms:modified xsi:type="dcterms:W3CDTF">2006-04-24T17:48:41Z</dcterms:modified>
  <cp:category/>
  <cp:version/>
  <cp:contentType/>
  <cp:contentStatus/>
</cp:coreProperties>
</file>