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07 HVRP Grantees" sheetId="1" r:id="rId1"/>
  </sheets>
  <definedNames>
    <definedName name="_xlnm.Print_Area" localSheetId="0">'2007 HVRP Grantees'!$A$1:$AA$98</definedName>
  </definedNames>
  <calcPr fullCalcOnLoad="1"/>
</workbook>
</file>

<file path=xl/comments1.xml><?xml version="1.0" encoding="utf-8"?>
<comments xmlns="http://schemas.openxmlformats.org/spreadsheetml/2006/main">
  <authors>
    <author>mclaughlin-kristine</author>
    <author>phillips-jacqueline</author>
  </authors>
  <commentList>
    <comment ref="I42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formerly Hoosier Veterans Assistance Foundation, Inc.
</t>
        </r>
      </text>
    </comment>
    <comment ref="Y39" authorId="1">
      <text>
        <r>
          <rPr>
            <b/>
            <sz val="8"/>
            <rFont val="Tahoma"/>
            <family val="0"/>
          </rPr>
          <t>phillips-jacqueline:</t>
        </r>
        <r>
          <rPr>
            <sz val="8"/>
            <rFont val="Tahoma"/>
            <family val="0"/>
          </rPr>
          <t xml:space="preserve">
unable to record data, goals chart was incomplete</t>
        </r>
      </text>
    </comment>
    <comment ref="AA39" authorId="1">
      <text>
        <r>
          <rPr>
            <b/>
            <sz val="8"/>
            <rFont val="Tahoma"/>
            <family val="0"/>
          </rPr>
          <t>phillips-jacqueline:</t>
        </r>
        <r>
          <rPr>
            <sz val="8"/>
            <rFont val="Tahoma"/>
            <family val="0"/>
          </rPr>
          <t xml:space="preserve">
unable to record data, goals cahrt was incomplete</t>
        </r>
      </text>
    </comment>
    <comment ref="Y38" authorId="1">
      <text>
        <r>
          <rPr>
            <b/>
            <sz val="8"/>
            <rFont val="Tahoma"/>
            <family val="0"/>
          </rPr>
          <t>phillips-jacqueline:</t>
        </r>
        <r>
          <rPr>
            <sz val="8"/>
            <rFont val="Tahoma"/>
            <family val="0"/>
          </rPr>
          <t xml:space="preserve">
unable to record data, goal chart was incomplete</t>
        </r>
      </text>
    </comment>
    <comment ref="AA38" authorId="1">
      <text>
        <r>
          <rPr>
            <b/>
            <sz val="8"/>
            <rFont val="Tahoma"/>
            <family val="0"/>
          </rPr>
          <t>phillips-jacqueline:</t>
        </r>
        <r>
          <rPr>
            <sz val="8"/>
            <rFont val="Tahoma"/>
            <family val="0"/>
          </rPr>
          <t xml:space="preserve">
unable to record data, goals chart was incomplete</t>
        </r>
      </text>
    </comment>
  </commentList>
</comments>
</file>

<file path=xl/sharedStrings.xml><?xml version="1.0" encoding="utf-8"?>
<sst xmlns="http://schemas.openxmlformats.org/spreadsheetml/2006/main" count="1525" uniqueCount="961">
  <si>
    <t>Homeless Veterans' Reintegration Program (HVRP) Grants Recommended for 2nd &amp; 3rd Year Funding</t>
  </si>
  <si>
    <t>PY 2007 Performance Period: July 1, 2007 thru June 30, 2008</t>
  </si>
  <si>
    <t>PY 2007</t>
  </si>
  <si>
    <t># of</t>
  </si>
  <si>
    <t>Grant</t>
  </si>
  <si>
    <t>Grant Award</t>
  </si>
  <si>
    <t>POC</t>
  </si>
  <si>
    <t>POC E-Mail</t>
  </si>
  <si>
    <t>DUNS #</t>
  </si>
  <si>
    <t>EIN #</t>
  </si>
  <si>
    <t>Planned</t>
  </si>
  <si>
    <t>Planned Entered</t>
  </si>
  <si>
    <t>Cost Per</t>
  </si>
  <si>
    <t>180 Day</t>
  </si>
  <si>
    <t>Planned 180 Day</t>
  </si>
  <si>
    <t>Planned Avg Hrly</t>
  </si>
  <si>
    <t>Grants</t>
  </si>
  <si>
    <t>State</t>
  </si>
  <si>
    <t>DVET</t>
  </si>
  <si>
    <t>DVET PH#</t>
  </si>
  <si>
    <t>Grant#</t>
  </si>
  <si>
    <t>Category</t>
  </si>
  <si>
    <t>Period</t>
  </si>
  <si>
    <t>Grantee Name</t>
  </si>
  <si>
    <t>Street Address</t>
  </si>
  <si>
    <t>City</t>
  </si>
  <si>
    <t>Zip Code</t>
  </si>
  <si>
    <t>Salutation</t>
  </si>
  <si>
    <t>First Name</t>
  </si>
  <si>
    <t>POC Last Name</t>
  </si>
  <si>
    <t>POC Phone Number</t>
  </si>
  <si>
    <t>Area to be Served</t>
  </si>
  <si>
    <t>Enrollments</t>
  </si>
  <si>
    <t>Employments</t>
  </si>
  <si>
    <t>Employment Rate</t>
  </si>
  <si>
    <t>Placement</t>
  </si>
  <si>
    <t>Retention</t>
  </si>
  <si>
    <t>Retention Rate%</t>
  </si>
  <si>
    <t>Wage @ Placement</t>
  </si>
  <si>
    <t>AL</t>
  </si>
  <si>
    <t>Thomas Karrh</t>
  </si>
  <si>
    <t>(334) 242-8115</t>
  </si>
  <si>
    <t>E-9-5-7-</t>
  </si>
  <si>
    <t>Urban</t>
  </si>
  <si>
    <t>1st</t>
  </si>
  <si>
    <t>Aletheia House</t>
  </si>
  <si>
    <t>PO Box 1514</t>
  </si>
  <si>
    <t>Birmingham</t>
  </si>
  <si>
    <t xml:space="preserve"> Mr.</t>
  </si>
  <si>
    <t xml:space="preserve"> Chris</t>
  </si>
  <si>
    <t>Retan</t>
  </si>
  <si>
    <t>205-324-6502</t>
  </si>
  <si>
    <t>chris_retan@yahoo.com</t>
  </si>
  <si>
    <t>02-541-9800</t>
  </si>
  <si>
    <t>63-0644067</t>
  </si>
  <si>
    <t xml:space="preserve">7th Congressional District - Birmingham </t>
  </si>
  <si>
    <t>AR</t>
  </si>
  <si>
    <t>David Clayton</t>
  </si>
  <si>
    <t>(501) 682-3786</t>
  </si>
  <si>
    <t>E-9-5-6-0017</t>
  </si>
  <si>
    <t>New Grantee</t>
  </si>
  <si>
    <t>2nd</t>
  </si>
  <si>
    <t>St. Francis House, Inc.</t>
  </si>
  <si>
    <t>2701 South Elm</t>
  </si>
  <si>
    <t>Little Rock</t>
  </si>
  <si>
    <t xml:space="preserve">Ms. </t>
  </si>
  <si>
    <t>Darlene</t>
  </si>
  <si>
    <t>Bourgeois</t>
  </si>
  <si>
    <t>501-664-5036 ext.204</t>
  </si>
  <si>
    <t>stfrancis@alltel.net</t>
  </si>
  <si>
    <t>16-457-5813</t>
  </si>
  <si>
    <t>71-0460783</t>
  </si>
  <si>
    <t>Central Arkansas, Second District</t>
  </si>
  <si>
    <t>AZ</t>
  </si>
  <si>
    <t>Michael Espinosa</t>
  </si>
  <si>
    <t>(602) 379-4961</t>
  </si>
  <si>
    <t>E-9-5-6-0026</t>
  </si>
  <si>
    <t>Pima County</t>
  </si>
  <si>
    <t>2797 East Ajo Way</t>
  </si>
  <si>
    <t>Tucson</t>
  </si>
  <si>
    <t>Dorothee</t>
  </si>
  <si>
    <t>Harmon</t>
  </si>
  <si>
    <t>520-243-6760</t>
  </si>
  <si>
    <t>dharmon@csd.pima.gov</t>
  </si>
  <si>
    <t>03-373-8662</t>
  </si>
  <si>
    <t>86-6000543</t>
  </si>
  <si>
    <t>City of Tuscan and Pima County, AZ</t>
  </si>
  <si>
    <t>CA</t>
  </si>
  <si>
    <t>William Beal</t>
  </si>
  <si>
    <t>(916) 654-8178</t>
  </si>
  <si>
    <t>E-9-5-6-0032</t>
  </si>
  <si>
    <t>Mental Health Systems, Inc.</t>
  </si>
  <si>
    <t>9465 Farnham Street</t>
  </si>
  <si>
    <t>San Diego</t>
  </si>
  <si>
    <t>Kimberly</t>
  </si>
  <si>
    <t xml:space="preserve"> Bond</t>
  </si>
  <si>
    <t>858-573-2600</t>
  </si>
  <si>
    <t>kbond@mhsinc.org</t>
  </si>
  <si>
    <t>01-348-1833</t>
  </si>
  <si>
    <t>95-3302967</t>
  </si>
  <si>
    <t>East San Diego County, CA</t>
  </si>
  <si>
    <t>E-9-5-6-0029</t>
  </si>
  <si>
    <t xml:space="preserve">New Directions, Inc. </t>
  </si>
  <si>
    <t>11303 Wilshire Blvd. V.A. Building. 116</t>
  </si>
  <si>
    <t>Los Angeles</t>
  </si>
  <si>
    <t>Patricia</t>
  </si>
  <si>
    <t>Sheppard</t>
  </si>
  <si>
    <t>310-914-4045</t>
  </si>
  <si>
    <t>psheppard@newdirectionsinc.org</t>
  </si>
  <si>
    <t>94-902-2131</t>
  </si>
  <si>
    <t>95-4242745</t>
  </si>
  <si>
    <t>Los Angeles County</t>
  </si>
  <si>
    <t>E-9-5-6-0030</t>
  </si>
  <si>
    <t>The Salvation Army, a California Corporation</t>
  </si>
  <si>
    <t>900 West James M. Wood Blvd.</t>
  </si>
  <si>
    <t>Mr.</t>
  </si>
  <si>
    <t>Steve</t>
  </si>
  <si>
    <t>Lytle</t>
  </si>
  <si>
    <t>213-553-3253</t>
  </si>
  <si>
    <t>steve_lytle@usw.salavationarmy.gov</t>
  </si>
  <si>
    <t>07-462-9460</t>
  </si>
  <si>
    <t>94-1156347</t>
  </si>
  <si>
    <t>Bell, Los Angeles County, CA</t>
  </si>
  <si>
    <t>E-9-5-6-0031</t>
  </si>
  <si>
    <t>United States Veterans Initiative</t>
  </si>
  <si>
    <t>733 S. Hindry Ave.</t>
  </si>
  <si>
    <t>Ingelwood</t>
  </si>
  <si>
    <t>Greg</t>
  </si>
  <si>
    <t>McCormack</t>
  </si>
  <si>
    <t>562-388-8016</t>
  </si>
  <si>
    <t>gmccormack@usvetsinc.org</t>
  </si>
  <si>
    <t>86-705-4967</t>
  </si>
  <si>
    <t>95-4382752</t>
  </si>
  <si>
    <t>Los Angeles, Long Beach, LA County</t>
  </si>
  <si>
    <t>E-9-5-6-0059</t>
  </si>
  <si>
    <t>Non-Urban</t>
  </si>
  <si>
    <t>Vietnam Veterans of California, Inc.</t>
  </si>
  <si>
    <t>P.O. Box 378</t>
  </si>
  <si>
    <t>Santa Rosa</t>
  </si>
  <si>
    <t>95402</t>
  </si>
  <si>
    <t>Byron</t>
  </si>
  <si>
    <t>Calos</t>
  </si>
  <si>
    <t>707-578-2785</t>
  </si>
  <si>
    <t>bcalos@vietvets.org</t>
  </si>
  <si>
    <t>01-946-6791</t>
  </si>
  <si>
    <t>94-2699571</t>
  </si>
  <si>
    <t>Santa Rosa, Petaluma, Healdsburg, Windsor, Cloverdale, 
Sonoma County Ukiah, Mendocino County 
Lakeport, Clearlake, Lake County</t>
  </si>
  <si>
    <t>E-9-5-6-0027</t>
  </si>
  <si>
    <t>Vietnam Veterans of San Diego, Inc.</t>
  </si>
  <si>
    <t>4141 Pacific Highway</t>
  </si>
  <si>
    <t>David</t>
  </si>
  <si>
    <t>Siegler</t>
  </si>
  <si>
    <t>619-393-2077</t>
  </si>
  <si>
    <t>david.siegler@vvsd.net</t>
  </si>
  <si>
    <t>11-974-0405</t>
  </si>
  <si>
    <t>95-3649525</t>
  </si>
  <si>
    <t>San Diego County, Congressional District #'s 49, 50, &amp; 52</t>
  </si>
  <si>
    <t>E-9-5-4-0041</t>
  </si>
  <si>
    <t>IVTP</t>
  </si>
  <si>
    <t>Extension</t>
  </si>
  <si>
    <t>San Diego, Imperial, and Riverside Counties of California</t>
  </si>
  <si>
    <t>E-9-5-4-0003</t>
  </si>
  <si>
    <t>Joint Efforts, Inc.</t>
  </si>
  <si>
    <t>505 S. Pacific Highway</t>
  </si>
  <si>
    <t>Pat</t>
  </si>
  <si>
    <t>Herrera-Duran</t>
  </si>
  <si>
    <t>310-831-2358 ext 203</t>
  </si>
  <si>
    <t>pathd@jointefforts.org</t>
  </si>
  <si>
    <t>02-815-5234</t>
  </si>
  <si>
    <t>95-2650124</t>
  </si>
  <si>
    <t>20% from Los Angeles 80% from all over U.S.</t>
  </si>
  <si>
    <t>E-9-5-6-0028</t>
  </si>
  <si>
    <t>Volunteers of America Greater Los Angeles, Inc.</t>
  </si>
  <si>
    <t>3600 Wilshire Blve. Suite 1500</t>
  </si>
  <si>
    <t>Jim</t>
  </si>
  <si>
    <t>Howat</t>
  </si>
  <si>
    <t>213-624-4357</t>
  </si>
  <si>
    <t>jchowat@aol.com</t>
  </si>
  <si>
    <t>07-292-6041</t>
  </si>
  <si>
    <t>95-1691330</t>
  </si>
  <si>
    <t>E-9-5-4-0004</t>
  </si>
  <si>
    <t>Volunteers of America of Los Angeles</t>
  </si>
  <si>
    <t>(213) 305-9658</t>
  </si>
  <si>
    <t>Los Angeles, Los Angeles County, CA</t>
  </si>
  <si>
    <t>E-9-5-5-0022</t>
  </si>
  <si>
    <t>3rd</t>
  </si>
  <si>
    <t>Able-Disabled Advocacy, Inc.</t>
  </si>
  <si>
    <t>2850 Sixth Avenue, Suite 311</t>
  </si>
  <si>
    <t>92103-6314</t>
  </si>
  <si>
    <t>Ms.</t>
  </si>
  <si>
    <t>Elaine</t>
  </si>
  <si>
    <t>Cooluris</t>
  </si>
  <si>
    <t>619-231-5990 x 319</t>
  </si>
  <si>
    <t>adahired@adnc.com</t>
  </si>
  <si>
    <t>08-092-2750</t>
  </si>
  <si>
    <t>95-3031682</t>
  </si>
  <si>
    <t>San Diego County</t>
  </si>
  <si>
    <t>The Salvation Army Harbor Light</t>
  </si>
  <si>
    <t>900 West James M. Wood Boulevard</t>
  </si>
  <si>
    <t>Lt.Col.</t>
  </si>
  <si>
    <t>City and County of Los Angeles</t>
  </si>
  <si>
    <t>North County Interfaith Council, Inc.</t>
  </si>
  <si>
    <t>550 W. Washington Ave. Ste B</t>
  </si>
  <si>
    <t>Escondido</t>
  </si>
  <si>
    <t>Craig</t>
  </si>
  <si>
    <t>Jones</t>
  </si>
  <si>
    <t>760-489-6380</t>
  </si>
  <si>
    <t>bolosan@interfaithservices.org</t>
  </si>
  <si>
    <t>62-546-3468</t>
  </si>
  <si>
    <t>95-3837714</t>
  </si>
  <si>
    <t>San Diego, No. Inland/Coastal</t>
  </si>
  <si>
    <t>Goodwill of Santa Clara County</t>
  </si>
  <si>
    <t>1080 North Seventh Street</t>
  </si>
  <si>
    <t>San Jose</t>
  </si>
  <si>
    <t>Dorsey</t>
  </si>
  <si>
    <t>408-869-9230</t>
  </si>
  <si>
    <t>trishd@goodwillsv.org</t>
  </si>
  <si>
    <t>04-272-7883</t>
  </si>
  <si>
    <t>94-1212132</t>
  </si>
  <si>
    <t>Santa Clara County, CA</t>
  </si>
  <si>
    <t>United States Veterans Initiative, Inglewood</t>
  </si>
  <si>
    <t>733 S. Hindry Avenue</t>
  </si>
  <si>
    <t>Inglewood</t>
  </si>
  <si>
    <t>Brad</t>
  </si>
  <si>
    <t>Bridwell</t>
  </si>
  <si>
    <t>602-305-8585</t>
  </si>
  <si>
    <t>bbridwell@usvetsinc.org</t>
  </si>
  <si>
    <t>Phoenix Mesa Metropolitan Area</t>
  </si>
  <si>
    <t>People Assisting The Homeless</t>
  </si>
  <si>
    <t>340 North Madison Avenue</t>
  </si>
  <si>
    <t>Joel</t>
  </si>
  <si>
    <t>Roberts</t>
  </si>
  <si>
    <t>323-644-2209</t>
  </si>
  <si>
    <t>pclampa@epath.org</t>
  </si>
  <si>
    <t>84-785-6390</t>
  </si>
  <si>
    <t>95-3950196</t>
  </si>
  <si>
    <t>Los Angeles, County, CA</t>
  </si>
  <si>
    <t>Swords to Plowshares</t>
  </si>
  <si>
    <t>1060 Howard Street</t>
  </si>
  <si>
    <t>San Francisco</t>
  </si>
  <si>
    <t>Leon</t>
  </si>
  <si>
    <t>Winston</t>
  </si>
  <si>
    <t>415-252-4787x 338</t>
  </si>
  <si>
    <t>lwinston@stp-af.org</t>
  </si>
  <si>
    <t>09-127-5008</t>
  </si>
  <si>
    <t>94-2260626</t>
  </si>
  <si>
    <t>8th Congressional District - San Francisco, San Mateo, Marin, Contra Costa, Alameda Counties</t>
  </si>
  <si>
    <t xml:space="preserve">Non-Urban </t>
  </si>
  <si>
    <t>619-497-0753</t>
  </si>
  <si>
    <t>53rd Congressional District - San Diego County</t>
  </si>
  <si>
    <t>Vietnam Veterans of California</t>
  </si>
  <si>
    <t>PO Box 378</t>
  </si>
  <si>
    <t xml:space="preserve">Santa Rosa </t>
  </si>
  <si>
    <t>Peter</t>
  </si>
  <si>
    <t>Cameron</t>
  </si>
  <si>
    <t xml:space="preserve">Sacramento &amp; Yolo, Placer ElDorado </t>
  </si>
  <si>
    <t>E-9-5-6-0018</t>
  </si>
  <si>
    <t>Emergency Housing Consortium of Santa Clara County, Inc.</t>
  </si>
  <si>
    <t>2665 North First Street #210</t>
  </si>
  <si>
    <t>Santa Jose</t>
  </si>
  <si>
    <t>Ky</t>
  </si>
  <si>
    <t>Le</t>
  </si>
  <si>
    <t>(408) 539-2117</t>
  </si>
  <si>
    <t>kle@ehclifebuilders.org</t>
  </si>
  <si>
    <t>15-828-0180</t>
  </si>
  <si>
    <t>94-2684272</t>
  </si>
  <si>
    <t>CO</t>
  </si>
  <si>
    <t>Milton Gonzales</t>
  </si>
  <si>
    <t>E-9-5-6-0033</t>
  </si>
  <si>
    <t>Denver Deptartment of Human Services</t>
  </si>
  <si>
    <t>1200 Federal Boulevard</t>
  </si>
  <si>
    <t>Denver</t>
  </si>
  <si>
    <t>Ben</t>
  </si>
  <si>
    <t>Levek</t>
  </si>
  <si>
    <t>720-944-2875</t>
  </si>
  <si>
    <t>03-417-8124</t>
  </si>
  <si>
    <t>84-6000580</t>
  </si>
  <si>
    <t>Denver Metro Region</t>
  </si>
  <si>
    <t>CT</t>
  </si>
  <si>
    <t>Louis Kennedy</t>
  </si>
  <si>
    <t>(860) 263-6490</t>
  </si>
  <si>
    <t>E-9-5-6-0034</t>
  </si>
  <si>
    <t>The WorkPlace, Inc.</t>
  </si>
  <si>
    <t>350 Fairfield Ave., Third Floor</t>
  </si>
  <si>
    <t>Bridgeport</t>
  </si>
  <si>
    <t xml:space="preserve">Mr. </t>
  </si>
  <si>
    <t>Joseph</t>
  </si>
  <si>
    <t>Carbone</t>
  </si>
  <si>
    <t>203-610-8502</t>
  </si>
  <si>
    <t>carbone@workplace.org</t>
  </si>
  <si>
    <t>11-615-0343</t>
  </si>
  <si>
    <t>22-2484517</t>
  </si>
  <si>
    <t>Fairfield County, CT</t>
  </si>
  <si>
    <t>DC</t>
  </si>
  <si>
    <t>Stanley Williams</t>
  </si>
  <si>
    <t>(202) 671-2143</t>
  </si>
  <si>
    <t>E-9-5-6-0035</t>
  </si>
  <si>
    <t>All Faith Consortium, Inc.</t>
  </si>
  <si>
    <t>2000 14th Street, NW</t>
  </si>
  <si>
    <t>Washington</t>
  </si>
  <si>
    <t>Marvin</t>
  </si>
  <si>
    <t>Muhammad</t>
  </si>
  <si>
    <t>202-671-1600</t>
  </si>
  <si>
    <t>admin@all-faith.org</t>
  </si>
  <si>
    <t>11-322-6851</t>
  </si>
  <si>
    <t>52-2326023</t>
  </si>
  <si>
    <t>Washington, DC</t>
  </si>
  <si>
    <t>E-9-5-6-0040</t>
  </si>
  <si>
    <t>Peoples Involvement Corporation</t>
  </si>
  <si>
    <t>4921 Georgia Avenue, NW</t>
  </si>
  <si>
    <t>Andree'</t>
  </si>
  <si>
    <t>Gandy</t>
  </si>
  <si>
    <t>202-545-6800</t>
  </si>
  <si>
    <t>08-105-6392</t>
  </si>
  <si>
    <t>52-0881778</t>
  </si>
  <si>
    <t>District of Columbia</t>
  </si>
  <si>
    <t>FL</t>
  </si>
  <si>
    <t>Derek Taylor</t>
  </si>
  <si>
    <t>(850) 245-7199</t>
  </si>
  <si>
    <t>E-9-5-6-0058</t>
  </si>
  <si>
    <t>Volunteers of America of Florida, Inc. (Cocoa Beach)</t>
  </si>
  <si>
    <t>1205 East 8th Avenue</t>
  </si>
  <si>
    <t>Tampa</t>
  </si>
  <si>
    <t>33605</t>
  </si>
  <si>
    <t>Cynthia</t>
  </si>
  <si>
    <t>Winborn</t>
  </si>
  <si>
    <t>813-282-1525</t>
  </si>
  <si>
    <t>cwinborn@voa-fla.org</t>
  </si>
  <si>
    <t>79-433-7113</t>
  </si>
  <si>
    <t>58-1756992</t>
  </si>
  <si>
    <t>Brevard County, FL</t>
  </si>
  <si>
    <t>E-9-5-6-0053</t>
  </si>
  <si>
    <t>Volunteers of America of Florida, Inc. (Jacksonville)</t>
  </si>
  <si>
    <t>1025 E. 8th Avenue</t>
  </si>
  <si>
    <t>Duval County, Florida</t>
  </si>
  <si>
    <t xml:space="preserve">City of Jacksonville, Florida </t>
  </si>
  <si>
    <t>117 W. Duval Street Suite 175</t>
  </si>
  <si>
    <t>Jacksonville</t>
  </si>
  <si>
    <t>Harrison</t>
  </si>
  <si>
    <t>Conyers</t>
  </si>
  <si>
    <t>904-630-1776</t>
  </si>
  <si>
    <t>hconyers@coj.net</t>
  </si>
  <si>
    <t>04-076-9898</t>
  </si>
  <si>
    <t>59-6000344</t>
  </si>
  <si>
    <t>Duval County, FL</t>
  </si>
  <si>
    <t>HI</t>
  </si>
  <si>
    <t>Tom Rosenswike</t>
  </si>
  <si>
    <t>(808) 522-8216</t>
  </si>
  <si>
    <t>Network Enterprises, Inc.</t>
  </si>
  <si>
    <t>3375 Koapaka Street, Suite F220-35</t>
  </si>
  <si>
    <t>Honolulu</t>
  </si>
  <si>
    <t>Roland</t>
  </si>
  <si>
    <t>Talbot</t>
  </si>
  <si>
    <t>808-833-1923</t>
  </si>
  <si>
    <t>admin@networkenterprises.org</t>
  </si>
  <si>
    <t>18-333-5629</t>
  </si>
  <si>
    <t>99-0241416</t>
  </si>
  <si>
    <t>Oahu, Honolulu</t>
  </si>
  <si>
    <t>IA</t>
  </si>
  <si>
    <t>Anthony Smithhart</t>
  </si>
  <si>
    <t>(515) 281-9061</t>
  </si>
  <si>
    <t>E-9-5-6-0020</t>
  </si>
  <si>
    <t>Goodwill Industries of Southeast Iowa</t>
  </si>
  <si>
    <t>1410 S. First Avenue</t>
  </si>
  <si>
    <t>Iowa City</t>
  </si>
  <si>
    <t>Mike</t>
  </si>
  <si>
    <t>Townsend</t>
  </si>
  <si>
    <t>319-337-4158</t>
  </si>
  <si>
    <t>04-110-4977</t>
  </si>
  <si>
    <t>42-0923563</t>
  </si>
  <si>
    <t>Rural Iowa &amp; Illinois</t>
  </si>
  <si>
    <t>IL</t>
  </si>
  <si>
    <t>Patrick Winfrey</t>
  </si>
  <si>
    <t>(312) 793-3433</t>
  </si>
  <si>
    <t>E-9-5-6-0019</t>
  </si>
  <si>
    <t>Medical Professionals for Home Health Care</t>
  </si>
  <si>
    <t>7923 S. King Drive</t>
  </si>
  <si>
    <t>Chicago</t>
  </si>
  <si>
    <t>Mrs.</t>
  </si>
  <si>
    <t>Carmen</t>
  </si>
  <si>
    <t xml:space="preserve"> Adekola</t>
  </si>
  <si>
    <t>773-487-2400</t>
  </si>
  <si>
    <t>medical79profs@aol.com</t>
  </si>
  <si>
    <t>11-2428-131</t>
  </si>
  <si>
    <t>36-3198601</t>
  </si>
  <si>
    <t>Cook County, Illinois</t>
  </si>
  <si>
    <t>E-9-5-6-0036</t>
  </si>
  <si>
    <t>The Inner Voice, inc.</t>
  </si>
  <si>
    <t>1621 W. Walnut Street</t>
  </si>
  <si>
    <t>Ceandra</t>
  </si>
  <si>
    <t>Daniels</t>
  </si>
  <si>
    <t>312-226-2730</t>
  </si>
  <si>
    <t>cdaniels@innervoicechicago.org</t>
  </si>
  <si>
    <t>01-495-2290</t>
  </si>
  <si>
    <t>36-3298143</t>
  </si>
  <si>
    <t>Chicago, IL, Cook County</t>
  </si>
  <si>
    <t>Volunteers of America Illinois</t>
  </si>
  <si>
    <t>47 West Polk Street, Suite 250</t>
  </si>
  <si>
    <t>Nancy</t>
  </si>
  <si>
    <t>Hughes</t>
  </si>
  <si>
    <t>312-707-8707</t>
  </si>
  <si>
    <t>nhughes@voail.org</t>
  </si>
  <si>
    <t>06-950-9230</t>
  </si>
  <si>
    <t>36-2723047</t>
  </si>
  <si>
    <t>1st, 2nd, 3rd, 4th, 5th, 6th, 7th, 9th and 13th Congressional Districts</t>
  </si>
  <si>
    <t>IN</t>
  </si>
  <si>
    <t>Bruce Redman</t>
  </si>
  <si>
    <t>(317) 232-6804</t>
  </si>
  <si>
    <t>E-9-5-6-0037</t>
  </si>
  <si>
    <t>HealthNet, Inc.</t>
  </si>
  <si>
    <t>3401 E. Raymond Street</t>
  </si>
  <si>
    <t>Indianapolis</t>
  </si>
  <si>
    <t>Sharon</t>
  </si>
  <si>
    <t>Stark</t>
  </si>
  <si>
    <t>317-931-3055</t>
  </si>
  <si>
    <t>Sharon.Stark@clarian.org</t>
  </si>
  <si>
    <t>15-065-9126</t>
  </si>
  <si>
    <t>35-1579827</t>
  </si>
  <si>
    <t>Indianapolis, Marion County,  IN</t>
  </si>
  <si>
    <t>E-9-5-5-0020</t>
  </si>
  <si>
    <t>HVAF of Indiana, Inc.</t>
  </si>
  <si>
    <t>3602 East Michigan Street, Suite B</t>
  </si>
  <si>
    <t>46201</t>
  </si>
  <si>
    <t>Thomas</t>
  </si>
  <si>
    <t>317-951-0688</t>
  </si>
  <si>
    <t>thomas.cindy@sbcglobal.net</t>
  </si>
  <si>
    <t>11-188-1871</t>
  </si>
  <si>
    <t>35-1890547</t>
  </si>
  <si>
    <t>Indianapolis, Marion County, Indiana and the surrounding area</t>
  </si>
  <si>
    <t>KY</t>
  </si>
  <si>
    <t>Rick Netherton</t>
  </si>
  <si>
    <t>(502) 564-7062</t>
  </si>
  <si>
    <t>E-9-5-6-0046</t>
  </si>
  <si>
    <t>Ohio Valley Goodwill Industries Rehabilitation Center, Inc.</t>
  </si>
  <si>
    <t>10600 Springfield Pike</t>
  </si>
  <si>
    <t>Cincinnati</t>
  </si>
  <si>
    <t>Charles</t>
  </si>
  <si>
    <t>Blythe</t>
  </si>
  <si>
    <t>513-771-4800 ext. 6221</t>
  </si>
  <si>
    <t>ovgi2@aol.com</t>
  </si>
  <si>
    <t>00-486-8139</t>
  </si>
  <si>
    <t>31-0554062</t>
  </si>
  <si>
    <t>Campbell, Kent, and Boon County, AL, Cities of 
Covington, Newport, Dayton, Florence, Bellevue
Lodlow, Southgate, and Bromley</t>
  </si>
  <si>
    <t>E-9-5-4-0002</t>
  </si>
  <si>
    <t>Volunteers of America of Kentucky, Inc.</t>
  </si>
  <si>
    <t>933 Goss Avenue</t>
  </si>
  <si>
    <t>Louisville</t>
  </si>
  <si>
    <t>C;aidoa</t>
  </si>
  <si>
    <t>Blaylock</t>
  </si>
  <si>
    <t>(859) 254-3469</t>
  </si>
  <si>
    <t>claudiab@voaky.org</t>
  </si>
  <si>
    <t>07-965-7219</t>
  </si>
  <si>
    <t>61-0480950</t>
  </si>
  <si>
    <t>Ketucky</t>
  </si>
  <si>
    <t>Volunteers of America Kentucky, Inc.</t>
  </si>
  <si>
    <t>Claudia</t>
  </si>
  <si>
    <t>502-636-0771</t>
  </si>
  <si>
    <t>Boone, Cabell Jackson, Kanawha etc.</t>
  </si>
  <si>
    <t>LA</t>
  </si>
  <si>
    <t>Lester Parmenter</t>
  </si>
  <si>
    <t>(225) 389-0339</t>
  </si>
  <si>
    <t>Quad Area Community Action Agency, Inc.</t>
  </si>
  <si>
    <t>45300 North Baptist Road</t>
  </si>
  <si>
    <t>Hammond</t>
  </si>
  <si>
    <t>Warren</t>
  </si>
  <si>
    <t>Sibley</t>
  </si>
  <si>
    <t>225-567-2350</t>
  </si>
  <si>
    <t>tmdoctor@charter.net</t>
  </si>
  <si>
    <t>13-924-2085</t>
  </si>
  <si>
    <t>72-0796570</t>
  </si>
  <si>
    <t>Baton Rouge and New Orleans</t>
  </si>
  <si>
    <t>MA</t>
  </si>
  <si>
    <t>Paul Desmond</t>
  </si>
  <si>
    <t>(617) 626-6699</t>
  </si>
  <si>
    <t>E-9-5-5-0021</t>
  </si>
  <si>
    <t>Massachusetts Veterans, Inc.(2nd, 3rd ,&amp; 5th District)</t>
  </si>
  <si>
    <t>69 Grove Street</t>
  </si>
  <si>
    <t>Worcester</t>
  </si>
  <si>
    <t>01605</t>
  </si>
  <si>
    <t>Allison</t>
  </si>
  <si>
    <t>Alaimo</t>
  </si>
  <si>
    <t>508-791-0956 x130</t>
  </si>
  <si>
    <t>allisonalaimo@massveterans.org</t>
  </si>
  <si>
    <t>94-196-7796</t>
  </si>
  <si>
    <t>04-3098024</t>
  </si>
  <si>
    <t>Worcester, Lawrence, Springfield</t>
  </si>
  <si>
    <t>United Veterans of America, Inc.(Leeds)</t>
  </si>
  <si>
    <t>421 North Main Street, Building 6</t>
  </si>
  <si>
    <t>Leeds</t>
  </si>
  <si>
    <t>01053</t>
  </si>
  <si>
    <t>John</t>
  </si>
  <si>
    <t>Downing</t>
  </si>
  <si>
    <t>413-584-4040 x 2277</t>
  </si>
  <si>
    <t>jdowning@unitedveterans.org</t>
  </si>
  <si>
    <t>07-797-0791</t>
  </si>
  <si>
    <t>04-3240461</t>
  </si>
  <si>
    <t>Berrkshire &amp; Hampshire Counties, MA</t>
  </si>
  <si>
    <t>Veterans Benefits Clearinghouse</t>
  </si>
  <si>
    <t>38 Dudley Street</t>
  </si>
  <si>
    <t>Roxbury</t>
  </si>
  <si>
    <t>Ralph</t>
  </si>
  <si>
    <t>Cooper</t>
  </si>
  <si>
    <t>617-541-8846</t>
  </si>
  <si>
    <t>vbc44@aol.com</t>
  </si>
  <si>
    <t>17-722-0340</t>
  </si>
  <si>
    <t>22-2486363</t>
  </si>
  <si>
    <t>Greater Boston, Roxbury, Dorchester</t>
  </si>
  <si>
    <t>E-9-5-4-0040</t>
  </si>
  <si>
    <t>Greater Boston, Roxbury, Dorchester, Mattapan, Jamaica Plain</t>
  </si>
  <si>
    <t>Vietnam Veterans Workshop dba New England Shelter for Homeless Veterans</t>
  </si>
  <si>
    <t>17 Court Street</t>
  </si>
  <si>
    <t>Boston</t>
  </si>
  <si>
    <t>02108</t>
  </si>
  <si>
    <t>Karen</t>
  </si>
  <si>
    <t>Friedland</t>
  </si>
  <si>
    <t>617-371-1732</t>
  </si>
  <si>
    <t>karen.frieland@NESHV.ORG</t>
  </si>
  <si>
    <t>60-937-2248</t>
  </si>
  <si>
    <t>04-3007211</t>
  </si>
  <si>
    <t>9th Congressional District - Boston</t>
  </si>
  <si>
    <t>MD</t>
  </si>
  <si>
    <t>Stan Seidel</t>
  </si>
  <si>
    <t>(410) 767-2110</t>
  </si>
  <si>
    <t>E-9-5-6-0039</t>
  </si>
  <si>
    <t>WayStation, Inc.</t>
  </si>
  <si>
    <t>PO Box 3826, 230 W. Patrick Street</t>
  </si>
  <si>
    <t>Fredrick</t>
  </si>
  <si>
    <t>Anne</t>
  </si>
  <si>
    <t>Rea</t>
  </si>
  <si>
    <t>301-662-0099 ext.3530</t>
  </si>
  <si>
    <t>area@waystationinc.org</t>
  </si>
  <si>
    <t>03-894-4542</t>
  </si>
  <si>
    <t>52-1162749</t>
  </si>
  <si>
    <t>Maryland, Baltimore City, Frederick, Montgomery
and Washington County
West Virginia, Jefferson, Berkley and Morgan County</t>
  </si>
  <si>
    <t xml:space="preserve">Maryland Center for Veterans Education &amp; Training, Inc. </t>
  </si>
  <si>
    <t>301 North High Street</t>
  </si>
  <si>
    <t>Baltimore</t>
  </si>
  <si>
    <t>Col.</t>
  </si>
  <si>
    <t>Williams</t>
  </si>
  <si>
    <t>410-576-9626</t>
  </si>
  <si>
    <t>cwilliams@mcvet.org</t>
  </si>
  <si>
    <t>87-822-2272</t>
  </si>
  <si>
    <t>52-1815710</t>
  </si>
  <si>
    <t xml:space="preserve">7th Congressional District - Greater Baltimore Area, Baltimore County </t>
  </si>
  <si>
    <t>ME</t>
  </si>
  <si>
    <t>Jon Guay</t>
  </si>
  <si>
    <t>(207)753-9090</t>
  </si>
  <si>
    <t>Maine Department of Labor, Bureau of Employment Services</t>
  </si>
  <si>
    <t>State House Station 54</t>
  </si>
  <si>
    <t>Augusta</t>
  </si>
  <si>
    <t>04333</t>
  </si>
  <si>
    <t>Larinda</t>
  </si>
  <si>
    <t>Meade</t>
  </si>
  <si>
    <t>207-623-7981</t>
  </si>
  <si>
    <t>larinda.meade@maine.gov</t>
  </si>
  <si>
    <t>16-020-8815</t>
  </si>
  <si>
    <t>01-6001805</t>
  </si>
  <si>
    <t>1st Congressional District - Statewide</t>
  </si>
  <si>
    <t>MI</t>
  </si>
  <si>
    <t xml:space="preserve">Mick Jones </t>
  </si>
  <si>
    <t>(313) 456-3180</t>
  </si>
  <si>
    <t>E-9-5-6-0021</t>
  </si>
  <si>
    <t>Goodwill Industries of Greater Grand Rapids, Inc.</t>
  </si>
  <si>
    <t>3035 Prairie SW</t>
  </si>
  <si>
    <t>Grandville</t>
  </si>
  <si>
    <t>Lynda</t>
  </si>
  <si>
    <t>Sweigart</t>
  </si>
  <si>
    <t>616-532-4200 ext.1202</t>
  </si>
  <si>
    <t>lswwigart@goodwillgr.org</t>
  </si>
  <si>
    <t>04-456-6982</t>
  </si>
  <si>
    <t>38-6113049</t>
  </si>
  <si>
    <t>Kent County, Michigan and surrounding areas</t>
  </si>
  <si>
    <t>Mick Jones</t>
  </si>
  <si>
    <t>(573) 751-3921</t>
  </si>
  <si>
    <t>Michigan Veterans Foundation</t>
  </si>
  <si>
    <t>2770 Park Avenue</t>
  </si>
  <si>
    <t>Detroit</t>
  </si>
  <si>
    <t>Tobi</t>
  </si>
  <si>
    <t>Geibig</t>
  </si>
  <si>
    <t>313-831-5500</t>
  </si>
  <si>
    <t>mvf001@earthlink.net</t>
  </si>
  <si>
    <t>79-832-7540</t>
  </si>
  <si>
    <t>38-2857628</t>
  </si>
  <si>
    <t>1st through 15th Congressional Districts - Primarily Detroit, Wayne County</t>
  </si>
  <si>
    <t>MN</t>
  </si>
  <si>
    <t>Kevin Nagel</t>
  </si>
  <si>
    <t>(651) 296-3665</t>
  </si>
  <si>
    <t>E-9-5-6-0041</t>
  </si>
  <si>
    <t>Minnesota Assistance Council for Veterans</t>
  </si>
  <si>
    <t>360 North Robert Street, Suite 306</t>
  </si>
  <si>
    <t>Minneapolis</t>
  </si>
  <si>
    <t>Kathleen</t>
  </si>
  <si>
    <t>Vitalis</t>
  </si>
  <si>
    <t>651-222-0613</t>
  </si>
  <si>
    <t>kvitalis@mac-v.org</t>
  </si>
  <si>
    <t>13-789-5696</t>
  </si>
  <si>
    <t>14-1694717</t>
  </si>
  <si>
    <t>7 County Metro Area of St. Paul &amp; Minneapolis, MN</t>
  </si>
  <si>
    <t>MO</t>
  </si>
  <si>
    <t>St. Patrick Center</t>
  </si>
  <si>
    <t>800 North Tucker Blvd.</t>
  </si>
  <si>
    <t>St. Louis</t>
  </si>
  <si>
    <t>Gregory</t>
  </si>
  <si>
    <t>Vogelweid</t>
  </si>
  <si>
    <t>314-802-0671</t>
  </si>
  <si>
    <t>gdogelweid@stpatrickcenter.org</t>
  </si>
  <si>
    <t>15-041-6345</t>
  </si>
  <si>
    <t>43-1263499</t>
  </si>
  <si>
    <t>St. Louis and surrounding cities</t>
  </si>
  <si>
    <t>City of Saint Louis, Dept. of Human Services</t>
  </si>
  <si>
    <t>634 North Grand</t>
  </si>
  <si>
    <t>Saint Louis</t>
  </si>
  <si>
    <t>Michael</t>
  </si>
  <si>
    <t>Bounds</t>
  </si>
  <si>
    <t>314-612-5957</t>
  </si>
  <si>
    <t>boundsm@stlouiscity.com</t>
  </si>
  <si>
    <t>62-068-0223</t>
  </si>
  <si>
    <t>43-6003231</t>
  </si>
  <si>
    <t>1st &amp; 3rd Congressional Districts - St. Louis Metro Area</t>
  </si>
  <si>
    <t>MS</t>
  </si>
  <si>
    <t>Benjamin McCaffery</t>
  </si>
  <si>
    <t>(601) 321-6078</t>
  </si>
  <si>
    <t>E-9-5-6-0054</t>
  </si>
  <si>
    <t>Reg XII Commission on Mental Health &amp; Retardation dba Pine Belt</t>
  </si>
  <si>
    <t>103 South 19th Street</t>
  </si>
  <si>
    <t>Hattiesburg</t>
  </si>
  <si>
    <t>39401</t>
  </si>
  <si>
    <t>Bush</t>
  </si>
  <si>
    <t>601-544-1499</t>
  </si>
  <si>
    <t>cbush@clearviewrecovery.com</t>
  </si>
  <si>
    <t>16-880-1538</t>
  </si>
  <si>
    <t>64-0528487</t>
  </si>
  <si>
    <t xml:space="preserve">Mississippi, Alabama, Florida and Louisiana </t>
  </si>
  <si>
    <t>NC</t>
  </si>
  <si>
    <t>Steve Guess</t>
  </si>
  <si>
    <t>(919) 733-7402</t>
  </si>
  <si>
    <t>Asheville Buncombe Community Christian Ministry, Inc.</t>
  </si>
  <si>
    <t>30 Cumberland Avenue</t>
  </si>
  <si>
    <t>Asheville</t>
  </si>
  <si>
    <t>Rev.</t>
  </si>
  <si>
    <t>Scott</t>
  </si>
  <si>
    <t>Rogers</t>
  </si>
  <si>
    <t>828-259-5300</t>
  </si>
  <si>
    <t>srogers@abccm.org</t>
  </si>
  <si>
    <t>16-745-6359</t>
  </si>
  <si>
    <t>56-0945001</t>
  </si>
  <si>
    <t>West North Carolina</t>
  </si>
  <si>
    <t>NV</t>
  </si>
  <si>
    <t>Darrol Brown</t>
  </si>
  <si>
    <t>(775) 687-4641</t>
  </si>
  <si>
    <t>E-9-5-5-0028</t>
  </si>
  <si>
    <t>525 East Bonanza Road</t>
  </si>
  <si>
    <t>Las Vegas</t>
  </si>
  <si>
    <t>89101</t>
  </si>
  <si>
    <t>Stephanie</t>
  </si>
  <si>
    <t>Buckley</t>
  </si>
  <si>
    <t>602-721-0678</t>
  </si>
  <si>
    <t>sbuckley@usvetsinc.org</t>
  </si>
  <si>
    <t>Las Vegas, Henderson, Boulder City, Clark County, Nevada</t>
  </si>
  <si>
    <t>NY</t>
  </si>
  <si>
    <t>(518) 457-7465</t>
  </si>
  <si>
    <t>E-9-5-6-0022</t>
  </si>
  <si>
    <t>Albany Housing Coalition, Inc.</t>
  </si>
  <si>
    <t>278 Clinton Ave.</t>
  </si>
  <si>
    <t>Albany</t>
  </si>
  <si>
    <t>Sluszka</t>
  </si>
  <si>
    <t>518-465-5251</t>
  </si>
  <si>
    <t>admin@ahcvets.org</t>
  </si>
  <si>
    <t>78-115-8605</t>
  </si>
  <si>
    <t>14-1633606</t>
  </si>
  <si>
    <t>Albany, New York</t>
  </si>
  <si>
    <t>E-9-5-6-0043</t>
  </si>
  <si>
    <t>The Salvation Army - Rochester</t>
  </si>
  <si>
    <t>70 Liberty Pole Way</t>
  </si>
  <si>
    <t xml:space="preserve">Rochester </t>
  </si>
  <si>
    <t>Wesley</t>
  </si>
  <si>
    <t>Becker</t>
  </si>
  <si>
    <t>585-987-9500 ext.2329</t>
  </si>
  <si>
    <t>wesley.becker@use.salvationarmy.org</t>
  </si>
  <si>
    <t>03-955-1866</t>
  </si>
  <si>
    <t>16-1488306</t>
  </si>
  <si>
    <t>Rochester, Monroe County, NY</t>
  </si>
  <si>
    <t>E-9-5-6-0042</t>
  </si>
  <si>
    <t>Veterans Outreach Center, Inc.</t>
  </si>
  <si>
    <t>459 South Avenue</t>
  </si>
  <si>
    <t>Rochester</t>
  </si>
  <si>
    <t>Blind</t>
  </si>
  <si>
    <t>585-546-4250</t>
  </si>
  <si>
    <t>peter.blind@veteransoutreachcenter.org</t>
  </si>
  <si>
    <t>15-149-1602</t>
  </si>
  <si>
    <t>16-1137379</t>
  </si>
  <si>
    <t>Rochester, Monroe, Livingston, Ontario
Orleans, and Wayne Counties, NY</t>
  </si>
  <si>
    <t>WIB of Herkimer, Madison and Onedia Counties</t>
  </si>
  <si>
    <t>209 Elizabeth Street</t>
  </si>
  <si>
    <t>Utica</t>
  </si>
  <si>
    <t>Rusty</t>
  </si>
  <si>
    <t>315-798-5529</t>
  </si>
  <si>
    <t>rdavis@ocgov.net</t>
  </si>
  <si>
    <t>12-076-3800</t>
  </si>
  <si>
    <t>16-1140488</t>
  </si>
  <si>
    <t>Herkimer, Madison and Onedia Counties</t>
  </si>
  <si>
    <t>Black Veterans for Social Justice, Inc.</t>
  </si>
  <si>
    <t>665 Willoughby Avenue</t>
  </si>
  <si>
    <t>Brooklyn</t>
  </si>
  <si>
    <t>Job</t>
  </si>
  <si>
    <t>Mashariki</t>
  </si>
  <si>
    <t>718-852-6004</t>
  </si>
  <si>
    <t>ceo@bvsj.org</t>
  </si>
  <si>
    <t>78-234-9567</t>
  </si>
  <si>
    <t>11-2608983</t>
  </si>
  <si>
    <t>New York City, New York</t>
  </si>
  <si>
    <t>The Saratoga County Rural Preservation Company, Inc.</t>
  </si>
  <si>
    <t>36 Church Avenue</t>
  </si>
  <si>
    <t>Ballston Spa</t>
  </si>
  <si>
    <t>Dottie</t>
  </si>
  <si>
    <t>O'Donnell-Nixon</t>
  </si>
  <si>
    <t>518-885-0091</t>
  </si>
  <si>
    <t>rpc36@nycap.rr.com</t>
  </si>
  <si>
    <t>79-629-7562</t>
  </si>
  <si>
    <t>11-1646839</t>
  </si>
  <si>
    <t xml:space="preserve">20th Congressional District - Saratoga, Warren, Washington, Rensalaer, and Schnectady counties </t>
  </si>
  <si>
    <t>United Veterans Beacon House, Inc.</t>
  </si>
  <si>
    <t>PO Box 621 1715 Union Blvd.</t>
  </si>
  <si>
    <t>Bay Shore</t>
  </si>
  <si>
    <t>Frank</t>
  </si>
  <si>
    <t>Amalfitano</t>
  </si>
  <si>
    <t>631-665-1571</t>
  </si>
  <si>
    <t>Frank@uvbh.com</t>
  </si>
  <si>
    <t>94-650-8165</t>
  </si>
  <si>
    <t>11-3246402</t>
  </si>
  <si>
    <t>2nd Congressional District - Long Island and Queens</t>
  </si>
  <si>
    <t>OH</t>
  </si>
  <si>
    <t>Robert Creel</t>
  </si>
  <si>
    <t>(614) 466-2768</t>
  </si>
  <si>
    <t>E-9-5-6-0045</t>
  </si>
  <si>
    <t>Volunteers of America of Central Ohio, Inc.</t>
  </si>
  <si>
    <t>1776 East Broad Street</t>
  </si>
  <si>
    <t>Columbus</t>
  </si>
  <si>
    <t>Nicole</t>
  </si>
  <si>
    <t>Knowlton</t>
  </si>
  <si>
    <t>614-372-3120</t>
  </si>
  <si>
    <t>nknowlton@voacentralohio.org</t>
  </si>
  <si>
    <t>07-503-5873</t>
  </si>
  <si>
    <t>31-4389670</t>
  </si>
  <si>
    <t>Columbus and Franklin County, OH</t>
  </si>
  <si>
    <t>E-9-5-6-0044</t>
  </si>
  <si>
    <t xml:space="preserve">Volunteers of America of Northeast and North Central Ohio, Inc. </t>
  </si>
  <si>
    <t>8225 Brecksville Road, Suite 206</t>
  </si>
  <si>
    <t>Cleveland</t>
  </si>
  <si>
    <t>Salois</t>
  </si>
  <si>
    <t>216-541-9000</t>
  </si>
  <si>
    <t>msalois@voa.org</t>
  </si>
  <si>
    <t>15-097-0986</t>
  </si>
  <si>
    <t>34-0861121</t>
  </si>
  <si>
    <t>Cleveland, Cuyahoga County, OH</t>
  </si>
  <si>
    <t>Volunteers of America of Greater Ohio, Inc.</t>
  </si>
  <si>
    <t>8225 Brecksville Road Suite 206</t>
  </si>
  <si>
    <t>15th Congressional District - Dayton, Montgomery County</t>
  </si>
  <si>
    <t>45215</t>
  </si>
  <si>
    <t>513-771-4800 x 6221</t>
  </si>
  <si>
    <t>1st Congressional District - Cincinnati Metropolitan area</t>
  </si>
  <si>
    <t>OR</t>
  </si>
  <si>
    <t>Ron Cannon</t>
  </si>
  <si>
    <t>(503) 947-1490</t>
  </si>
  <si>
    <t xml:space="preserve">Central City Concern </t>
  </si>
  <si>
    <t>232 NW Sixth Avenue</t>
  </si>
  <si>
    <t>Portland</t>
  </si>
  <si>
    <t>Terry</t>
  </si>
  <si>
    <t>Leckron</t>
  </si>
  <si>
    <t>503-226-7387</t>
  </si>
  <si>
    <t>tleckron@cccworkforce.org</t>
  </si>
  <si>
    <t>05-434-4676</t>
  </si>
  <si>
    <t>93-0728816</t>
  </si>
  <si>
    <t>1st Congressional Districts - Portland/Vancouver Metro area</t>
  </si>
  <si>
    <t>PA</t>
  </si>
  <si>
    <t>Randal Wright</t>
  </si>
  <si>
    <t>(717) 787-5834</t>
  </si>
  <si>
    <t>E-9-5-6-0048</t>
  </si>
  <si>
    <t>Impact Services Corporation</t>
  </si>
  <si>
    <t>1952 E. Allegheny Ave.</t>
  </si>
  <si>
    <t>Philadelphia</t>
  </si>
  <si>
    <t>Richard</t>
  </si>
  <si>
    <t>Finch</t>
  </si>
  <si>
    <t>215-739-0243</t>
  </si>
  <si>
    <t>dfinch@impactservices.org</t>
  </si>
  <si>
    <t>03-800-1350</t>
  </si>
  <si>
    <t>23-2087348</t>
  </si>
  <si>
    <t>Greater Philadelphia and Southeast Pennsylvania</t>
  </si>
  <si>
    <t>E-9-5-6-0047</t>
  </si>
  <si>
    <t>Veterans Leadership Program of Western Pensylvania, Inc.</t>
  </si>
  <si>
    <t>2417 East Carson Street</t>
  </si>
  <si>
    <t>Pittsburgh</t>
  </si>
  <si>
    <t>Zola</t>
  </si>
  <si>
    <t>412-481-8200 ext. 212</t>
  </si>
  <si>
    <t>zolar@vlpwpa.org</t>
  </si>
  <si>
    <t>17-399-5812</t>
  </si>
  <si>
    <t>25-1434643</t>
  </si>
  <si>
    <t>Greater Pittsburg, PA Metro, Allegheny, Butler, 
Beaver, Westmoreland and Washington Counties</t>
  </si>
  <si>
    <t>E-9-5-6-0023</t>
  </si>
  <si>
    <t>YWCA of Greater Harrisburg</t>
  </si>
  <si>
    <t>1101 Market Street</t>
  </si>
  <si>
    <t>Harrisburg</t>
  </si>
  <si>
    <t>Tina</t>
  </si>
  <si>
    <t>Nixon</t>
  </si>
  <si>
    <t>717-234-7931</t>
  </si>
  <si>
    <t>Tnixon@ywcahbg.org</t>
  </si>
  <si>
    <t>09-423-2774</t>
  </si>
  <si>
    <t>23-1370514</t>
  </si>
  <si>
    <t>City of Harrisburg, Dauphin, Harrisburg and Lebanon Counties of PA</t>
  </si>
  <si>
    <t>The Philadelphia Veterans Multi-Service &amp; Education Center, Inc.</t>
  </si>
  <si>
    <t>213-217 N. 4th Street</t>
  </si>
  <si>
    <t>Julian</t>
  </si>
  <si>
    <t>215-923-2600 x 14</t>
  </si>
  <si>
    <t>julian.grant@pvmsec.org</t>
  </si>
  <si>
    <t>54-456-7292</t>
  </si>
  <si>
    <t>23-2764079</t>
  </si>
  <si>
    <t>1st Congressional Districts - Philadelphia, Bucks, Chester, Delaware &amp; Montgomery Counties</t>
  </si>
  <si>
    <t>SC</t>
  </si>
  <si>
    <t>William Plowden</t>
  </si>
  <si>
    <t>(803) 253-7649</t>
  </si>
  <si>
    <t>E-9-5-6-0024</t>
  </si>
  <si>
    <t>Crisis Ministries</t>
  </si>
  <si>
    <t>P.O. Box 20038</t>
  </si>
  <si>
    <t>Charleston</t>
  </si>
  <si>
    <t>Stacey</t>
  </si>
  <si>
    <t>Denaux</t>
  </si>
  <si>
    <t>843-723-9477</t>
  </si>
  <si>
    <t>sdenaux@charlestonhomeless.org</t>
  </si>
  <si>
    <t>96-037-5996</t>
  </si>
  <si>
    <t>57-0789483</t>
  </si>
  <si>
    <t>Charleston, SC</t>
  </si>
  <si>
    <t>E-9-5-6-0057</t>
  </si>
  <si>
    <t>Goodwill Industries of Lower South Carolina</t>
  </si>
  <si>
    <t>5640 Rivers Ave</t>
  </si>
  <si>
    <t>N. Charleston</t>
  </si>
  <si>
    <t>29406</t>
  </si>
  <si>
    <t>Jamie</t>
  </si>
  <si>
    <t>Wiles-Smith</t>
  </si>
  <si>
    <t>843-566-0072</t>
  </si>
  <si>
    <t>jwilessmith@goodwillchassc.org</t>
  </si>
  <si>
    <t>09-987-5700</t>
  </si>
  <si>
    <t>57-0632511</t>
  </si>
  <si>
    <t>Charleston, Berkeley, and Dorchester Counties, Beaufort SC</t>
  </si>
  <si>
    <t>E-9-5-6-0025</t>
  </si>
  <si>
    <t>South Carolina Employment Security Commission</t>
  </si>
  <si>
    <t>PO Box 995, 1550 Gadsden Street</t>
  </si>
  <si>
    <t>Columbia</t>
  </si>
  <si>
    <t>29202</t>
  </si>
  <si>
    <t>Ms</t>
  </si>
  <si>
    <t>Chena</t>
  </si>
  <si>
    <t>Melvin</t>
  </si>
  <si>
    <t>803-737-9936</t>
  </si>
  <si>
    <t>cmelvin@sces.org</t>
  </si>
  <si>
    <t>09-881-2840</t>
  </si>
  <si>
    <t>57-6000286</t>
  </si>
  <si>
    <t>State of South Carolina, Richland and Lexington Counties</t>
  </si>
  <si>
    <t>TN</t>
  </si>
  <si>
    <t>Angela Mauldin</t>
  </si>
  <si>
    <t>(931) 572-1688</t>
  </si>
  <si>
    <t>E-9-5-6-0049</t>
  </si>
  <si>
    <t>Operation Stand Down Nashville, Inc.</t>
  </si>
  <si>
    <t>1101 Edgehill Ave., Suite 1000</t>
  </si>
  <si>
    <t>Nashville</t>
  </si>
  <si>
    <t>William</t>
  </si>
  <si>
    <t>Burleigh</t>
  </si>
  <si>
    <t>615-321-3919</t>
  </si>
  <si>
    <t>bill@osdnashville.org</t>
  </si>
  <si>
    <t>13-571-2136</t>
  </si>
  <si>
    <t>62-1638832</t>
  </si>
  <si>
    <t>Nashville and Davidson County, Tennessee</t>
  </si>
  <si>
    <t>E-9-5-6-0038</t>
  </si>
  <si>
    <t>Volunteers of America of Kentucky, Inc. 
dba Volunteers of America Tennessee</t>
  </si>
  <si>
    <t>859-254-3469</t>
  </si>
  <si>
    <t xml:space="preserve">Anderson, Blount, Knox, Loudon, Sevier, Union Counties
</t>
  </si>
  <si>
    <t>TX</t>
  </si>
  <si>
    <t>John McKinney</t>
  </si>
  <si>
    <t>(512) 463-2814</t>
  </si>
  <si>
    <t>E-9-5-5-0023</t>
  </si>
  <si>
    <t>Goodwill Industries of Houston</t>
  </si>
  <si>
    <t>10795 Hammerly</t>
  </si>
  <si>
    <t>Houston</t>
  </si>
  <si>
    <t>77043</t>
  </si>
  <si>
    <t>Sala</t>
  </si>
  <si>
    <t>713-699-6361</t>
  </si>
  <si>
    <t>wasala@goodwillhouston.org</t>
  </si>
  <si>
    <t>05-110-7506</t>
  </si>
  <si>
    <t>74-1285095</t>
  </si>
  <si>
    <t>City of Houston and Harris Couinty, TX</t>
  </si>
  <si>
    <t>John McKinny</t>
  </si>
  <si>
    <t>American GI Forum National Veterans Outreach Program, Inc.</t>
  </si>
  <si>
    <t>611 N. Flores Street, Suite 200</t>
  </si>
  <si>
    <t>San Antonio</t>
  </si>
  <si>
    <t>Carolos</t>
  </si>
  <si>
    <t>Martinez</t>
  </si>
  <si>
    <t>210-223-4088</t>
  </si>
  <si>
    <t>cmartinez@agif-nvop.org</t>
  </si>
  <si>
    <t>12-150-5317</t>
  </si>
  <si>
    <t>74-2033203</t>
  </si>
  <si>
    <t xml:space="preserve">20th Congressional District - San Antonio  </t>
  </si>
  <si>
    <t>WA</t>
  </si>
  <si>
    <t>Tom Pearson</t>
  </si>
  <si>
    <t>(360) 438-4600</t>
  </si>
  <si>
    <t>E-9-5-6-0050</t>
  </si>
  <si>
    <t>Snohomish County Workforce Development Council</t>
  </si>
  <si>
    <t>917 134th Street SW, Suite B-3</t>
  </si>
  <si>
    <t>Everett</t>
  </si>
  <si>
    <t>Lenny</t>
  </si>
  <si>
    <t>Simpson</t>
  </si>
  <si>
    <t>425-921-3491</t>
  </si>
  <si>
    <t>lsimpson@snocowdc.org</t>
  </si>
  <si>
    <t>10-252-2278</t>
  </si>
  <si>
    <t>91-2071882</t>
  </si>
  <si>
    <t>Snohomish County</t>
  </si>
  <si>
    <t>E-9-5-6-0055</t>
  </si>
  <si>
    <t>Washington Department of Veterans Affairs</t>
  </si>
  <si>
    <t>1102 Quince Street, SE</t>
  </si>
  <si>
    <t>Olympia</t>
  </si>
  <si>
    <t>98504</t>
  </si>
  <si>
    <t>Price</t>
  </si>
  <si>
    <t>360-725-2236</t>
  </si>
  <si>
    <t>RicP@diva.wa.gov</t>
  </si>
  <si>
    <t>07-610-1463</t>
  </si>
  <si>
    <t>91-0969074</t>
  </si>
  <si>
    <t>Eastern Washington, Northern Idaho, Western Montana, 
and Northern Oregon</t>
  </si>
  <si>
    <t>E-9-5-5-0025</t>
  </si>
  <si>
    <t>Washington State Department of Veterans Affairs</t>
  </si>
  <si>
    <t>Seattle, King, Kitsap, Pierce, Thurston, Snohomish Counties</t>
  </si>
  <si>
    <t>WI</t>
  </si>
  <si>
    <t>(608) 264-5371</t>
  </si>
  <si>
    <t>E-9-5-6-0051</t>
  </si>
  <si>
    <t>Center for Veterans Issues, Ltd.</t>
  </si>
  <si>
    <t>3312 W. Wells Street</t>
  </si>
  <si>
    <t>Milwaukee</t>
  </si>
  <si>
    <t>Helen</t>
  </si>
  <si>
    <t>King</t>
  </si>
  <si>
    <t>414-345-4273</t>
  </si>
  <si>
    <t>helen.king@cvivet.org</t>
  </si>
  <si>
    <t>60-826-6383</t>
  </si>
  <si>
    <t>39-1712359</t>
  </si>
  <si>
    <t>Milwaukee City and County, WI</t>
  </si>
  <si>
    <t>Dan Schmitz</t>
  </si>
  <si>
    <t>Veterans Assistance Foundation, Inc.</t>
  </si>
  <si>
    <t>PO Box 109</t>
  </si>
  <si>
    <t>Newburg</t>
  </si>
  <si>
    <t>Colin</t>
  </si>
  <si>
    <t>Moten</t>
  </si>
  <si>
    <t>608-372-1283</t>
  </si>
  <si>
    <t>vafpd@veteransassistance.org</t>
  </si>
  <si>
    <t>96-376-2216</t>
  </si>
  <si>
    <t>39-1798221</t>
  </si>
  <si>
    <t>9th Congressional District - Monroe, La Crosse and Dane Counties</t>
  </si>
  <si>
    <t>WV</t>
  </si>
  <si>
    <t>Charles W. Stores, Jr.</t>
  </si>
  <si>
    <t>(304) 558-4001</t>
  </si>
  <si>
    <t>Volunteers of America of Kentucky, Inc. dba VAO of WV</t>
  </si>
  <si>
    <t>40217</t>
  </si>
  <si>
    <t>16 Counties of Eastern West Virginia</t>
  </si>
  <si>
    <t>E-9-5-6-0056</t>
  </si>
  <si>
    <t>Davis</t>
  </si>
  <si>
    <t>James McDonough</t>
  </si>
  <si>
    <t>Revised:  7/19/07 - km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</si>
</sst>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&quot;$&quot;#,##0.0_);\(&quot;$&quot;#,##0.0\)"/>
    <numFmt numFmtId="175" formatCode="0.0%"/>
    <numFmt numFmtId="176" formatCode="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8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0"/>
      <color indexed="63"/>
      <name val="Arial"/>
      <family val="0"/>
    </font>
    <font>
      <b/>
      <u val="single"/>
      <sz val="12"/>
      <name val="Times New Roman"/>
      <family val="1"/>
    </font>
    <font>
      <sz val="12"/>
      <color indexed="26"/>
      <name val="Times New Roman"/>
      <family val="1"/>
    </font>
    <font>
      <u val="single"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73" fontId="5" fillId="0" borderId="1" xfId="17" applyNumberFormat="1" applyFont="1" applyFill="1" applyBorder="1" applyAlignment="1">
      <alignment horizontal="center"/>
    </xf>
    <xf numFmtId="44" fontId="5" fillId="0" borderId="1" xfId="17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44" fontId="5" fillId="0" borderId="1" xfId="17" applyFont="1" applyFill="1" applyBorder="1" applyAlignment="1">
      <alignment horizontal="left"/>
    </xf>
    <xf numFmtId="44" fontId="5" fillId="0" borderId="1" xfId="17" applyFont="1" applyFill="1" applyBorder="1" applyAlignment="1">
      <alignment/>
    </xf>
    <xf numFmtId="44" fontId="6" fillId="0" borderId="1" xfId="17" applyFont="1" applyFill="1" applyBorder="1" applyAlignment="1">
      <alignment horizontal="left"/>
    </xf>
    <xf numFmtId="44" fontId="7" fillId="0" borderId="1" xfId="17" applyFont="1" applyFill="1" applyBorder="1" applyAlignment="1">
      <alignment/>
    </xf>
    <xf numFmtId="1" fontId="5" fillId="0" borderId="1" xfId="17" applyNumberFormat="1" applyFont="1" applyFill="1" applyBorder="1" applyAlignment="1">
      <alignment horizontal="center"/>
    </xf>
    <xf numFmtId="1" fontId="5" fillId="0" borderId="1" xfId="21" applyNumberFormat="1" applyFont="1" applyFill="1" applyBorder="1" applyAlignment="1">
      <alignment horizontal="center"/>
    </xf>
    <xf numFmtId="9" fontId="5" fillId="0" borderId="1" xfId="21" applyFont="1" applyFill="1" applyBorder="1" applyAlignment="1">
      <alignment horizontal="center"/>
    </xf>
    <xf numFmtId="7" fontId="5" fillId="0" borderId="1" xfId="17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73" fontId="8" fillId="0" borderId="1" xfId="17" applyNumberFormat="1" applyFont="1" applyFill="1" applyBorder="1" applyAlignment="1">
      <alignment horizontal="center"/>
    </xf>
    <xf numFmtId="44" fontId="8" fillId="0" borderId="1" xfId="17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44" fontId="8" fillId="0" borderId="1" xfId="17" applyFont="1" applyFill="1" applyBorder="1" applyAlignment="1">
      <alignment horizontal="left"/>
    </xf>
    <xf numFmtId="44" fontId="8" fillId="0" borderId="1" xfId="17" applyFont="1" applyFill="1" applyBorder="1" applyAlignment="1">
      <alignment/>
    </xf>
    <xf numFmtId="44" fontId="9" fillId="0" borderId="1" xfId="17" applyFont="1" applyFill="1" applyBorder="1" applyAlignment="1">
      <alignment horizontal="left"/>
    </xf>
    <xf numFmtId="1" fontId="7" fillId="0" borderId="1" xfId="17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44" fontId="10" fillId="0" borderId="1" xfId="17" applyFont="1" applyFill="1" applyBorder="1" applyAlignment="1">
      <alignment horizontal="center"/>
    </xf>
    <xf numFmtId="1" fontId="8" fillId="0" borderId="1" xfId="17" applyNumberFormat="1" applyFont="1" applyFill="1" applyBorder="1" applyAlignment="1">
      <alignment horizontal="center"/>
    </xf>
    <xf numFmtId="1" fontId="8" fillId="0" borderId="1" xfId="21" applyNumberFormat="1" applyFont="1" applyFill="1" applyBorder="1" applyAlignment="1">
      <alignment horizontal="center"/>
    </xf>
    <xf numFmtId="9" fontId="8" fillId="0" borderId="1" xfId="21" applyFont="1" applyFill="1" applyBorder="1" applyAlignment="1">
      <alignment horizontal="center"/>
    </xf>
    <xf numFmtId="7" fontId="8" fillId="0" borderId="1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2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176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1" xfId="20" applyFont="1" applyFill="1" applyBorder="1" applyAlignment="1">
      <alignment horizontal="left"/>
    </xf>
    <xf numFmtId="0" fontId="11" fillId="0" borderId="1" xfId="20" applyFont="1" applyFill="1" applyBorder="1" applyAlignment="1">
      <alignment/>
    </xf>
    <xf numFmtId="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173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left"/>
    </xf>
    <xf numFmtId="44" fontId="8" fillId="0" borderId="1" xfId="17" applyFont="1" applyFill="1" applyBorder="1" applyAlignment="1">
      <alignment horizontal="center" wrapText="1"/>
    </xf>
    <xf numFmtId="44" fontId="8" fillId="0" borderId="1" xfId="17" applyFont="1" applyFill="1" applyBorder="1" applyAlignment="1">
      <alignment horizontal="left" wrapText="1"/>
    </xf>
    <xf numFmtId="0" fontId="2" fillId="0" borderId="1" xfId="20" applyFill="1" applyBorder="1" applyAlignment="1">
      <alignment horizontal="left"/>
    </xf>
    <xf numFmtId="44" fontId="8" fillId="0" borderId="1" xfId="17" applyFont="1" applyFill="1" applyBorder="1" applyAlignment="1">
      <alignment wrapText="1"/>
    </xf>
    <xf numFmtId="5" fontId="8" fillId="0" borderId="1" xfId="17" applyNumberFormat="1" applyFont="1" applyFill="1" applyBorder="1" applyAlignment="1">
      <alignment horizontal="center"/>
    </xf>
    <xf numFmtId="9" fontId="8" fillId="0" borderId="1" xfId="21" applyNumberFormat="1" applyFont="1" applyFill="1" applyBorder="1" applyAlignment="1">
      <alignment horizontal="center"/>
    </xf>
    <xf numFmtId="0" fontId="13" fillId="0" borderId="1" xfId="2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6" fontId="11" fillId="0" borderId="1" xfId="0" applyNumberFormat="1" applyFont="1" applyFill="1" applyBorder="1" applyAlignment="1">
      <alignment horizontal="center"/>
    </xf>
    <xf numFmtId="0" fontId="2" fillId="0" borderId="1" xfId="20" applyFill="1" applyBorder="1" applyAlignment="1">
      <alignment/>
    </xf>
    <xf numFmtId="173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75" fontId="11" fillId="0" borderId="1" xfId="0" applyNumberFormat="1" applyFont="1" applyFill="1" applyBorder="1" applyAlignment="1">
      <alignment horizontal="center"/>
    </xf>
    <xf numFmtId="0" fontId="8" fillId="0" borderId="1" xfId="2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8" fillId="0" borderId="1" xfId="17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2" fillId="0" borderId="1" xfId="20" applyFont="1" applyFill="1" applyBorder="1" applyAlignment="1" quotePrefix="1">
      <alignment horizontal="left"/>
    </xf>
    <xf numFmtId="0" fontId="11" fillId="0" borderId="1" xfId="0" applyFont="1" applyFill="1" applyBorder="1" applyAlignment="1" quotePrefix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0" fontId="9" fillId="0" borderId="1" xfId="20" applyFont="1" applyFill="1" applyBorder="1" applyAlignment="1">
      <alignment horizontal="left"/>
    </xf>
    <xf numFmtId="0" fontId="8" fillId="0" borderId="1" xfId="2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73" fontId="14" fillId="0" borderId="1" xfId="17" applyNumberFormat="1" applyFont="1" applyFill="1" applyBorder="1" applyAlignment="1">
      <alignment horizontal="center"/>
    </xf>
    <xf numFmtId="3" fontId="8" fillId="0" borderId="1" xfId="17" applyNumberFormat="1" applyFont="1" applyFill="1" applyBorder="1" applyAlignment="1">
      <alignment horizontal="center"/>
    </xf>
    <xf numFmtId="3" fontId="8" fillId="0" borderId="1" xfId="21" applyNumberFormat="1" applyFont="1" applyFill="1" applyBorder="1" applyAlignment="1">
      <alignment horizontal="center"/>
    </xf>
    <xf numFmtId="3" fontId="11" fillId="0" borderId="1" xfId="17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pc36@nycap.rr.com" TargetMode="External" /><Relationship Id="rId2" Type="http://schemas.openxmlformats.org/officeDocument/2006/relationships/hyperlink" Target="mailto:cwilliams@mcvet.org" TargetMode="External" /><Relationship Id="rId3" Type="http://schemas.openxmlformats.org/officeDocument/2006/relationships/hyperlink" Target="mailto:Frank@uvbh.com" TargetMode="External" /><Relationship Id="rId4" Type="http://schemas.openxmlformats.org/officeDocument/2006/relationships/hyperlink" Target="mailto:lwinston@stp-af.org" TargetMode="External" /><Relationship Id="rId5" Type="http://schemas.openxmlformats.org/officeDocument/2006/relationships/hyperlink" Target="mailto:chris_retan@yahoo.com" TargetMode="External" /><Relationship Id="rId6" Type="http://schemas.openxmlformats.org/officeDocument/2006/relationships/hyperlink" Target="mailto:tleckron@cccworkforce.org" TargetMode="External" /><Relationship Id="rId7" Type="http://schemas.openxmlformats.org/officeDocument/2006/relationships/hyperlink" Target="mailto:karen.frieland@NESHV.ORG" TargetMode="External" /><Relationship Id="rId8" Type="http://schemas.openxmlformats.org/officeDocument/2006/relationships/hyperlink" Target="mailto:nknowlton@voacentralohio.org" TargetMode="External" /><Relationship Id="rId9" Type="http://schemas.openxmlformats.org/officeDocument/2006/relationships/hyperlink" Target="mailto:david.siegler@vvsd.net" TargetMode="External" /><Relationship Id="rId10" Type="http://schemas.openxmlformats.org/officeDocument/2006/relationships/hyperlink" Target="mailto:nhughes@voail.org" TargetMode="External" /><Relationship Id="rId11" Type="http://schemas.openxmlformats.org/officeDocument/2006/relationships/hyperlink" Target="mailto:julian.grant@pvmsec.org" TargetMode="External" /><Relationship Id="rId12" Type="http://schemas.openxmlformats.org/officeDocument/2006/relationships/hyperlink" Target="mailto:vafpd@veteransassistance.org" TargetMode="External" /><Relationship Id="rId13" Type="http://schemas.openxmlformats.org/officeDocument/2006/relationships/hyperlink" Target="mailto:cmartinez@agif-nvop.org" TargetMode="External" /><Relationship Id="rId14" Type="http://schemas.openxmlformats.org/officeDocument/2006/relationships/hyperlink" Target="mailto:ovgi2@aol.com" TargetMode="External" /><Relationship Id="rId15" Type="http://schemas.openxmlformats.org/officeDocument/2006/relationships/hyperlink" Target="mailto:boundsm@stlouiscity.com" TargetMode="External" /><Relationship Id="rId16" Type="http://schemas.openxmlformats.org/officeDocument/2006/relationships/hyperlink" Target="mailto:larinda.meade@maine.gov" TargetMode="External" /><Relationship Id="rId17" Type="http://schemas.openxmlformats.org/officeDocument/2006/relationships/hyperlink" Target="mailto:tmdoctor@charter.net" TargetMode="External" /><Relationship Id="rId18" Type="http://schemas.openxmlformats.org/officeDocument/2006/relationships/hyperlink" Target="mailto:bbridwell@usvetsinc.org" TargetMode="External" /><Relationship Id="rId19" Type="http://schemas.openxmlformats.org/officeDocument/2006/relationships/hyperlink" Target="mailto:gdogelweid@stpatrickcenter.org" TargetMode="External" /><Relationship Id="rId20" Type="http://schemas.openxmlformats.org/officeDocument/2006/relationships/hyperlink" Target="mailto:vbc44@aol.com" TargetMode="External" /><Relationship Id="rId21" Type="http://schemas.openxmlformats.org/officeDocument/2006/relationships/hyperlink" Target="mailto:trishd@goodwillsv.org" TargetMode="External" /><Relationship Id="rId22" Type="http://schemas.openxmlformats.org/officeDocument/2006/relationships/hyperlink" Target="mailto:ceo@bvsj.org" TargetMode="External" /><Relationship Id="rId23" Type="http://schemas.openxmlformats.org/officeDocument/2006/relationships/hyperlink" Target="mailto:steve_lytle@usw.salavationarmy.gov" TargetMode="External" /><Relationship Id="rId24" Type="http://schemas.openxmlformats.org/officeDocument/2006/relationships/hyperlink" Target="mailto:admin@networkenterprises.org" TargetMode="External" /><Relationship Id="rId25" Type="http://schemas.openxmlformats.org/officeDocument/2006/relationships/hyperlink" Target="mailto:srogers@abccm.org" TargetMode="External" /><Relationship Id="rId26" Type="http://schemas.openxmlformats.org/officeDocument/2006/relationships/hyperlink" Target="mailto:pclampa@epath.org" TargetMode="External" /><Relationship Id="rId27" Type="http://schemas.openxmlformats.org/officeDocument/2006/relationships/hyperlink" Target="mailto:jdowning@unitedveterans.org" TargetMode="External" /><Relationship Id="rId28" Type="http://schemas.openxmlformats.org/officeDocument/2006/relationships/hyperlink" Target="mailto:bolosan@interfaithservices.org" TargetMode="External" /><Relationship Id="rId29" Type="http://schemas.openxmlformats.org/officeDocument/2006/relationships/hyperlink" Target="mailto:bcalos@vietvets.org" TargetMode="External" /><Relationship Id="rId30" Type="http://schemas.openxmlformats.org/officeDocument/2006/relationships/hyperlink" Target="mailto:RicP@diva.wa.gov" TargetMode="External" /><Relationship Id="rId31" Type="http://schemas.openxmlformats.org/officeDocument/2006/relationships/hyperlink" Target="mailto:RicP@diva.wa.gov" TargetMode="External" /><Relationship Id="rId32" Type="http://schemas.openxmlformats.org/officeDocument/2006/relationships/hyperlink" Target="mailto:dharmon@csd.pima.gov" TargetMode="External" /><Relationship Id="rId33" Type="http://schemas.openxmlformats.org/officeDocument/2006/relationships/hyperlink" Target="mailto:psheppard@newdirectionsinc.org" TargetMode="External" /><Relationship Id="rId34" Type="http://schemas.openxmlformats.org/officeDocument/2006/relationships/hyperlink" Target="mailto:msalois@voa.org" TargetMode="External" /><Relationship Id="rId35" Type="http://schemas.openxmlformats.org/officeDocument/2006/relationships/hyperlink" Target="mailto:jwilessmith@goodwillchassc.org" TargetMode="External" /><Relationship Id="rId36" Type="http://schemas.openxmlformats.org/officeDocument/2006/relationships/hyperlink" Target="mailto:medical79profs@aol.com" TargetMode="External" /><Relationship Id="rId37" Type="http://schemas.openxmlformats.org/officeDocument/2006/relationships/hyperlink" Target="mailto:jchowat@aol.com" TargetMode="External" /><Relationship Id="rId38" Type="http://schemas.openxmlformats.org/officeDocument/2006/relationships/hyperlink" Target="mailto:admin@all-faith.org" TargetMode="External" /><Relationship Id="rId39" Type="http://schemas.openxmlformats.org/officeDocument/2006/relationships/hyperlink" Target="mailto:peter.blind@veteransoutreachcenter.org" TargetMode="External" /><Relationship Id="rId40" Type="http://schemas.openxmlformats.org/officeDocument/2006/relationships/hyperlink" Target="mailto:cbush@clearviewrecovery.com" TargetMode="External" /><Relationship Id="rId41" Type="http://schemas.openxmlformats.org/officeDocument/2006/relationships/hyperlink" Target="mailto:helen.king@cvivet.org" TargetMode="External" /><Relationship Id="rId42" Type="http://schemas.openxmlformats.org/officeDocument/2006/relationships/hyperlink" Target="mailto:claudiab@voaky.org" TargetMode="External" /><Relationship Id="rId43" Type="http://schemas.openxmlformats.org/officeDocument/2006/relationships/hyperlink" Target="mailto:claudiab@voaky.org" TargetMode="External" /><Relationship Id="rId44" Type="http://schemas.openxmlformats.org/officeDocument/2006/relationships/hyperlink" Target="mailto:kbond@mhsinc.org" TargetMode="External" /><Relationship Id="rId45" Type="http://schemas.openxmlformats.org/officeDocument/2006/relationships/hyperlink" Target="mailto:Tnixon@ywcahbg.org" TargetMode="External" /><Relationship Id="rId46" Type="http://schemas.openxmlformats.org/officeDocument/2006/relationships/hyperlink" Target="mailto:area@waystationinc.org" TargetMode="External" /><Relationship Id="rId47" Type="http://schemas.openxmlformats.org/officeDocument/2006/relationships/hyperlink" Target="mailto:carbone@workplace.org" TargetMode="External" /><Relationship Id="rId48" Type="http://schemas.openxmlformats.org/officeDocument/2006/relationships/hyperlink" Target="mailto:thomas.cindy@sbcglobal.net" TargetMode="External" /><Relationship Id="rId49" Type="http://schemas.openxmlformats.org/officeDocument/2006/relationships/hyperlink" Target="mailto:david.siegler@vvsd.net" TargetMode="External" /><Relationship Id="rId50" Type="http://schemas.openxmlformats.org/officeDocument/2006/relationships/hyperlink" Target="mailto:Sharon.Stark@clarian.org" TargetMode="External" /><Relationship Id="rId51" Type="http://schemas.openxmlformats.org/officeDocument/2006/relationships/hyperlink" Target="mailto:allisonalaimo@massveterans.org" TargetMode="External" /><Relationship Id="rId52" Type="http://schemas.openxmlformats.org/officeDocument/2006/relationships/hyperlink" Target="mailto:cmelvin@sces.org" TargetMode="External" /><Relationship Id="rId53" Type="http://schemas.openxmlformats.org/officeDocument/2006/relationships/hyperlink" Target="mailto:lsimpson@snocowdc.org" TargetMode="External" /><Relationship Id="rId54" Type="http://schemas.openxmlformats.org/officeDocument/2006/relationships/hyperlink" Target="mailto:zolar@vlpwpa.org" TargetMode="External" /><Relationship Id="rId55" Type="http://schemas.openxmlformats.org/officeDocument/2006/relationships/hyperlink" Target="mailto:wasala@goodwillhouston.org" TargetMode="External" /><Relationship Id="rId56" Type="http://schemas.openxmlformats.org/officeDocument/2006/relationships/hyperlink" Target="mailto:cwinborn@voa-fla.org" TargetMode="External" /><Relationship Id="rId57" Type="http://schemas.openxmlformats.org/officeDocument/2006/relationships/hyperlink" Target="mailto:lswwigart@goodwillgr.org" TargetMode="External" /><Relationship Id="rId58" Type="http://schemas.openxmlformats.org/officeDocument/2006/relationships/hyperlink" Target="mailto:adahired@adnc.com" TargetMode="External" /><Relationship Id="rId59" Type="http://schemas.openxmlformats.org/officeDocument/2006/relationships/hyperlink" Target="mailto:ovgi2@aol.com" TargetMode="External" /><Relationship Id="rId60" Type="http://schemas.openxmlformats.org/officeDocument/2006/relationships/hyperlink" Target="mailto:nknowlton@voacentralohio.org" TargetMode="External" /><Relationship Id="rId61" Type="http://schemas.openxmlformats.org/officeDocument/2006/relationships/hyperlink" Target="mailto:cdaniels@innervoicechicago.org" TargetMode="External" /><Relationship Id="rId62" Type="http://schemas.openxmlformats.org/officeDocument/2006/relationships/hyperlink" Target="mailto:stfrancis@alltel.net" TargetMode="External" /><Relationship Id="rId63" Type="http://schemas.openxmlformats.org/officeDocument/2006/relationships/hyperlink" Target="mailto:gmccormack@usvetsinc.org" TargetMode="External" /><Relationship Id="rId64" Type="http://schemas.openxmlformats.org/officeDocument/2006/relationships/hyperlink" Target="mailto:bcalos@vietvets.org" TargetMode="External" /><Relationship Id="rId65" Type="http://schemas.openxmlformats.org/officeDocument/2006/relationships/hyperlink" Target="mailto:hconyers@coj.net" TargetMode="External" /><Relationship Id="rId66" Type="http://schemas.openxmlformats.org/officeDocument/2006/relationships/hyperlink" Target="mailto:claudiab@voaky.org" TargetMode="External" /><Relationship Id="rId67" Type="http://schemas.openxmlformats.org/officeDocument/2006/relationships/hyperlink" Target="mailto:steve_lytle@usw.salavationarmy.gov" TargetMode="External" /><Relationship Id="rId68" Type="http://schemas.openxmlformats.org/officeDocument/2006/relationships/hyperlink" Target="mailto:mvf001@earthlink.net" TargetMode="External" /><Relationship Id="rId69" Type="http://schemas.openxmlformats.org/officeDocument/2006/relationships/hyperlink" Target="mailto:rdavis@ocgov.net" TargetMode="External" /><Relationship Id="rId70" Type="http://schemas.openxmlformats.org/officeDocument/2006/relationships/hyperlink" Target="mailto:cwinborn@voa-fla.org" TargetMode="External" /><Relationship Id="rId71" Type="http://schemas.openxmlformats.org/officeDocument/2006/relationships/hyperlink" Target="mailto:sbuckley@usvetsinc.org" TargetMode="External" /><Relationship Id="rId72" Type="http://schemas.openxmlformats.org/officeDocument/2006/relationships/hyperlink" Target="mailto:admin@ahcvets.org" TargetMode="External" /><Relationship Id="rId73" Type="http://schemas.openxmlformats.org/officeDocument/2006/relationships/hyperlink" Target="mailto:wesley.becker@use.salvationarmy.org" TargetMode="External" /><Relationship Id="rId74" Type="http://schemas.openxmlformats.org/officeDocument/2006/relationships/hyperlink" Target="mailto:kvitalis@mac-v.org" TargetMode="External" /><Relationship Id="rId75" Type="http://schemas.openxmlformats.org/officeDocument/2006/relationships/hyperlink" Target="mailto:dfinch@impactservices.org" TargetMode="External" /><Relationship Id="rId76" Type="http://schemas.openxmlformats.org/officeDocument/2006/relationships/hyperlink" Target="mailto:sdenaux@charlestonhomeless.org" TargetMode="External" /><Relationship Id="rId77" Type="http://schemas.openxmlformats.org/officeDocument/2006/relationships/hyperlink" Target="mailto:bill@osdnashville.org" TargetMode="External" /><Relationship Id="rId78" Type="http://schemas.openxmlformats.org/officeDocument/2006/relationships/hyperlink" Target="mailto:claudiab@voaky.org" TargetMode="External" /><Relationship Id="rId79" Type="http://schemas.openxmlformats.org/officeDocument/2006/relationships/hyperlink" Target="mailto:vbc44@aol.com" TargetMode="External" /><Relationship Id="rId80" Type="http://schemas.openxmlformats.org/officeDocument/2006/relationships/hyperlink" Target="mailto:david.siegler@vvsd.net" TargetMode="External" /><Relationship Id="rId81" Type="http://schemas.openxmlformats.org/officeDocument/2006/relationships/hyperlink" Target="mailto:pathd@jointefforts.org" TargetMode="External" /><Relationship Id="rId82" Type="http://schemas.openxmlformats.org/officeDocument/2006/relationships/hyperlink" Target="mailto:jchowat@aol.com" TargetMode="External" /><Relationship Id="rId83" Type="http://schemas.openxmlformats.org/officeDocument/2006/relationships/hyperlink" Target="mailto:kle@ehclifebuilders.org" TargetMode="External" /><Relationship Id="rId84" Type="http://schemas.openxmlformats.org/officeDocument/2006/relationships/comments" Target="../comments1.xml" /><Relationship Id="rId85" Type="http://schemas.openxmlformats.org/officeDocument/2006/relationships/vmlDrawing" Target="../drawings/vmlDrawing1.vm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tabSelected="1" zoomScale="75" zoomScaleNormal="75" workbookViewId="0" topLeftCell="A76">
      <selection activeCell="I93" sqref="I93"/>
    </sheetView>
  </sheetViews>
  <sheetFormatPr defaultColWidth="9.140625" defaultRowHeight="12.75"/>
  <cols>
    <col min="1" max="1" width="16.28125" style="17" customWidth="1"/>
    <col min="2" max="2" width="5.8515625" style="17" bestFit="1" customWidth="1"/>
    <col min="3" max="3" width="21.7109375" style="17" bestFit="1" customWidth="1"/>
    <col min="4" max="4" width="15.7109375" style="17" bestFit="1" customWidth="1"/>
    <col min="5" max="5" width="14.00390625" style="17" customWidth="1"/>
    <col min="6" max="6" width="13.7109375" style="18" bestFit="1" customWidth="1"/>
    <col min="7" max="7" width="13.7109375" style="19" bestFit="1" customWidth="1"/>
    <col min="8" max="8" width="15.140625" style="19" bestFit="1" customWidth="1"/>
    <col min="9" max="9" width="58.8515625" style="20" customWidth="1"/>
    <col min="10" max="10" width="39.7109375" style="20" bestFit="1" customWidth="1"/>
    <col min="11" max="11" width="14.28125" style="20" bestFit="1" customWidth="1"/>
    <col min="12" max="12" width="12.28125" style="16" bestFit="1" customWidth="1"/>
    <col min="13" max="13" width="12.00390625" style="19" bestFit="1" customWidth="1"/>
    <col min="14" max="14" width="13.28125" style="21" bestFit="1" customWidth="1"/>
    <col min="15" max="15" width="18.28125" style="21" bestFit="1" customWidth="1"/>
    <col min="16" max="16" width="23.7109375" style="22" bestFit="1" customWidth="1"/>
    <col min="17" max="17" width="36.8515625" style="23" bestFit="1" customWidth="1"/>
    <col min="18" max="18" width="15.00390625" style="22" hidden="1" customWidth="1"/>
    <col min="19" max="19" width="14.28125" style="22" hidden="1" customWidth="1"/>
    <col min="20" max="20" width="62.7109375" style="22" customWidth="1"/>
    <col min="21" max="21" width="16.28125" style="27" customWidth="1"/>
    <col min="22" max="22" width="16.28125" style="28" customWidth="1"/>
    <col min="23" max="23" width="18.421875" style="29" customWidth="1"/>
    <col min="24" max="24" width="16.28125" style="19" customWidth="1"/>
    <col min="25" max="25" width="16.28125" style="27" customWidth="1"/>
    <col min="26" max="26" width="16.28125" style="29" customWidth="1"/>
    <col min="27" max="27" width="18.57421875" style="30" customWidth="1"/>
    <col min="28" max="16384" width="16.28125" style="25" customWidth="1"/>
  </cols>
  <sheetData>
    <row r="1" spans="1:27" s="15" customFormat="1" ht="22.5">
      <c r="A1" s="1" t="s">
        <v>0</v>
      </c>
      <c r="B1" s="2"/>
      <c r="C1" s="2"/>
      <c r="D1" s="2"/>
      <c r="E1" s="2"/>
      <c r="F1" s="3"/>
      <c r="G1" s="4"/>
      <c r="H1" s="4"/>
      <c r="I1" s="5"/>
      <c r="J1" s="5"/>
      <c r="K1" s="5"/>
      <c r="L1" s="6"/>
      <c r="M1" s="4"/>
      <c r="N1" s="7"/>
      <c r="O1" s="7"/>
      <c r="P1" s="8"/>
      <c r="Q1" s="9"/>
      <c r="R1" s="10"/>
      <c r="S1" s="10"/>
      <c r="T1" s="8"/>
      <c r="U1" s="11"/>
      <c r="V1" s="12"/>
      <c r="W1" s="13"/>
      <c r="X1" s="4"/>
      <c r="Y1" s="11"/>
      <c r="Z1" s="13"/>
      <c r="AA1" s="14"/>
    </row>
    <row r="2" spans="1:27" s="15" customFormat="1" ht="22.5">
      <c r="A2" s="6" t="s">
        <v>1</v>
      </c>
      <c r="B2" s="2"/>
      <c r="C2" s="2"/>
      <c r="D2" s="2"/>
      <c r="E2" s="2"/>
      <c r="F2" s="3"/>
      <c r="G2" s="4"/>
      <c r="H2" s="4"/>
      <c r="I2" s="5"/>
      <c r="J2" s="5"/>
      <c r="K2" s="5"/>
      <c r="L2" s="6"/>
      <c r="M2" s="4"/>
      <c r="N2" s="7"/>
      <c r="O2" s="7"/>
      <c r="P2" s="8"/>
      <c r="Q2" s="9"/>
      <c r="R2" s="10"/>
      <c r="S2" s="10"/>
      <c r="T2" s="8"/>
      <c r="U2" s="11"/>
      <c r="V2" s="12"/>
      <c r="W2" s="13"/>
      <c r="X2" s="4"/>
      <c r="Y2" s="11"/>
      <c r="Z2" s="13"/>
      <c r="AA2" s="14"/>
    </row>
    <row r="3" spans="1:27" ht="15.75">
      <c r="A3" s="16"/>
      <c r="U3" s="24" t="s">
        <v>2</v>
      </c>
      <c r="V3" s="24" t="s">
        <v>2</v>
      </c>
      <c r="W3" s="24" t="s">
        <v>2</v>
      </c>
      <c r="X3" s="24" t="s">
        <v>2</v>
      </c>
      <c r="Y3" s="24" t="s">
        <v>2</v>
      </c>
      <c r="Z3" s="24" t="s">
        <v>2</v>
      </c>
      <c r="AA3" s="24" t="s">
        <v>2</v>
      </c>
    </row>
    <row r="4" spans="1:27" ht="15.75">
      <c r="A4" s="17" t="s">
        <v>3</v>
      </c>
      <c r="G4" s="19" t="s">
        <v>4</v>
      </c>
      <c r="H4" s="19" t="s">
        <v>5</v>
      </c>
      <c r="I4" s="22"/>
      <c r="N4" s="21" t="s">
        <v>6</v>
      </c>
      <c r="Q4" s="23" t="s">
        <v>7</v>
      </c>
      <c r="R4" s="26" t="s">
        <v>8</v>
      </c>
      <c r="S4" s="26" t="s">
        <v>9</v>
      </c>
      <c r="U4" s="27" t="s">
        <v>10</v>
      </c>
      <c r="V4" s="28" t="s">
        <v>11</v>
      </c>
      <c r="W4" s="29" t="s">
        <v>11</v>
      </c>
      <c r="X4" s="19" t="s">
        <v>12</v>
      </c>
      <c r="Y4" s="27" t="s">
        <v>13</v>
      </c>
      <c r="Z4" s="29" t="s">
        <v>14</v>
      </c>
      <c r="AA4" s="30" t="s">
        <v>15</v>
      </c>
    </row>
    <row r="5" spans="1:27" ht="15.75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8" t="s">
        <v>5</v>
      </c>
      <c r="G5" s="19" t="s">
        <v>21</v>
      </c>
      <c r="H5" s="19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9" t="s">
        <v>27</v>
      </c>
      <c r="N5" s="21" t="s">
        <v>28</v>
      </c>
      <c r="O5" s="21" t="s">
        <v>29</v>
      </c>
      <c r="P5" s="22" t="s">
        <v>30</v>
      </c>
      <c r="Q5" s="31"/>
      <c r="R5" s="25"/>
      <c r="S5" s="25"/>
      <c r="T5" s="22" t="s">
        <v>31</v>
      </c>
      <c r="U5" s="27" t="s">
        <v>32</v>
      </c>
      <c r="V5" s="28" t="s">
        <v>33</v>
      </c>
      <c r="W5" s="29" t="s">
        <v>34</v>
      </c>
      <c r="X5" s="19" t="s">
        <v>35</v>
      </c>
      <c r="Y5" s="27" t="s">
        <v>36</v>
      </c>
      <c r="Z5" s="29" t="s">
        <v>37</v>
      </c>
      <c r="AA5" s="30" t="s">
        <v>38</v>
      </c>
    </row>
    <row r="6" spans="1:27" s="43" customFormat="1" ht="15.75">
      <c r="A6" s="32">
        <v>1</v>
      </c>
      <c r="B6" s="32" t="s">
        <v>39</v>
      </c>
      <c r="C6" s="32" t="s">
        <v>40</v>
      </c>
      <c r="D6" s="32" t="s">
        <v>41</v>
      </c>
      <c r="E6" s="32" t="s">
        <v>42</v>
      </c>
      <c r="F6" s="33">
        <v>300000</v>
      </c>
      <c r="G6" s="34" t="s">
        <v>43</v>
      </c>
      <c r="H6" s="34" t="s">
        <v>44</v>
      </c>
      <c r="I6" s="35" t="s">
        <v>45</v>
      </c>
      <c r="J6" s="35" t="s">
        <v>46</v>
      </c>
      <c r="K6" s="35" t="s">
        <v>47</v>
      </c>
      <c r="L6" s="36">
        <v>35201</v>
      </c>
      <c r="M6" s="32" t="s">
        <v>48</v>
      </c>
      <c r="N6" s="37" t="s">
        <v>49</v>
      </c>
      <c r="O6" s="37" t="s">
        <v>50</v>
      </c>
      <c r="P6" s="35" t="s">
        <v>51</v>
      </c>
      <c r="Q6" s="38" t="s">
        <v>52</v>
      </c>
      <c r="R6" s="39" t="s">
        <v>53</v>
      </c>
      <c r="S6" s="39" t="s">
        <v>54</v>
      </c>
      <c r="T6" s="35" t="s">
        <v>55</v>
      </c>
      <c r="U6" s="32">
        <v>200</v>
      </c>
      <c r="V6" s="32">
        <v>140</v>
      </c>
      <c r="W6" s="40">
        <f aca="true" t="shared" si="0" ref="W6:W37">V6/U6</f>
        <v>0.7</v>
      </c>
      <c r="X6" s="33">
        <f>F6/V6</f>
        <v>2142.8571428571427</v>
      </c>
      <c r="Y6" s="41">
        <v>91</v>
      </c>
      <c r="Z6" s="40">
        <f>Y6/V6</f>
        <v>0.65</v>
      </c>
      <c r="AA6" s="42">
        <v>7.8</v>
      </c>
    </row>
    <row r="7" spans="1:27" ht="15.75">
      <c r="A7" s="17">
        <v>2</v>
      </c>
      <c r="B7" s="17" t="s">
        <v>56</v>
      </c>
      <c r="C7" s="17" t="s">
        <v>57</v>
      </c>
      <c r="D7" s="17" t="s">
        <v>58</v>
      </c>
      <c r="E7" s="17" t="s">
        <v>59</v>
      </c>
      <c r="F7" s="44">
        <v>167657</v>
      </c>
      <c r="G7" s="44" t="s">
        <v>60</v>
      </c>
      <c r="H7" s="45" t="s">
        <v>61</v>
      </c>
      <c r="I7" s="20" t="s">
        <v>62</v>
      </c>
      <c r="J7" s="20" t="s">
        <v>63</v>
      </c>
      <c r="K7" s="20" t="s">
        <v>64</v>
      </c>
      <c r="L7" s="46">
        <v>72204</v>
      </c>
      <c r="M7" s="47" t="s">
        <v>65</v>
      </c>
      <c r="N7" s="48" t="s">
        <v>66</v>
      </c>
      <c r="O7" s="16" t="s">
        <v>67</v>
      </c>
      <c r="P7" s="20" t="s">
        <v>68</v>
      </c>
      <c r="Q7" s="49" t="s">
        <v>69</v>
      </c>
      <c r="R7" s="20" t="s">
        <v>70</v>
      </c>
      <c r="S7" s="20" t="s">
        <v>71</v>
      </c>
      <c r="T7" s="50" t="s">
        <v>72</v>
      </c>
      <c r="U7" s="27">
        <v>104</v>
      </c>
      <c r="V7" s="28">
        <v>80</v>
      </c>
      <c r="W7" s="29">
        <f t="shared" si="0"/>
        <v>0.7692307692307693</v>
      </c>
      <c r="X7" s="51">
        <f aca="true" t="shared" si="1" ref="X7:X12">SUM(F7/V7)</f>
        <v>2095.7125</v>
      </c>
      <c r="Y7" s="27">
        <v>47</v>
      </c>
      <c r="Z7" s="52">
        <v>0.6438</v>
      </c>
      <c r="AA7" s="30">
        <v>11.19</v>
      </c>
    </row>
    <row r="8" spans="1:27" ht="15.75">
      <c r="A8" s="17">
        <v>3</v>
      </c>
      <c r="B8" s="17" t="s">
        <v>73</v>
      </c>
      <c r="C8" s="17" t="s">
        <v>74</v>
      </c>
      <c r="D8" s="17" t="s">
        <v>75</v>
      </c>
      <c r="E8" s="17" t="s">
        <v>76</v>
      </c>
      <c r="F8" s="44">
        <v>245000</v>
      </c>
      <c r="G8" s="45" t="s">
        <v>43</v>
      </c>
      <c r="H8" s="45" t="s">
        <v>61</v>
      </c>
      <c r="I8" s="20" t="s">
        <v>77</v>
      </c>
      <c r="J8" s="20" t="s">
        <v>78</v>
      </c>
      <c r="K8" s="20" t="s">
        <v>79</v>
      </c>
      <c r="L8" s="46">
        <v>85713</v>
      </c>
      <c r="M8" s="19" t="s">
        <v>65</v>
      </c>
      <c r="N8" s="21" t="s">
        <v>80</v>
      </c>
      <c r="O8" s="16" t="s">
        <v>81</v>
      </c>
      <c r="P8" s="20" t="s">
        <v>82</v>
      </c>
      <c r="Q8" s="53" t="s">
        <v>83</v>
      </c>
      <c r="R8" s="20" t="s">
        <v>84</v>
      </c>
      <c r="S8" s="20" t="s">
        <v>85</v>
      </c>
      <c r="T8" s="22" t="s">
        <v>86</v>
      </c>
      <c r="U8" s="27">
        <v>140</v>
      </c>
      <c r="V8" s="28">
        <v>100</v>
      </c>
      <c r="W8" s="29">
        <f t="shared" si="0"/>
        <v>0.7142857142857143</v>
      </c>
      <c r="X8" s="51">
        <f t="shared" si="1"/>
        <v>2450</v>
      </c>
      <c r="Y8" s="27">
        <v>60</v>
      </c>
      <c r="Z8" s="52">
        <f aca="true" t="shared" si="2" ref="Z8:Z19">SUM(Y8/V8)</f>
        <v>0.6</v>
      </c>
      <c r="AA8" s="30">
        <v>8.5</v>
      </c>
    </row>
    <row r="9" spans="1:27" ht="15.75">
      <c r="A9" s="17">
        <v>4</v>
      </c>
      <c r="B9" s="17" t="s">
        <v>87</v>
      </c>
      <c r="C9" s="17" t="s">
        <v>88</v>
      </c>
      <c r="D9" s="17" t="s">
        <v>89</v>
      </c>
      <c r="E9" s="17" t="s">
        <v>90</v>
      </c>
      <c r="F9" s="44">
        <v>300000</v>
      </c>
      <c r="G9" s="45" t="s">
        <v>43</v>
      </c>
      <c r="H9" s="45" t="s">
        <v>61</v>
      </c>
      <c r="I9" s="20" t="s">
        <v>91</v>
      </c>
      <c r="J9" s="20" t="s">
        <v>92</v>
      </c>
      <c r="K9" s="20" t="s">
        <v>93</v>
      </c>
      <c r="L9" s="46">
        <v>92123</v>
      </c>
      <c r="M9" s="19" t="s">
        <v>65</v>
      </c>
      <c r="N9" s="21" t="s">
        <v>94</v>
      </c>
      <c r="O9" s="16" t="s">
        <v>95</v>
      </c>
      <c r="P9" s="20" t="s">
        <v>96</v>
      </c>
      <c r="Q9" s="53" t="s">
        <v>97</v>
      </c>
      <c r="R9" s="20" t="s">
        <v>98</v>
      </c>
      <c r="S9" s="20" t="s">
        <v>99</v>
      </c>
      <c r="T9" s="22" t="s">
        <v>100</v>
      </c>
      <c r="U9" s="27">
        <v>157</v>
      </c>
      <c r="V9" s="28">
        <v>140</v>
      </c>
      <c r="W9" s="29">
        <f t="shared" si="0"/>
        <v>0.89171974522293</v>
      </c>
      <c r="X9" s="51">
        <f t="shared" si="1"/>
        <v>2142.8571428571427</v>
      </c>
      <c r="Y9" s="27">
        <v>120</v>
      </c>
      <c r="Z9" s="52">
        <f t="shared" si="2"/>
        <v>0.8571428571428571</v>
      </c>
      <c r="AA9" s="30">
        <v>10.5</v>
      </c>
    </row>
    <row r="10" spans="1:27" ht="15.75">
      <c r="A10" s="17">
        <v>5</v>
      </c>
      <c r="B10" s="17" t="s">
        <v>87</v>
      </c>
      <c r="C10" s="17" t="s">
        <v>88</v>
      </c>
      <c r="D10" s="17" t="s">
        <v>89</v>
      </c>
      <c r="E10" s="17" t="s">
        <v>101</v>
      </c>
      <c r="F10" s="44">
        <v>255013</v>
      </c>
      <c r="G10" s="45" t="s">
        <v>43</v>
      </c>
      <c r="H10" s="45" t="s">
        <v>61</v>
      </c>
      <c r="I10" s="20" t="s">
        <v>102</v>
      </c>
      <c r="J10" s="20" t="s">
        <v>103</v>
      </c>
      <c r="K10" s="20" t="s">
        <v>104</v>
      </c>
      <c r="L10" s="46">
        <v>90073</v>
      </c>
      <c r="M10" s="19" t="s">
        <v>65</v>
      </c>
      <c r="N10" s="21" t="s">
        <v>105</v>
      </c>
      <c r="O10" s="16" t="s">
        <v>106</v>
      </c>
      <c r="P10" s="20" t="s">
        <v>107</v>
      </c>
      <c r="Q10" s="53" t="s">
        <v>108</v>
      </c>
      <c r="R10" s="20" t="s">
        <v>109</v>
      </c>
      <c r="S10" s="20" t="s">
        <v>110</v>
      </c>
      <c r="T10" s="22" t="s">
        <v>111</v>
      </c>
      <c r="U10" s="27">
        <v>107</v>
      </c>
      <c r="V10" s="28">
        <v>100</v>
      </c>
      <c r="W10" s="29">
        <f t="shared" si="0"/>
        <v>0.9345794392523364</v>
      </c>
      <c r="X10" s="51">
        <f t="shared" si="1"/>
        <v>2550.13</v>
      </c>
      <c r="Y10" s="27">
        <v>59</v>
      </c>
      <c r="Z10" s="52">
        <f t="shared" si="2"/>
        <v>0.59</v>
      </c>
      <c r="AA10" s="30">
        <v>10</v>
      </c>
    </row>
    <row r="11" spans="1:27" ht="15.75">
      <c r="A11" s="17">
        <v>6</v>
      </c>
      <c r="B11" s="17" t="s">
        <v>87</v>
      </c>
      <c r="C11" s="17" t="s">
        <v>88</v>
      </c>
      <c r="D11" s="17" t="s">
        <v>89</v>
      </c>
      <c r="E11" s="17" t="s">
        <v>112</v>
      </c>
      <c r="F11" s="44">
        <v>253606</v>
      </c>
      <c r="G11" s="45" t="s">
        <v>43</v>
      </c>
      <c r="H11" s="45" t="s">
        <v>61</v>
      </c>
      <c r="I11" s="20" t="s">
        <v>113</v>
      </c>
      <c r="J11" s="20" t="s">
        <v>114</v>
      </c>
      <c r="K11" s="20" t="s">
        <v>104</v>
      </c>
      <c r="L11" s="46">
        <v>90015</v>
      </c>
      <c r="M11" s="19" t="s">
        <v>115</v>
      </c>
      <c r="N11" s="21" t="s">
        <v>116</v>
      </c>
      <c r="O11" s="16" t="s">
        <v>117</v>
      </c>
      <c r="P11" s="20" t="s">
        <v>118</v>
      </c>
      <c r="Q11" s="38" t="s">
        <v>119</v>
      </c>
      <c r="R11" s="20" t="s">
        <v>120</v>
      </c>
      <c r="S11" s="20" t="s">
        <v>121</v>
      </c>
      <c r="T11" s="22" t="s">
        <v>122</v>
      </c>
      <c r="U11" s="27">
        <v>259</v>
      </c>
      <c r="V11" s="28">
        <v>176</v>
      </c>
      <c r="W11" s="29">
        <f t="shared" si="0"/>
        <v>0.6795366795366795</v>
      </c>
      <c r="X11" s="51">
        <f t="shared" si="1"/>
        <v>1440.9431818181818</v>
      </c>
      <c r="Y11" s="27">
        <v>76</v>
      </c>
      <c r="Z11" s="52">
        <f t="shared" si="2"/>
        <v>0.4318181818181818</v>
      </c>
      <c r="AA11" s="30">
        <v>9.5</v>
      </c>
    </row>
    <row r="12" spans="1:27" ht="15.75">
      <c r="A12" s="17">
        <v>7</v>
      </c>
      <c r="B12" s="17" t="s">
        <v>87</v>
      </c>
      <c r="C12" s="17" t="s">
        <v>88</v>
      </c>
      <c r="D12" s="17" t="s">
        <v>89</v>
      </c>
      <c r="E12" s="17" t="s">
        <v>123</v>
      </c>
      <c r="F12" s="44">
        <v>300000</v>
      </c>
      <c r="G12" s="45" t="s">
        <v>43</v>
      </c>
      <c r="H12" s="45" t="s">
        <v>61</v>
      </c>
      <c r="I12" s="20" t="s">
        <v>124</v>
      </c>
      <c r="J12" s="20" t="s">
        <v>125</v>
      </c>
      <c r="K12" s="20" t="s">
        <v>126</v>
      </c>
      <c r="L12" s="46">
        <v>90301</v>
      </c>
      <c r="M12" s="19" t="s">
        <v>115</v>
      </c>
      <c r="N12" s="21" t="s">
        <v>127</v>
      </c>
      <c r="O12" s="16" t="s">
        <v>128</v>
      </c>
      <c r="P12" s="20" t="s">
        <v>129</v>
      </c>
      <c r="Q12" s="49" t="s">
        <v>130</v>
      </c>
      <c r="R12" s="20" t="s">
        <v>131</v>
      </c>
      <c r="S12" s="20" t="s">
        <v>132</v>
      </c>
      <c r="T12" s="22" t="s">
        <v>133</v>
      </c>
      <c r="U12" s="27">
        <v>362</v>
      </c>
      <c r="V12" s="28">
        <v>273</v>
      </c>
      <c r="W12" s="29">
        <f t="shared" si="0"/>
        <v>0.7541436464088398</v>
      </c>
      <c r="X12" s="51">
        <f t="shared" si="1"/>
        <v>1098.901098901099</v>
      </c>
      <c r="Y12" s="27">
        <v>113</v>
      </c>
      <c r="Z12" s="52">
        <f t="shared" si="2"/>
        <v>0.4139194139194139</v>
      </c>
      <c r="AA12" s="30">
        <v>9</v>
      </c>
    </row>
    <row r="13" spans="1:27" ht="50.25" customHeight="1">
      <c r="A13" s="17">
        <v>8</v>
      </c>
      <c r="B13" s="17" t="s">
        <v>87</v>
      </c>
      <c r="C13" s="17" t="s">
        <v>88</v>
      </c>
      <c r="D13" s="17" t="s">
        <v>89</v>
      </c>
      <c r="E13" s="17" t="s">
        <v>134</v>
      </c>
      <c r="F13" s="44">
        <v>200000</v>
      </c>
      <c r="G13" s="44" t="s">
        <v>135</v>
      </c>
      <c r="H13" s="45" t="s">
        <v>61</v>
      </c>
      <c r="I13" s="20" t="s">
        <v>136</v>
      </c>
      <c r="J13" s="20" t="s">
        <v>137</v>
      </c>
      <c r="K13" s="20" t="s">
        <v>138</v>
      </c>
      <c r="L13" s="46" t="s">
        <v>139</v>
      </c>
      <c r="M13" s="17" t="s">
        <v>115</v>
      </c>
      <c r="N13" s="16" t="s">
        <v>140</v>
      </c>
      <c r="O13" s="16" t="s">
        <v>141</v>
      </c>
      <c r="P13" s="20" t="s">
        <v>142</v>
      </c>
      <c r="Q13" s="49" t="s">
        <v>143</v>
      </c>
      <c r="R13" s="20" t="s">
        <v>144</v>
      </c>
      <c r="S13" s="20" t="s">
        <v>145</v>
      </c>
      <c r="T13" s="50" t="s">
        <v>146</v>
      </c>
      <c r="U13" s="17">
        <v>80</v>
      </c>
      <c r="V13" s="17">
        <v>60</v>
      </c>
      <c r="W13" s="29">
        <f t="shared" si="0"/>
        <v>0.75</v>
      </c>
      <c r="X13" s="44">
        <f>F13/V13</f>
        <v>3333.3333333333335</v>
      </c>
      <c r="Y13" s="54">
        <v>23</v>
      </c>
      <c r="Z13" s="52">
        <f t="shared" si="2"/>
        <v>0.38333333333333336</v>
      </c>
      <c r="AA13" s="30">
        <v>10.63</v>
      </c>
    </row>
    <row r="14" spans="1:27" ht="15.75">
      <c r="A14" s="17">
        <v>9</v>
      </c>
      <c r="B14" s="17" t="s">
        <v>87</v>
      </c>
      <c r="C14" s="17" t="s">
        <v>88</v>
      </c>
      <c r="D14" s="17" t="s">
        <v>89</v>
      </c>
      <c r="E14" s="17" t="s">
        <v>147</v>
      </c>
      <c r="F14" s="44">
        <v>300000</v>
      </c>
      <c r="G14" s="45" t="s">
        <v>43</v>
      </c>
      <c r="H14" s="45" t="s">
        <v>61</v>
      </c>
      <c r="I14" s="20" t="s">
        <v>148</v>
      </c>
      <c r="J14" s="20" t="s">
        <v>149</v>
      </c>
      <c r="K14" s="20" t="s">
        <v>93</v>
      </c>
      <c r="L14" s="46">
        <v>92110</v>
      </c>
      <c r="M14" s="19" t="s">
        <v>115</v>
      </c>
      <c r="N14" s="21" t="s">
        <v>150</v>
      </c>
      <c r="O14" s="16" t="s">
        <v>151</v>
      </c>
      <c r="P14" s="20" t="s">
        <v>152</v>
      </c>
      <c r="Q14" s="53" t="s">
        <v>153</v>
      </c>
      <c r="R14" s="20" t="s">
        <v>154</v>
      </c>
      <c r="S14" s="20" t="s">
        <v>155</v>
      </c>
      <c r="T14" s="22" t="s">
        <v>156</v>
      </c>
      <c r="U14" s="27">
        <v>130</v>
      </c>
      <c r="V14" s="28">
        <v>91</v>
      </c>
      <c r="W14" s="29">
        <f t="shared" si="0"/>
        <v>0.7</v>
      </c>
      <c r="X14" s="51">
        <f aca="true" t="shared" si="3" ref="X14:X19">SUM(F14/V14)</f>
        <v>3296.703296703297</v>
      </c>
      <c r="Y14" s="27">
        <v>44</v>
      </c>
      <c r="Z14" s="52">
        <f t="shared" si="2"/>
        <v>0.4835164835164835</v>
      </c>
      <c r="AA14" s="30">
        <v>11</v>
      </c>
    </row>
    <row r="15" spans="1:27" ht="15.75">
      <c r="A15" s="17">
        <v>10</v>
      </c>
      <c r="B15" s="17" t="s">
        <v>87</v>
      </c>
      <c r="C15" s="17" t="s">
        <v>88</v>
      </c>
      <c r="D15" s="17" t="s">
        <v>89</v>
      </c>
      <c r="E15" s="17" t="s">
        <v>157</v>
      </c>
      <c r="F15" s="44">
        <v>50000</v>
      </c>
      <c r="G15" s="45" t="s">
        <v>158</v>
      </c>
      <c r="H15" s="45" t="s">
        <v>159</v>
      </c>
      <c r="I15" s="20" t="s">
        <v>148</v>
      </c>
      <c r="J15" s="20" t="s">
        <v>149</v>
      </c>
      <c r="K15" s="20" t="s">
        <v>93</v>
      </c>
      <c r="L15" s="46">
        <v>92110</v>
      </c>
      <c r="M15" s="19" t="s">
        <v>115</v>
      </c>
      <c r="N15" s="21" t="s">
        <v>150</v>
      </c>
      <c r="O15" s="16" t="s">
        <v>151</v>
      </c>
      <c r="P15" s="20" t="s">
        <v>152</v>
      </c>
      <c r="Q15" s="53" t="s">
        <v>153</v>
      </c>
      <c r="R15" s="20" t="s">
        <v>154</v>
      </c>
      <c r="S15" s="20" t="s">
        <v>155</v>
      </c>
      <c r="T15" s="22" t="s">
        <v>160</v>
      </c>
      <c r="U15" s="27">
        <v>17</v>
      </c>
      <c r="V15" s="28">
        <v>10</v>
      </c>
      <c r="W15" s="29">
        <f t="shared" si="0"/>
        <v>0.5882352941176471</v>
      </c>
      <c r="X15" s="51">
        <f t="shared" si="3"/>
        <v>5000</v>
      </c>
      <c r="Y15" s="27">
        <v>6</v>
      </c>
      <c r="Z15" s="52">
        <f t="shared" si="2"/>
        <v>0.6</v>
      </c>
      <c r="AA15" s="30">
        <v>10.13</v>
      </c>
    </row>
    <row r="16" spans="1:27" ht="15.75">
      <c r="A16" s="17">
        <v>11</v>
      </c>
      <c r="B16" s="17" t="s">
        <v>87</v>
      </c>
      <c r="C16" s="17" t="s">
        <v>88</v>
      </c>
      <c r="D16" s="17" t="s">
        <v>89</v>
      </c>
      <c r="E16" s="17" t="s">
        <v>161</v>
      </c>
      <c r="F16" s="44">
        <v>62500</v>
      </c>
      <c r="G16" s="45" t="s">
        <v>158</v>
      </c>
      <c r="H16" s="45" t="s">
        <v>159</v>
      </c>
      <c r="I16" s="20" t="s">
        <v>162</v>
      </c>
      <c r="J16" s="20" t="s">
        <v>163</v>
      </c>
      <c r="K16" s="20" t="s">
        <v>104</v>
      </c>
      <c r="L16" s="46">
        <v>90731</v>
      </c>
      <c r="M16" s="19" t="s">
        <v>65</v>
      </c>
      <c r="N16" s="21" t="s">
        <v>164</v>
      </c>
      <c r="O16" s="16" t="s">
        <v>165</v>
      </c>
      <c r="P16" s="20" t="s">
        <v>166</v>
      </c>
      <c r="Q16" s="49" t="s">
        <v>167</v>
      </c>
      <c r="R16" s="20" t="s">
        <v>168</v>
      </c>
      <c r="S16" s="20" t="s">
        <v>169</v>
      </c>
      <c r="T16" s="22" t="s">
        <v>170</v>
      </c>
      <c r="U16" s="27">
        <v>12</v>
      </c>
      <c r="V16" s="28">
        <v>12</v>
      </c>
      <c r="W16" s="29">
        <f t="shared" si="0"/>
        <v>1</v>
      </c>
      <c r="X16" s="51">
        <f t="shared" si="3"/>
        <v>5208.333333333333</v>
      </c>
      <c r="Y16" s="27">
        <v>7</v>
      </c>
      <c r="Z16" s="52">
        <f t="shared" si="2"/>
        <v>0.5833333333333334</v>
      </c>
      <c r="AA16" s="30">
        <v>11</v>
      </c>
    </row>
    <row r="17" spans="1:27" ht="15.75">
      <c r="A17" s="17">
        <v>12</v>
      </c>
      <c r="B17" s="17" t="s">
        <v>87</v>
      </c>
      <c r="C17" s="17" t="s">
        <v>88</v>
      </c>
      <c r="D17" s="17" t="s">
        <v>89</v>
      </c>
      <c r="E17" s="17" t="s">
        <v>171</v>
      </c>
      <c r="F17" s="44">
        <v>300000</v>
      </c>
      <c r="G17" s="45" t="s">
        <v>43</v>
      </c>
      <c r="H17" s="45" t="s">
        <v>61</v>
      </c>
      <c r="I17" s="20" t="s">
        <v>172</v>
      </c>
      <c r="J17" s="20" t="s">
        <v>173</v>
      </c>
      <c r="K17" s="20" t="s">
        <v>104</v>
      </c>
      <c r="L17" s="46">
        <v>90010</v>
      </c>
      <c r="M17" s="19" t="s">
        <v>115</v>
      </c>
      <c r="N17" s="21" t="s">
        <v>174</v>
      </c>
      <c r="O17" s="16" t="s">
        <v>175</v>
      </c>
      <c r="P17" s="20" t="s">
        <v>176</v>
      </c>
      <c r="Q17" s="53" t="s">
        <v>177</v>
      </c>
      <c r="R17" s="20" t="s">
        <v>178</v>
      </c>
      <c r="S17" s="20" t="s">
        <v>179</v>
      </c>
      <c r="T17" s="22" t="s">
        <v>111</v>
      </c>
      <c r="U17" s="27">
        <v>232</v>
      </c>
      <c r="V17" s="28">
        <v>150</v>
      </c>
      <c r="W17" s="29">
        <f t="shared" si="0"/>
        <v>0.646551724137931</v>
      </c>
      <c r="X17" s="51">
        <f t="shared" si="3"/>
        <v>2000</v>
      </c>
      <c r="Y17" s="27">
        <v>68</v>
      </c>
      <c r="Z17" s="52">
        <f t="shared" si="2"/>
        <v>0.4533333333333333</v>
      </c>
      <c r="AA17" s="30">
        <v>9</v>
      </c>
    </row>
    <row r="18" spans="1:27" ht="15.75">
      <c r="A18" s="17">
        <v>13</v>
      </c>
      <c r="B18" s="17" t="s">
        <v>87</v>
      </c>
      <c r="C18" s="17" t="s">
        <v>88</v>
      </c>
      <c r="D18" s="17" t="s">
        <v>89</v>
      </c>
      <c r="E18" s="17" t="s">
        <v>180</v>
      </c>
      <c r="F18" s="44">
        <v>62500</v>
      </c>
      <c r="G18" s="45" t="s">
        <v>158</v>
      </c>
      <c r="H18" s="45" t="s">
        <v>159</v>
      </c>
      <c r="I18" s="20" t="s">
        <v>181</v>
      </c>
      <c r="J18" s="20" t="s">
        <v>173</v>
      </c>
      <c r="K18" s="20" t="s">
        <v>104</v>
      </c>
      <c r="L18" s="46">
        <v>90010</v>
      </c>
      <c r="M18" s="19" t="s">
        <v>115</v>
      </c>
      <c r="N18" s="21" t="s">
        <v>174</v>
      </c>
      <c r="O18" s="16" t="s">
        <v>175</v>
      </c>
      <c r="P18" s="20" t="s">
        <v>182</v>
      </c>
      <c r="Q18" s="49" t="s">
        <v>177</v>
      </c>
      <c r="R18" s="20" t="s">
        <v>178</v>
      </c>
      <c r="S18" s="20" t="s">
        <v>179</v>
      </c>
      <c r="T18" s="22" t="s">
        <v>183</v>
      </c>
      <c r="U18" s="27">
        <v>50</v>
      </c>
      <c r="V18" s="28">
        <v>30</v>
      </c>
      <c r="W18" s="29">
        <f t="shared" si="0"/>
        <v>0.6</v>
      </c>
      <c r="X18" s="51">
        <f t="shared" si="3"/>
        <v>2083.3333333333335</v>
      </c>
      <c r="Y18" s="27">
        <v>17</v>
      </c>
      <c r="Z18" s="52">
        <f t="shared" si="2"/>
        <v>0.5666666666666667</v>
      </c>
      <c r="AA18" s="30">
        <v>8.75</v>
      </c>
    </row>
    <row r="19" spans="1:27" ht="15.75">
      <c r="A19" s="17">
        <v>14</v>
      </c>
      <c r="B19" s="17" t="s">
        <v>87</v>
      </c>
      <c r="C19" s="17" t="s">
        <v>88</v>
      </c>
      <c r="D19" s="17" t="s">
        <v>89</v>
      </c>
      <c r="E19" s="55" t="s">
        <v>184</v>
      </c>
      <c r="F19" s="44">
        <v>299968</v>
      </c>
      <c r="G19" s="17" t="s">
        <v>43</v>
      </c>
      <c r="H19" s="55" t="s">
        <v>185</v>
      </c>
      <c r="I19" s="20" t="s">
        <v>186</v>
      </c>
      <c r="J19" s="20" t="s">
        <v>187</v>
      </c>
      <c r="K19" s="20" t="s">
        <v>93</v>
      </c>
      <c r="L19" s="46" t="s">
        <v>188</v>
      </c>
      <c r="M19" s="56" t="s">
        <v>189</v>
      </c>
      <c r="N19" s="16" t="s">
        <v>190</v>
      </c>
      <c r="O19" s="16" t="s">
        <v>191</v>
      </c>
      <c r="P19" s="20" t="s">
        <v>192</v>
      </c>
      <c r="Q19" s="49" t="s">
        <v>193</v>
      </c>
      <c r="R19" s="20" t="s">
        <v>194</v>
      </c>
      <c r="S19" s="20" t="s">
        <v>195</v>
      </c>
      <c r="T19" s="57" t="s">
        <v>196</v>
      </c>
      <c r="U19" s="17">
        <v>90</v>
      </c>
      <c r="V19" s="17">
        <v>64</v>
      </c>
      <c r="W19" s="29">
        <f t="shared" si="0"/>
        <v>0.7111111111111111</v>
      </c>
      <c r="X19" s="51">
        <f t="shared" si="3"/>
        <v>4687</v>
      </c>
      <c r="Y19" s="54">
        <v>34</v>
      </c>
      <c r="Z19" s="52">
        <f t="shared" si="2"/>
        <v>0.53125</v>
      </c>
      <c r="AA19" s="30">
        <v>10</v>
      </c>
    </row>
    <row r="20" spans="1:27" s="43" customFormat="1" ht="15.75">
      <c r="A20" s="32">
        <v>15</v>
      </c>
      <c r="B20" s="32" t="s">
        <v>87</v>
      </c>
      <c r="C20" s="32" t="s">
        <v>88</v>
      </c>
      <c r="D20" s="17" t="s">
        <v>89</v>
      </c>
      <c r="E20" s="32" t="s">
        <v>42</v>
      </c>
      <c r="F20" s="58">
        <v>300000</v>
      </c>
      <c r="G20" s="34" t="s">
        <v>43</v>
      </c>
      <c r="H20" s="34" t="s">
        <v>44</v>
      </c>
      <c r="I20" s="35" t="s">
        <v>197</v>
      </c>
      <c r="J20" s="35" t="s">
        <v>198</v>
      </c>
      <c r="K20" s="35" t="s">
        <v>104</v>
      </c>
      <c r="L20" s="36">
        <v>90015</v>
      </c>
      <c r="M20" s="32" t="s">
        <v>199</v>
      </c>
      <c r="N20" s="37" t="s">
        <v>116</v>
      </c>
      <c r="O20" s="37" t="s">
        <v>117</v>
      </c>
      <c r="P20" s="35" t="s">
        <v>118</v>
      </c>
      <c r="Q20" s="59" t="s">
        <v>119</v>
      </c>
      <c r="R20" s="39" t="s">
        <v>120</v>
      </c>
      <c r="S20" s="39" t="s">
        <v>121</v>
      </c>
      <c r="T20" s="35" t="s">
        <v>200</v>
      </c>
      <c r="U20" s="32">
        <v>235</v>
      </c>
      <c r="V20" s="32">
        <v>160</v>
      </c>
      <c r="W20" s="40">
        <f t="shared" si="0"/>
        <v>0.6808510638297872</v>
      </c>
      <c r="X20" s="60">
        <f aca="true" t="shared" si="4" ref="X20:X28">F20/V20</f>
        <v>1875</v>
      </c>
      <c r="Y20" s="61">
        <v>108</v>
      </c>
      <c r="Z20" s="62">
        <v>0.84</v>
      </c>
      <c r="AA20" s="42">
        <v>8.5</v>
      </c>
    </row>
    <row r="21" spans="1:27" s="43" customFormat="1" ht="15.75">
      <c r="A21" s="32">
        <v>16</v>
      </c>
      <c r="B21" s="32" t="s">
        <v>87</v>
      </c>
      <c r="C21" s="32" t="s">
        <v>88</v>
      </c>
      <c r="D21" s="17" t="s">
        <v>89</v>
      </c>
      <c r="E21" s="32" t="s">
        <v>42</v>
      </c>
      <c r="F21" s="58">
        <v>300000</v>
      </c>
      <c r="G21" s="34" t="s">
        <v>43</v>
      </c>
      <c r="H21" s="34" t="s">
        <v>44</v>
      </c>
      <c r="I21" s="35" t="s">
        <v>201</v>
      </c>
      <c r="J21" s="35" t="s">
        <v>202</v>
      </c>
      <c r="K21" s="35" t="s">
        <v>203</v>
      </c>
      <c r="L21" s="36">
        <v>92025</v>
      </c>
      <c r="M21" s="32" t="s">
        <v>115</v>
      </c>
      <c r="N21" s="37" t="s">
        <v>204</v>
      </c>
      <c r="O21" s="37" t="s">
        <v>205</v>
      </c>
      <c r="P21" s="35" t="s">
        <v>206</v>
      </c>
      <c r="Q21" s="38" t="s">
        <v>207</v>
      </c>
      <c r="R21" s="39" t="s">
        <v>208</v>
      </c>
      <c r="S21" s="39" t="s">
        <v>209</v>
      </c>
      <c r="T21" s="35" t="s">
        <v>210</v>
      </c>
      <c r="U21" s="32">
        <v>86</v>
      </c>
      <c r="V21" s="32">
        <v>65</v>
      </c>
      <c r="W21" s="40">
        <f t="shared" si="0"/>
        <v>0.7558139534883721</v>
      </c>
      <c r="X21" s="60">
        <f t="shared" si="4"/>
        <v>4615.384615384615</v>
      </c>
      <c r="Y21" s="61">
        <v>56</v>
      </c>
      <c r="Z21" s="62">
        <v>0.93</v>
      </c>
      <c r="AA21" s="42">
        <v>12.38</v>
      </c>
    </row>
    <row r="22" spans="1:27" s="43" customFormat="1" ht="15.75">
      <c r="A22" s="32">
        <v>17</v>
      </c>
      <c r="B22" s="32" t="s">
        <v>87</v>
      </c>
      <c r="C22" s="32" t="s">
        <v>88</v>
      </c>
      <c r="D22" s="17" t="s">
        <v>89</v>
      </c>
      <c r="E22" s="32" t="s">
        <v>42</v>
      </c>
      <c r="F22" s="60">
        <v>299814</v>
      </c>
      <c r="G22" s="34" t="s">
        <v>43</v>
      </c>
      <c r="H22" s="34" t="s">
        <v>44</v>
      </c>
      <c r="I22" s="35" t="s">
        <v>211</v>
      </c>
      <c r="J22" s="35" t="s">
        <v>212</v>
      </c>
      <c r="K22" s="35" t="s">
        <v>213</v>
      </c>
      <c r="L22" s="36">
        <v>95112</v>
      </c>
      <c r="M22" s="32" t="s">
        <v>189</v>
      </c>
      <c r="N22" s="37" t="s">
        <v>105</v>
      </c>
      <c r="O22" s="37" t="s">
        <v>214</v>
      </c>
      <c r="P22" s="35" t="s">
        <v>215</v>
      </c>
      <c r="Q22" s="38" t="s">
        <v>216</v>
      </c>
      <c r="R22" s="39" t="s">
        <v>217</v>
      </c>
      <c r="S22" s="39" t="s">
        <v>218</v>
      </c>
      <c r="T22" s="35" t="s">
        <v>219</v>
      </c>
      <c r="U22" s="32">
        <v>120</v>
      </c>
      <c r="V22" s="32">
        <v>84</v>
      </c>
      <c r="W22" s="40">
        <f t="shared" si="0"/>
        <v>0.7</v>
      </c>
      <c r="X22" s="60">
        <f t="shared" si="4"/>
        <v>3569.214285714286</v>
      </c>
      <c r="Y22" s="61">
        <v>49</v>
      </c>
      <c r="Z22" s="62">
        <v>0.58</v>
      </c>
      <c r="AA22" s="42">
        <v>11</v>
      </c>
    </row>
    <row r="23" spans="1:27" s="43" customFormat="1" ht="18" customHeight="1">
      <c r="A23" s="32">
        <v>18</v>
      </c>
      <c r="B23" s="32" t="s">
        <v>87</v>
      </c>
      <c r="C23" s="32" t="s">
        <v>88</v>
      </c>
      <c r="D23" s="17" t="s">
        <v>89</v>
      </c>
      <c r="E23" s="32" t="s">
        <v>42</v>
      </c>
      <c r="F23" s="60">
        <v>300000</v>
      </c>
      <c r="G23" s="34" t="s">
        <v>43</v>
      </c>
      <c r="H23" s="34" t="s">
        <v>44</v>
      </c>
      <c r="I23" s="35" t="s">
        <v>220</v>
      </c>
      <c r="J23" s="35" t="s">
        <v>221</v>
      </c>
      <c r="K23" s="35" t="s">
        <v>222</v>
      </c>
      <c r="L23" s="36">
        <v>90301</v>
      </c>
      <c r="M23" s="32" t="s">
        <v>115</v>
      </c>
      <c r="N23" s="37" t="s">
        <v>223</v>
      </c>
      <c r="O23" s="37" t="s">
        <v>224</v>
      </c>
      <c r="P23" s="35" t="s">
        <v>225</v>
      </c>
      <c r="Q23" s="38" t="s">
        <v>226</v>
      </c>
      <c r="R23" s="39" t="s">
        <v>131</v>
      </c>
      <c r="S23" s="39" t="s">
        <v>132</v>
      </c>
      <c r="T23" s="35" t="s">
        <v>227</v>
      </c>
      <c r="U23" s="32">
        <v>207</v>
      </c>
      <c r="V23" s="32">
        <v>165</v>
      </c>
      <c r="W23" s="40">
        <f t="shared" si="0"/>
        <v>0.7971014492753623</v>
      </c>
      <c r="X23" s="60">
        <f t="shared" si="4"/>
        <v>1818.1818181818182</v>
      </c>
      <c r="Y23" s="61">
        <v>125</v>
      </c>
      <c r="Z23" s="62">
        <v>0.6</v>
      </c>
      <c r="AA23" s="42">
        <v>10</v>
      </c>
    </row>
    <row r="24" spans="1:27" s="43" customFormat="1" ht="18.75" customHeight="1">
      <c r="A24" s="32">
        <v>19</v>
      </c>
      <c r="B24" s="32" t="s">
        <v>87</v>
      </c>
      <c r="C24" s="32" t="s">
        <v>88</v>
      </c>
      <c r="D24" s="17" t="s">
        <v>89</v>
      </c>
      <c r="E24" s="32" t="s">
        <v>42</v>
      </c>
      <c r="F24" s="58">
        <v>105100</v>
      </c>
      <c r="G24" s="34" t="s">
        <v>43</v>
      </c>
      <c r="H24" s="34" t="s">
        <v>44</v>
      </c>
      <c r="I24" s="35" t="s">
        <v>228</v>
      </c>
      <c r="J24" s="35" t="s">
        <v>229</v>
      </c>
      <c r="K24" s="35" t="s">
        <v>104</v>
      </c>
      <c r="L24" s="36">
        <v>90004</v>
      </c>
      <c r="M24" s="32" t="s">
        <v>115</v>
      </c>
      <c r="N24" s="37" t="s">
        <v>230</v>
      </c>
      <c r="O24" s="37" t="s">
        <v>231</v>
      </c>
      <c r="P24" s="35" t="s">
        <v>232</v>
      </c>
      <c r="Q24" s="38" t="s">
        <v>233</v>
      </c>
      <c r="R24" s="63" t="s">
        <v>234</v>
      </c>
      <c r="S24" s="63" t="s">
        <v>235</v>
      </c>
      <c r="T24" s="35" t="s">
        <v>236</v>
      </c>
      <c r="U24" s="32">
        <v>59</v>
      </c>
      <c r="V24" s="32">
        <v>46</v>
      </c>
      <c r="W24" s="40">
        <f t="shared" si="0"/>
        <v>0.7796610169491526</v>
      </c>
      <c r="X24" s="60">
        <f t="shared" si="4"/>
        <v>2284.782608695652</v>
      </c>
      <c r="Y24" s="61">
        <v>23</v>
      </c>
      <c r="Z24" s="62">
        <v>0.64</v>
      </c>
      <c r="AA24" s="42">
        <v>10</v>
      </c>
    </row>
    <row r="25" spans="1:27" s="43" customFormat="1" ht="32.25" customHeight="1">
      <c r="A25" s="32">
        <v>20</v>
      </c>
      <c r="B25" s="32" t="s">
        <v>87</v>
      </c>
      <c r="C25" s="32" t="s">
        <v>88</v>
      </c>
      <c r="D25" s="17" t="s">
        <v>89</v>
      </c>
      <c r="E25" s="32" t="s">
        <v>42</v>
      </c>
      <c r="F25" s="33">
        <v>300000</v>
      </c>
      <c r="G25" s="34" t="s">
        <v>43</v>
      </c>
      <c r="H25" s="34" t="s">
        <v>44</v>
      </c>
      <c r="I25" s="35" t="s">
        <v>237</v>
      </c>
      <c r="J25" s="35" t="s">
        <v>238</v>
      </c>
      <c r="K25" s="35" t="s">
        <v>239</v>
      </c>
      <c r="L25" s="36">
        <v>94103</v>
      </c>
      <c r="M25" s="32" t="s">
        <v>115</v>
      </c>
      <c r="N25" s="37" t="s">
        <v>240</v>
      </c>
      <c r="O25" s="37" t="s">
        <v>241</v>
      </c>
      <c r="P25" s="35" t="s">
        <v>242</v>
      </c>
      <c r="Q25" s="38" t="s">
        <v>243</v>
      </c>
      <c r="R25" s="39" t="s">
        <v>244</v>
      </c>
      <c r="S25" s="39" t="s">
        <v>245</v>
      </c>
      <c r="T25" s="64" t="s">
        <v>246</v>
      </c>
      <c r="U25" s="32">
        <v>100</v>
      </c>
      <c r="V25" s="32">
        <v>66</v>
      </c>
      <c r="W25" s="40">
        <f t="shared" si="0"/>
        <v>0.66</v>
      </c>
      <c r="X25" s="33">
        <f t="shared" si="4"/>
        <v>4545.454545454545</v>
      </c>
      <c r="Y25" s="61">
        <v>39</v>
      </c>
      <c r="Z25" s="40">
        <f>Y25/V25</f>
        <v>0.5909090909090909</v>
      </c>
      <c r="AA25" s="42">
        <v>10</v>
      </c>
    </row>
    <row r="26" spans="1:27" s="43" customFormat="1" ht="15.75">
      <c r="A26" s="32">
        <v>21</v>
      </c>
      <c r="B26" s="32" t="s">
        <v>87</v>
      </c>
      <c r="C26" s="32" t="s">
        <v>88</v>
      </c>
      <c r="D26" s="17" t="s">
        <v>89</v>
      </c>
      <c r="E26" s="32" t="s">
        <v>42</v>
      </c>
      <c r="F26" s="33">
        <v>200000</v>
      </c>
      <c r="G26" s="34" t="s">
        <v>247</v>
      </c>
      <c r="H26" s="34" t="s">
        <v>44</v>
      </c>
      <c r="I26" s="35" t="s">
        <v>148</v>
      </c>
      <c r="J26" s="35" t="s">
        <v>149</v>
      </c>
      <c r="K26" s="35" t="s">
        <v>93</v>
      </c>
      <c r="L26" s="36">
        <v>92110</v>
      </c>
      <c r="M26" s="32" t="s">
        <v>115</v>
      </c>
      <c r="N26" s="37" t="s">
        <v>150</v>
      </c>
      <c r="O26" s="37" t="s">
        <v>151</v>
      </c>
      <c r="P26" s="35" t="s">
        <v>248</v>
      </c>
      <c r="Q26" s="38" t="s">
        <v>153</v>
      </c>
      <c r="R26" s="39" t="s">
        <v>154</v>
      </c>
      <c r="S26" s="39" t="s">
        <v>155</v>
      </c>
      <c r="T26" s="35" t="s">
        <v>249</v>
      </c>
      <c r="U26" s="32">
        <v>85</v>
      </c>
      <c r="V26" s="32">
        <v>53</v>
      </c>
      <c r="W26" s="40">
        <f t="shared" si="0"/>
        <v>0.6235294117647059</v>
      </c>
      <c r="X26" s="33">
        <f t="shared" si="4"/>
        <v>3773.5849056603774</v>
      </c>
      <c r="Y26" s="61">
        <v>33</v>
      </c>
      <c r="Z26" s="40">
        <f>Y26/V26</f>
        <v>0.6226415094339622</v>
      </c>
      <c r="AA26" s="42">
        <v>10</v>
      </c>
    </row>
    <row r="27" spans="1:27" s="43" customFormat="1" ht="15.75">
      <c r="A27" s="32">
        <v>22</v>
      </c>
      <c r="B27" s="32" t="s">
        <v>87</v>
      </c>
      <c r="C27" s="32" t="s">
        <v>88</v>
      </c>
      <c r="D27" s="17" t="s">
        <v>89</v>
      </c>
      <c r="E27" s="32" t="s">
        <v>42</v>
      </c>
      <c r="F27" s="58">
        <v>300000</v>
      </c>
      <c r="G27" s="34" t="s">
        <v>43</v>
      </c>
      <c r="H27" s="34" t="s">
        <v>44</v>
      </c>
      <c r="I27" s="35" t="s">
        <v>250</v>
      </c>
      <c r="J27" s="35" t="s">
        <v>251</v>
      </c>
      <c r="K27" s="35" t="s">
        <v>252</v>
      </c>
      <c r="L27" s="36">
        <v>95492</v>
      </c>
      <c r="M27" s="32" t="s">
        <v>115</v>
      </c>
      <c r="N27" s="37" t="s">
        <v>253</v>
      </c>
      <c r="O27" s="37" t="s">
        <v>254</v>
      </c>
      <c r="P27" s="35" t="s">
        <v>142</v>
      </c>
      <c r="Q27" s="38" t="s">
        <v>143</v>
      </c>
      <c r="R27" s="39" t="s">
        <v>144</v>
      </c>
      <c r="S27" s="20" t="s">
        <v>145</v>
      </c>
      <c r="T27" s="35" t="s">
        <v>255</v>
      </c>
      <c r="U27" s="32">
        <v>125</v>
      </c>
      <c r="V27" s="32">
        <v>76</v>
      </c>
      <c r="W27" s="40">
        <f t="shared" si="0"/>
        <v>0.608</v>
      </c>
      <c r="X27" s="60">
        <f t="shared" si="4"/>
        <v>3947.3684210526317</v>
      </c>
      <c r="Y27" s="61">
        <v>56</v>
      </c>
      <c r="Z27" s="40">
        <f>Y27/V27</f>
        <v>0.7368421052631579</v>
      </c>
      <c r="AA27" s="42">
        <v>13.3</v>
      </c>
    </row>
    <row r="28" spans="1:27" s="43" customFormat="1" ht="15.75">
      <c r="A28" s="32">
        <v>23</v>
      </c>
      <c r="B28" s="32" t="s">
        <v>87</v>
      </c>
      <c r="C28" s="32" t="s">
        <v>88</v>
      </c>
      <c r="D28" s="17" t="s">
        <v>89</v>
      </c>
      <c r="E28" s="32" t="s">
        <v>256</v>
      </c>
      <c r="F28" s="58">
        <v>289181</v>
      </c>
      <c r="G28" s="34" t="s">
        <v>60</v>
      </c>
      <c r="H28" s="34" t="s">
        <v>159</v>
      </c>
      <c r="I28" s="35" t="s">
        <v>257</v>
      </c>
      <c r="J28" s="35" t="s">
        <v>258</v>
      </c>
      <c r="K28" s="35" t="s">
        <v>259</v>
      </c>
      <c r="L28" s="36">
        <v>95134</v>
      </c>
      <c r="M28" s="32" t="s">
        <v>189</v>
      </c>
      <c r="N28" s="37" t="s">
        <v>260</v>
      </c>
      <c r="O28" s="37" t="s">
        <v>261</v>
      </c>
      <c r="P28" s="35" t="s">
        <v>262</v>
      </c>
      <c r="Q28" s="49" t="s">
        <v>263</v>
      </c>
      <c r="R28" s="39" t="s">
        <v>264</v>
      </c>
      <c r="S28" s="20" t="s">
        <v>265</v>
      </c>
      <c r="T28" s="35" t="s">
        <v>219</v>
      </c>
      <c r="U28" s="32">
        <v>120</v>
      </c>
      <c r="V28" s="32">
        <v>78</v>
      </c>
      <c r="W28" s="40">
        <f t="shared" si="0"/>
        <v>0.65</v>
      </c>
      <c r="X28" s="60">
        <f t="shared" si="4"/>
        <v>3707.448717948718</v>
      </c>
      <c r="Y28" s="61">
        <v>45</v>
      </c>
      <c r="Z28" s="40">
        <f>Y28/V28</f>
        <v>0.5769230769230769</v>
      </c>
      <c r="AA28" s="42">
        <v>10</v>
      </c>
    </row>
    <row r="29" spans="1:27" ht="15.75">
      <c r="A29" s="17">
        <v>24</v>
      </c>
      <c r="B29" s="17" t="s">
        <v>266</v>
      </c>
      <c r="C29" s="17" t="s">
        <v>267</v>
      </c>
      <c r="D29" s="17" t="s">
        <v>89</v>
      </c>
      <c r="E29" s="17" t="s">
        <v>268</v>
      </c>
      <c r="F29" s="44">
        <v>299622</v>
      </c>
      <c r="G29" s="45" t="s">
        <v>43</v>
      </c>
      <c r="H29" s="45" t="s">
        <v>61</v>
      </c>
      <c r="I29" s="20" t="s">
        <v>269</v>
      </c>
      <c r="J29" s="20" t="s">
        <v>270</v>
      </c>
      <c r="K29" s="20" t="s">
        <v>271</v>
      </c>
      <c r="L29" s="46">
        <v>80204</v>
      </c>
      <c r="M29" s="19" t="s">
        <v>115</v>
      </c>
      <c r="N29" s="21" t="s">
        <v>272</v>
      </c>
      <c r="O29" s="16" t="s">
        <v>273</v>
      </c>
      <c r="P29" s="20" t="s">
        <v>274</v>
      </c>
      <c r="Q29" s="31"/>
      <c r="R29" s="20" t="s">
        <v>275</v>
      </c>
      <c r="S29" s="20" t="s">
        <v>276</v>
      </c>
      <c r="T29" s="22" t="s">
        <v>277</v>
      </c>
      <c r="U29" s="27">
        <v>380</v>
      </c>
      <c r="V29" s="28">
        <v>280</v>
      </c>
      <c r="W29" s="29">
        <f t="shared" si="0"/>
        <v>0.7368421052631579</v>
      </c>
      <c r="X29" s="51">
        <f>SUM(F29/V29)</f>
        <v>1070.0785714285714</v>
      </c>
      <c r="Y29" s="65">
        <v>176</v>
      </c>
      <c r="Z29" s="40">
        <f>Y29/V29</f>
        <v>0.6285714285714286</v>
      </c>
      <c r="AA29" s="30">
        <v>9</v>
      </c>
    </row>
    <row r="30" spans="1:27" ht="15.75">
      <c r="A30" s="17">
        <v>25</v>
      </c>
      <c r="B30" s="17" t="s">
        <v>278</v>
      </c>
      <c r="C30" s="17" t="s">
        <v>279</v>
      </c>
      <c r="D30" s="17" t="s">
        <v>280</v>
      </c>
      <c r="E30" s="17" t="s">
        <v>281</v>
      </c>
      <c r="F30" s="44">
        <v>296000</v>
      </c>
      <c r="G30" s="45" t="s">
        <v>43</v>
      </c>
      <c r="H30" s="45" t="s">
        <v>61</v>
      </c>
      <c r="I30" s="20" t="s">
        <v>282</v>
      </c>
      <c r="J30" s="20" t="s">
        <v>283</v>
      </c>
      <c r="K30" s="20" t="s">
        <v>284</v>
      </c>
      <c r="L30" s="46">
        <v>6604</v>
      </c>
      <c r="M30" s="19" t="s">
        <v>285</v>
      </c>
      <c r="N30" s="21" t="s">
        <v>286</v>
      </c>
      <c r="O30" s="16" t="s">
        <v>287</v>
      </c>
      <c r="P30" s="20" t="s">
        <v>288</v>
      </c>
      <c r="Q30" s="53" t="s">
        <v>289</v>
      </c>
      <c r="R30" s="20" t="s">
        <v>290</v>
      </c>
      <c r="S30" s="20" t="s">
        <v>291</v>
      </c>
      <c r="T30" s="22" t="s">
        <v>292</v>
      </c>
      <c r="U30" s="27">
        <v>60</v>
      </c>
      <c r="V30" s="28">
        <v>56</v>
      </c>
      <c r="W30" s="29">
        <f t="shared" si="0"/>
        <v>0.9333333333333333</v>
      </c>
      <c r="X30" s="51">
        <f>SUM(F30/V30)</f>
        <v>5285.714285714285</v>
      </c>
      <c r="Y30" s="65">
        <v>33</v>
      </c>
      <c r="Z30" s="52">
        <f>SUM(Y30/V30)</f>
        <v>0.5892857142857143</v>
      </c>
      <c r="AA30" s="30">
        <v>11</v>
      </c>
    </row>
    <row r="31" spans="1:27" ht="15.75">
      <c r="A31" s="17">
        <v>26</v>
      </c>
      <c r="B31" s="17" t="s">
        <v>293</v>
      </c>
      <c r="C31" s="17" t="s">
        <v>294</v>
      </c>
      <c r="D31" s="17" t="s">
        <v>295</v>
      </c>
      <c r="E31" s="17" t="s">
        <v>296</v>
      </c>
      <c r="F31" s="44">
        <v>300000</v>
      </c>
      <c r="G31" s="45" t="s">
        <v>43</v>
      </c>
      <c r="H31" s="45" t="s">
        <v>61</v>
      </c>
      <c r="I31" s="20" t="s">
        <v>297</v>
      </c>
      <c r="J31" s="20" t="s">
        <v>298</v>
      </c>
      <c r="K31" s="20" t="s">
        <v>299</v>
      </c>
      <c r="L31" s="46">
        <v>20009</v>
      </c>
      <c r="M31" s="19" t="s">
        <v>115</v>
      </c>
      <c r="N31" s="21" t="s">
        <v>300</v>
      </c>
      <c r="O31" s="16" t="s">
        <v>301</v>
      </c>
      <c r="P31" s="20" t="s">
        <v>302</v>
      </c>
      <c r="Q31" s="53" t="s">
        <v>303</v>
      </c>
      <c r="R31" s="20" t="s">
        <v>304</v>
      </c>
      <c r="S31" s="20" t="s">
        <v>305</v>
      </c>
      <c r="T31" s="22" t="s">
        <v>306</v>
      </c>
      <c r="U31" s="27">
        <v>100</v>
      </c>
      <c r="V31" s="28">
        <v>70</v>
      </c>
      <c r="W31" s="29">
        <f t="shared" si="0"/>
        <v>0.7</v>
      </c>
      <c r="X31" s="51">
        <f>SUM(F31/V31)</f>
        <v>4285.714285714285</v>
      </c>
      <c r="Y31" s="65">
        <v>50</v>
      </c>
      <c r="Z31" s="52">
        <f>SUM(Y31/V31)</f>
        <v>0.7142857142857143</v>
      </c>
      <c r="AA31" s="30">
        <v>10.5</v>
      </c>
    </row>
    <row r="32" spans="1:27" ht="15.75">
      <c r="A32" s="17">
        <v>27</v>
      </c>
      <c r="B32" s="17" t="s">
        <v>293</v>
      </c>
      <c r="C32" s="17" t="s">
        <v>294</v>
      </c>
      <c r="D32" s="17" t="s">
        <v>295</v>
      </c>
      <c r="E32" s="17" t="s">
        <v>307</v>
      </c>
      <c r="F32" s="44">
        <v>250000</v>
      </c>
      <c r="G32" s="45" t="s">
        <v>43</v>
      </c>
      <c r="H32" s="45" t="s">
        <v>61</v>
      </c>
      <c r="I32" s="20" t="s">
        <v>308</v>
      </c>
      <c r="J32" s="20" t="s">
        <v>309</v>
      </c>
      <c r="K32" s="20" t="s">
        <v>299</v>
      </c>
      <c r="L32" s="46">
        <v>20001</v>
      </c>
      <c r="M32" s="19" t="s">
        <v>65</v>
      </c>
      <c r="N32" s="21" t="s">
        <v>310</v>
      </c>
      <c r="O32" s="16" t="s">
        <v>311</v>
      </c>
      <c r="P32" s="20" t="s">
        <v>312</v>
      </c>
      <c r="Q32" s="31"/>
      <c r="R32" s="20" t="s">
        <v>313</v>
      </c>
      <c r="S32" s="20" t="s">
        <v>314</v>
      </c>
      <c r="T32" s="22" t="s">
        <v>315</v>
      </c>
      <c r="U32" s="27">
        <v>94</v>
      </c>
      <c r="V32" s="28">
        <v>58</v>
      </c>
      <c r="W32" s="29">
        <f t="shared" si="0"/>
        <v>0.6170212765957447</v>
      </c>
      <c r="X32" s="51">
        <f>SUM(F32/V32)</f>
        <v>4310.3448275862065</v>
      </c>
      <c r="Y32" s="65">
        <v>25</v>
      </c>
      <c r="Z32" s="52">
        <f>SUM(Y32/V32)</f>
        <v>0.43103448275862066</v>
      </c>
      <c r="AA32" s="30">
        <v>10</v>
      </c>
    </row>
    <row r="33" spans="1:27" ht="15.75">
      <c r="A33" s="17">
        <v>28</v>
      </c>
      <c r="B33" s="17" t="s">
        <v>316</v>
      </c>
      <c r="C33" s="17" t="s">
        <v>317</v>
      </c>
      <c r="D33" s="17" t="s">
        <v>318</v>
      </c>
      <c r="E33" s="17" t="s">
        <v>319</v>
      </c>
      <c r="F33" s="44">
        <v>125000</v>
      </c>
      <c r="G33" s="44" t="s">
        <v>135</v>
      </c>
      <c r="H33" s="45" t="s">
        <v>61</v>
      </c>
      <c r="I33" s="20" t="s">
        <v>320</v>
      </c>
      <c r="J33" s="20" t="s">
        <v>321</v>
      </c>
      <c r="K33" s="20" t="s">
        <v>322</v>
      </c>
      <c r="L33" s="46" t="s">
        <v>323</v>
      </c>
      <c r="M33" s="17" t="s">
        <v>65</v>
      </c>
      <c r="N33" s="16" t="s">
        <v>324</v>
      </c>
      <c r="O33" s="16" t="s">
        <v>325</v>
      </c>
      <c r="P33" s="20" t="s">
        <v>326</v>
      </c>
      <c r="Q33" s="49" t="s">
        <v>327</v>
      </c>
      <c r="R33" s="20" t="s">
        <v>328</v>
      </c>
      <c r="S33" s="20" t="s">
        <v>329</v>
      </c>
      <c r="T33" s="22" t="s">
        <v>330</v>
      </c>
      <c r="U33" s="17">
        <v>81</v>
      </c>
      <c r="V33" s="17">
        <v>50</v>
      </c>
      <c r="W33" s="29">
        <f t="shared" si="0"/>
        <v>0.6172839506172839</v>
      </c>
      <c r="X33" s="44">
        <f>F33/V33</f>
        <v>2500</v>
      </c>
      <c r="Y33" s="66">
        <v>44</v>
      </c>
      <c r="Z33" s="52">
        <f>SUM(Y33/V33)</f>
        <v>0.88</v>
      </c>
      <c r="AA33" s="30">
        <v>8</v>
      </c>
    </row>
    <row r="34" spans="1:27" ht="15.75">
      <c r="A34" s="17">
        <v>29</v>
      </c>
      <c r="B34" s="17" t="s">
        <v>316</v>
      </c>
      <c r="C34" s="17" t="s">
        <v>317</v>
      </c>
      <c r="D34" s="17" t="s">
        <v>318</v>
      </c>
      <c r="E34" s="17" t="s">
        <v>331</v>
      </c>
      <c r="F34" s="44">
        <v>200000</v>
      </c>
      <c r="G34" s="44" t="s">
        <v>135</v>
      </c>
      <c r="H34" s="45" t="s">
        <v>61</v>
      </c>
      <c r="I34" s="20" t="s">
        <v>332</v>
      </c>
      <c r="J34" s="20" t="s">
        <v>333</v>
      </c>
      <c r="K34" s="20" t="s">
        <v>322</v>
      </c>
      <c r="L34" s="46" t="s">
        <v>323</v>
      </c>
      <c r="M34" s="17" t="s">
        <v>65</v>
      </c>
      <c r="N34" s="16" t="s">
        <v>324</v>
      </c>
      <c r="O34" s="16" t="s">
        <v>325</v>
      </c>
      <c r="P34" s="20" t="s">
        <v>326</v>
      </c>
      <c r="Q34" s="49" t="s">
        <v>327</v>
      </c>
      <c r="R34" s="20" t="s">
        <v>328</v>
      </c>
      <c r="S34" s="20" t="s">
        <v>329</v>
      </c>
      <c r="T34" s="22" t="s">
        <v>334</v>
      </c>
      <c r="U34" s="17">
        <v>130</v>
      </c>
      <c r="V34" s="17">
        <v>88</v>
      </c>
      <c r="W34" s="29">
        <f t="shared" si="0"/>
        <v>0.676923076923077</v>
      </c>
      <c r="X34" s="44">
        <f>F34/V34</f>
        <v>2272.7272727272725</v>
      </c>
      <c r="Y34" s="66">
        <v>56</v>
      </c>
      <c r="Z34" s="52">
        <f>SUM(Y34/V34)</f>
        <v>0.6363636363636364</v>
      </c>
      <c r="AA34" s="30">
        <v>8.08</v>
      </c>
    </row>
    <row r="35" spans="1:27" s="43" customFormat="1" ht="15.75">
      <c r="A35" s="32">
        <v>30</v>
      </c>
      <c r="B35" s="32" t="s">
        <v>316</v>
      </c>
      <c r="C35" s="32" t="s">
        <v>317</v>
      </c>
      <c r="D35" s="17" t="s">
        <v>318</v>
      </c>
      <c r="E35" s="32" t="s">
        <v>42</v>
      </c>
      <c r="F35" s="58">
        <v>298997</v>
      </c>
      <c r="G35" s="32" t="s">
        <v>43</v>
      </c>
      <c r="H35" s="34" t="s">
        <v>44</v>
      </c>
      <c r="I35" s="35" t="s">
        <v>335</v>
      </c>
      <c r="J35" s="35" t="s">
        <v>336</v>
      </c>
      <c r="K35" s="35" t="s">
        <v>337</v>
      </c>
      <c r="L35" s="36">
        <v>32202</v>
      </c>
      <c r="M35" s="32" t="s">
        <v>189</v>
      </c>
      <c r="N35" s="37" t="s">
        <v>338</v>
      </c>
      <c r="O35" s="37" t="s">
        <v>339</v>
      </c>
      <c r="P35" s="35" t="s">
        <v>340</v>
      </c>
      <c r="Q35" s="49" t="s">
        <v>341</v>
      </c>
      <c r="R35" s="35" t="s">
        <v>342</v>
      </c>
      <c r="S35" s="35" t="s">
        <v>343</v>
      </c>
      <c r="T35" s="35" t="s">
        <v>344</v>
      </c>
      <c r="U35" s="32">
        <v>120</v>
      </c>
      <c r="V35" s="32">
        <v>100</v>
      </c>
      <c r="W35" s="40">
        <f t="shared" si="0"/>
        <v>0.8333333333333334</v>
      </c>
      <c r="X35" s="60">
        <f>F35/V35</f>
        <v>2989.97</v>
      </c>
      <c r="Y35" s="61">
        <v>60</v>
      </c>
      <c r="Z35" s="62">
        <v>0.6</v>
      </c>
      <c r="AA35" s="42">
        <v>8</v>
      </c>
    </row>
    <row r="36" spans="1:27" s="43" customFormat="1" ht="15.75">
      <c r="A36" s="32">
        <v>31</v>
      </c>
      <c r="B36" s="32" t="s">
        <v>345</v>
      </c>
      <c r="C36" s="32" t="s">
        <v>346</v>
      </c>
      <c r="D36" s="32" t="s">
        <v>347</v>
      </c>
      <c r="E36" s="32" t="s">
        <v>42</v>
      </c>
      <c r="F36" s="58">
        <v>278000</v>
      </c>
      <c r="G36" s="34" t="s">
        <v>43</v>
      </c>
      <c r="H36" s="34" t="s">
        <v>44</v>
      </c>
      <c r="I36" s="35" t="s">
        <v>348</v>
      </c>
      <c r="J36" s="35" t="s">
        <v>349</v>
      </c>
      <c r="K36" s="35" t="s">
        <v>350</v>
      </c>
      <c r="L36" s="36">
        <v>96819</v>
      </c>
      <c r="M36" s="32" t="s">
        <v>115</v>
      </c>
      <c r="N36" s="37" t="s">
        <v>351</v>
      </c>
      <c r="O36" s="37" t="s">
        <v>352</v>
      </c>
      <c r="P36" s="35" t="s">
        <v>353</v>
      </c>
      <c r="Q36" s="38" t="s">
        <v>354</v>
      </c>
      <c r="R36" s="39" t="s">
        <v>355</v>
      </c>
      <c r="S36" s="39" t="s">
        <v>356</v>
      </c>
      <c r="T36" s="35" t="s">
        <v>357</v>
      </c>
      <c r="U36" s="32">
        <v>132</v>
      </c>
      <c r="V36" s="32">
        <v>112</v>
      </c>
      <c r="W36" s="40">
        <f t="shared" si="0"/>
        <v>0.8484848484848485</v>
      </c>
      <c r="X36" s="60">
        <f>F36/V36</f>
        <v>2482.1428571428573</v>
      </c>
      <c r="Y36" s="61">
        <v>66</v>
      </c>
      <c r="Z36" s="62">
        <v>0.66</v>
      </c>
      <c r="AA36" s="42">
        <v>9.5</v>
      </c>
    </row>
    <row r="37" spans="1:27" ht="15.75">
      <c r="A37" s="17">
        <v>32</v>
      </c>
      <c r="B37" s="17" t="s">
        <v>358</v>
      </c>
      <c r="C37" s="17" t="s">
        <v>359</v>
      </c>
      <c r="D37" s="17" t="s">
        <v>360</v>
      </c>
      <c r="E37" s="17" t="s">
        <v>361</v>
      </c>
      <c r="F37" s="44">
        <v>199600</v>
      </c>
      <c r="G37" s="44" t="s">
        <v>60</v>
      </c>
      <c r="H37" s="45" t="s">
        <v>61</v>
      </c>
      <c r="I37" s="20" t="s">
        <v>362</v>
      </c>
      <c r="J37" s="20" t="s">
        <v>363</v>
      </c>
      <c r="K37" s="20" t="s">
        <v>364</v>
      </c>
      <c r="L37" s="46">
        <v>52244</v>
      </c>
      <c r="M37" s="47" t="s">
        <v>115</v>
      </c>
      <c r="N37" s="48" t="s">
        <v>365</v>
      </c>
      <c r="O37" s="16" t="s">
        <v>366</v>
      </c>
      <c r="P37" s="20" t="s">
        <v>367</v>
      </c>
      <c r="Q37" s="31"/>
      <c r="R37" s="20" t="s">
        <v>368</v>
      </c>
      <c r="S37" s="20" t="s">
        <v>369</v>
      </c>
      <c r="T37" s="50" t="s">
        <v>370</v>
      </c>
      <c r="U37" s="27">
        <v>144</v>
      </c>
      <c r="V37" s="28">
        <v>90</v>
      </c>
      <c r="W37" s="29">
        <f t="shared" si="0"/>
        <v>0.625</v>
      </c>
      <c r="X37" s="51">
        <f>SUM(F37/V37)</f>
        <v>2217.777777777778</v>
      </c>
      <c r="Y37" s="65">
        <v>42</v>
      </c>
      <c r="Z37" s="52">
        <f>SUM(Y37/V37)</f>
        <v>0.4666666666666667</v>
      </c>
      <c r="AA37" s="30">
        <v>8.5</v>
      </c>
    </row>
    <row r="38" spans="1:26" ht="15.75">
      <c r="A38" s="17">
        <v>33</v>
      </c>
      <c r="B38" s="17" t="s">
        <v>371</v>
      </c>
      <c r="C38" s="17" t="s">
        <v>372</v>
      </c>
      <c r="D38" s="17" t="s">
        <v>373</v>
      </c>
      <c r="E38" s="17" t="s">
        <v>374</v>
      </c>
      <c r="F38" s="44">
        <v>300000</v>
      </c>
      <c r="G38" s="44" t="s">
        <v>60</v>
      </c>
      <c r="H38" s="45" t="s">
        <v>61</v>
      </c>
      <c r="I38" s="20" t="s">
        <v>375</v>
      </c>
      <c r="J38" s="20" t="s">
        <v>376</v>
      </c>
      <c r="K38" s="20" t="s">
        <v>377</v>
      </c>
      <c r="L38" s="46">
        <v>60619</v>
      </c>
      <c r="M38" s="47" t="s">
        <v>378</v>
      </c>
      <c r="N38" s="48" t="s">
        <v>379</v>
      </c>
      <c r="O38" s="16" t="s">
        <v>380</v>
      </c>
      <c r="P38" s="20" t="s">
        <v>381</v>
      </c>
      <c r="Q38" s="53" t="s">
        <v>382</v>
      </c>
      <c r="R38" s="20" t="s">
        <v>383</v>
      </c>
      <c r="S38" s="20" t="s">
        <v>384</v>
      </c>
      <c r="T38" s="50" t="s">
        <v>385</v>
      </c>
      <c r="U38" s="27">
        <v>263</v>
      </c>
      <c r="V38" s="28">
        <v>263</v>
      </c>
      <c r="W38" s="29">
        <f aca="true" t="shared" si="5" ref="W38:W69">V38/U38</f>
        <v>1</v>
      </c>
      <c r="X38" s="51">
        <f>SUM(F38/V38)</f>
        <v>1140.6844106463877</v>
      </c>
      <c r="Y38" s="65">
        <v>153</v>
      </c>
      <c r="Z38" s="52">
        <f>SUM(Y38/V38)</f>
        <v>0.5817490494296578</v>
      </c>
    </row>
    <row r="39" spans="1:26" ht="15.75">
      <c r="A39" s="17">
        <v>34</v>
      </c>
      <c r="B39" s="17" t="s">
        <v>371</v>
      </c>
      <c r="C39" s="17" t="s">
        <v>372</v>
      </c>
      <c r="D39" s="17" t="s">
        <v>373</v>
      </c>
      <c r="E39" s="17" t="s">
        <v>386</v>
      </c>
      <c r="F39" s="44">
        <v>300000</v>
      </c>
      <c r="G39" s="45" t="s">
        <v>43</v>
      </c>
      <c r="H39" s="45" t="s">
        <v>61</v>
      </c>
      <c r="I39" s="20" t="s">
        <v>387</v>
      </c>
      <c r="J39" s="20" t="s">
        <v>388</v>
      </c>
      <c r="K39" s="20" t="s">
        <v>377</v>
      </c>
      <c r="L39" s="46">
        <v>60612</v>
      </c>
      <c r="M39" s="19" t="s">
        <v>65</v>
      </c>
      <c r="N39" s="21" t="s">
        <v>389</v>
      </c>
      <c r="O39" s="16" t="s">
        <v>390</v>
      </c>
      <c r="P39" s="20" t="s">
        <v>391</v>
      </c>
      <c r="Q39" s="49" t="s">
        <v>392</v>
      </c>
      <c r="R39" s="20" t="s">
        <v>393</v>
      </c>
      <c r="S39" s="20" t="s">
        <v>394</v>
      </c>
      <c r="T39" s="22" t="s">
        <v>395</v>
      </c>
      <c r="U39" s="27">
        <v>100</v>
      </c>
      <c r="V39" s="28">
        <v>68</v>
      </c>
      <c r="W39" s="29">
        <f t="shared" si="5"/>
        <v>0.68</v>
      </c>
      <c r="X39" s="51">
        <f>SUM(F39/V39)</f>
        <v>4411.764705882353</v>
      </c>
      <c r="Y39" s="65">
        <v>40</v>
      </c>
      <c r="Z39" s="52">
        <f>SUM(Y39/V39)</f>
        <v>0.5882352941176471</v>
      </c>
    </row>
    <row r="40" spans="1:27" s="43" customFormat="1" ht="15.75">
      <c r="A40" s="32">
        <v>35</v>
      </c>
      <c r="B40" s="32" t="s">
        <v>371</v>
      </c>
      <c r="C40" s="32" t="s">
        <v>372</v>
      </c>
      <c r="D40" s="17" t="s">
        <v>373</v>
      </c>
      <c r="E40" s="32" t="s">
        <v>42</v>
      </c>
      <c r="F40" s="33">
        <v>300000</v>
      </c>
      <c r="G40" s="34" t="s">
        <v>43</v>
      </c>
      <c r="H40" s="34" t="s">
        <v>44</v>
      </c>
      <c r="I40" s="35" t="s">
        <v>396</v>
      </c>
      <c r="J40" s="35" t="s">
        <v>397</v>
      </c>
      <c r="K40" s="35" t="s">
        <v>377</v>
      </c>
      <c r="L40" s="36">
        <v>60605</v>
      </c>
      <c r="M40" s="32" t="s">
        <v>189</v>
      </c>
      <c r="N40" s="37" t="s">
        <v>398</v>
      </c>
      <c r="O40" s="37" t="s">
        <v>399</v>
      </c>
      <c r="P40" s="35" t="s">
        <v>400</v>
      </c>
      <c r="Q40" s="38" t="s">
        <v>401</v>
      </c>
      <c r="R40" s="39" t="s">
        <v>402</v>
      </c>
      <c r="S40" s="39" t="s">
        <v>403</v>
      </c>
      <c r="T40" s="35" t="s">
        <v>404</v>
      </c>
      <c r="U40" s="32">
        <v>200</v>
      </c>
      <c r="V40" s="32">
        <v>132</v>
      </c>
      <c r="W40" s="40">
        <f t="shared" si="5"/>
        <v>0.66</v>
      </c>
      <c r="X40" s="33">
        <f>F40/V40</f>
        <v>2272.7272727272725</v>
      </c>
      <c r="Y40" s="61">
        <v>79</v>
      </c>
      <c r="Z40" s="40">
        <f>Y40/V40</f>
        <v>0.5984848484848485</v>
      </c>
      <c r="AA40" s="42">
        <v>10.5</v>
      </c>
    </row>
    <row r="41" spans="1:27" ht="15.75">
      <c r="A41" s="17">
        <v>36</v>
      </c>
      <c r="B41" s="17" t="s">
        <v>405</v>
      </c>
      <c r="C41" s="17" t="s">
        <v>406</v>
      </c>
      <c r="D41" s="17" t="s">
        <v>407</v>
      </c>
      <c r="E41" s="17" t="s">
        <v>408</v>
      </c>
      <c r="F41" s="44">
        <v>289099</v>
      </c>
      <c r="G41" s="45" t="s">
        <v>43</v>
      </c>
      <c r="H41" s="45" t="s">
        <v>61</v>
      </c>
      <c r="I41" s="20" t="s">
        <v>409</v>
      </c>
      <c r="J41" s="20" t="s">
        <v>410</v>
      </c>
      <c r="K41" s="20" t="s">
        <v>411</v>
      </c>
      <c r="L41" s="46">
        <v>46203</v>
      </c>
      <c r="M41" s="19" t="s">
        <v>65</v>
      </c>
      <c r="N41" s="21" t="s">
        <v>412</v>
      </c>
      <c r="O41" s="16" t="s">
        <v>413</v>
      </c>
      <c r="P41" s="20" t="s">
        <v>414</v>
      </c>
      <c r="Q41" s="53" t="s">
        <v>415</v>
      </c>
      <c r="R41" s="20" t="s">
        <v>416</v>
      </c>
      <c r="S41" s="20" t="s">
        <v>417</v>
      </c>
      <c r="T41" s="22" t="s">
        <v>418</v>
      </c>
      <c r="U41" s="27">
        <v>135</v>
      </c>
      <c r="V41" s="28">
        <v>92</v>
      </c>
      <c r="W41" s="29">
        <f t="shared" si="5"/>
        <v>0.6814814814814815</v>
      </c>
      <c r="X41" s="51">
        <f>SUM(F41/V41)</f>
        <v>3142.3804347826085</v>
      </c>
      <c r="Y41" s="65">
        <v>54</v>
      </c>
      <c r="Z41" s="52">
        <f>SUM(Y41/V41)</f>
        <v>0.5869565217391305</v>
      </c>
      <c r="AA41" s="30">
        <v>8.8</v>
      </c>
    </row>
    <row r="42" spans="1:27" ht="15.75">
      <c r="A42" s="17">
        <v>37</v>
      </c>
      <c r="B42" s="17" t="s">
        <v>405</v>
      </c>
      <c r="C42" s="17" t="s">
        <v>406</v>
      </c>
      <c r="D42" s="17" t="s">
        <v>407</v>
      </c>
      <c r="E42" s="44" t="s">
        <v>419</v>
      </c>
      <c r="F42" s="44">
        <v>254012</v>
      </c>
      <c r="G42" s="44" t="s">
        <v>43</v>
      </c>
      <c r="H42" s="44" t="s">
        <v>185</v>
      </c>
      <c r="I42" s="20" t="s">
        <v>420</v>
      </c>
      <c r="J42" s="20" t="s">
        <v>421</v>
      </c>
      <c r="K42" s="20" t="s">
        <v>411</v>
      </c>
      <c r="L42" s="46" t="s">
        <v>422</v>
      </c>
      <c r="M42" s="17" t="s">
        <v>65</v>
      </c>
      <c r="N42" s="16" t="s">
        <v>324</v>
      </c>
      <c r="O42" s="16" t="s">
        <v>423</v>
      </c>
      <c r="P42" s="20" t="s">
        <v>424</v>
      </c>
      <c r="Q42" s="53" t="s">
        <v>425</v>
      </c>
      <c r="R42" s="20" t="s">
        <v>426</v>
      </c>
      <c r="S42" s="20" t="s">
        <v>427</v>
      </c>
      <c r="T42" s="20" t="s">
        <v>428</v>
      </c>
      <c r="U42" s="17">
        <v>100</v>
      </c>
      <c r="V42" s="17">
        <v>58</v>
      </c>
      <c r="W42" s="29">
        <f t="shared" si="5"/>
        <v>0.58</v>
      </c>
      <c r="X42" s="51">
        <f>SUM(F42/V42)</f>
        <v>4379.517241379311</v>
      </c>
      <c r="Y42" s="66">
        <v>38</v>
      </c>
      <c r="Z42" s="52">
        <f>SUM(Y42/V42)</f>
        <v>0.6551724137931034</v>
      </c>
      <c r="AA42" s="30">
        <v>8.5</v>
      </c>
    </row>
    <row r="43" spans="1:27" ht="18.75" customHeight="1">
      <c r="A43" s="17">
        <v>38</v>
      </c>
      <c r="B43" s="17" t="s">
        <v>429</v>
      </c>
      <c r="C43" s="17" t="s">
        <v>430</v>
      </c>
      <c r="D43" s="17" t="s">
        <v>431</v>
      </c>
      <c r="E43" s="17" t="s">
        <v>432</v>
      </c>
      <c r="F43" s="44">
        <v>297723</v>
      </c>
      <c r="G43" s="45" t="s">
        <v>43</v>
      </c>
      <c r="H43" s="45" t="s">
        <v>61</v>
      </c>
      <c r="I43" s="20" t="s">
        <v>433</v>
      </c>
      <c r="J43" s="20" t="s">
        <v>434</v>
      </c>
      <c r="K43" s="20" t="s">
        <v>435</v>
      </c>
      <c r="L43" s="46">
        <v>45215</v>
      </c>
      <c r="M43" s="47" t="s">
        <v>115</v>
      </c>
      <c r="N43" s="48" t="s">
        <v>436</v>
      </c>
      <c r="O43" s="16" t="s">
        <v>437</v>
      </c>
      <c r="P43" s="20" t="s">
        <v>438</v>
      </c>
      <c r="Q43" s="49" t="s">
        <v>439</v>
      </c>
      <c r="R43" s="20" t="s">
        <v>440</v>
      </c>
      <c r="S43" s="20" t="s">
        <v>441</v>
      </c>
      <c r="T43" s="50" t="s">
        <v>442</v>
      </c>
      <c r="U43" s="27">
        <v>142</v>
      </c>
      <c r="V43" s="28">
        <v>125</v>
      </c>
      <c r="W43" s="29">
        <f t="shared" si="5"/>
        <v>0.8802816901408451</v>
      </c>
      <c r="X43" s="51">
        <f>SUM(F43/V43)</f>
        <v>2381.784</v>
      </c>
      <c r="Y43" s="65">
        <v>90</v>
      </c>
      <c r="Z43" s="52">
        <f>SUM(Y43/V43)</f>
        <v>0.72</v>
      </c>
      <c r="AA43" s="30">
        <v>9.2</v>
      </c>
    </row>
    <row r="44" spans="1:27" ht="18.75" customHeight="1">
      <c r="A44" s="17">
        <v>39</v>
      </c>
      <c r="B44" s="17" t="s">
        <v>429</v>
      </c>
      <c r="C44" s="17" t="s">
        <v>430</v>
      </c>
      <c r="D44" s="17" t="s">
        <v>431</v>
      </c>
      <c r="E44" s="17" t="s">
        <v>443</v>
      </c>
      <c r="F44" s="44">
        <v>62500</v>
      </c>
      <c r="G44" s="45" t="s">
        <v>158</v>
      </c>
      <c r="H44" s="45" t="s">
        <v>159</v>
      </c>
      <c r="I44" s="20" t="s">
        <v>444</v>
      </c>
      <c r="J44" s="35" t="s">
        <v>445</v>
      </c>
      <c r="K44" s="35" t="s">
        <v>446</v>
      </c>
      <c r="L44" s="36">
        <v>40217</v>
      </c>
      <c r="M44" s="47" t="s">
        <v>65</v>
      </c>
      <c r="N44" s="48" t="s">
        <v>447</v>
      </c>
      <c r="O44" s="16" t="s">
        <v>448</v>
      </c>
      <c r="P44" s="20" t="s">
        <v>449</v>
      </c>
      <c r="Q44" s="49" t="s">
        <v>450</v>
      </c>
      <c r="R44" s="20" t="s">
        <v>451</v>
      </c>
      <c r="S44" s="20" t="s">
        <v>452</v>
      </c>
      <c r="T44" s="50" t="s">
        <v>453</v>
      </c>
      <c r="U44" s="27">
        <v>38</v>
      </c>
      <c r="V44" s="28">
        <v>18</v>
      </c>
      <c r="W44" s="29">
        <f t="shared" si="5"/>
        <v>0.47368421052631576</v>
      </c>
      <c r="X44" s="51">
        <f>SUM(F44/V44)</f>
        <v>3472.222222222222</v>
      </c>
      <c r="Y44" s="65">
        <v>10</v>
      </c>
      <c r="Z44" s="52">
        <f>SUM(Y44/V44)</f>
        <v>0.5555555555555556</v>
      </c>
      <c r="AA44" s="30">
        <v>8</v>
      </c>
    </row>
    <row r="45" spans="1:27" s="43" customFormat="1" ht="15.75">
      <c r="A45" s="32">
        <v>40</v>
      </c>
      <c r="B45" s="32" t="s">
        <v>429</v>
      </c>
      <c r="C45" s="32" t="s">
        <v>430</v>
      </c>
      <c r="D45" s="17" t="s">
        <v>431</v>
      </c>
      <c r="E45" s="32" t="s">
        <v>42</v>
      </c>
      <c r="F45" s="58">
        <v>200000</v>
      </c>
      <c r="G45" s="34" t="s">
        <v>135</v>
      </c>
      <c r="H45" s="34" t="s">
        <v>44</v>
      </c>
      <c r="I45" s="35" t="s">
        <v>454</v>
      </c>
      <c r="J45" s="35" t="s">
        <v>445</v>
      </c>
      <c r="K45" s="35" t="s">
        <v>446</v>
      </c>
      <c r="L45" s="36">
        <v>40217</v>
      </c>
      <c r="M45" s="32" t="s">
        <v>189</v>
      </c>
      <c r="N45" s="37" t="s">
        <v>455</v>
      </c>
      <c r="O45" s="37" t="s">
        <v>448</v>
      </c>
      <c r="P45" s="35" t="s">
        <v>456</v>
      </c>
      <c r="Q45" s="49" t="s">
        <v>450</v>
      </c>
      <c r="R45" s="39" t="s">
        <v>451</v>
      </c>
      <c r="S45" s="39" t="s">
        <v>452</v>
      </c>
      <c r="T45" s="35" t="s">
        <v>457</v>
      </c>
      <c r="U45" s="32">
        <f>24*4</f>
        <v>96</v>
      </c>
      <c r="V45" s="32">
        <f>16*4</f>
        <v>64</v>
      </c>
      <c r="W45" s="40">
        <f t="shared" si="5"/>
        <v>0.6666666666666666</v>
      </c>
      <c r="X45" s="60">
        <f aca="true" t="shared" si="6" ref="X45:X51">F45/V45</f>
        <v>3125</v>
      </c>
      <c r="Y45" s="61">
        <v>37</v>
      </c>
      <c r="Z45" s="52">
        <f>SUM(Y45/V45)</f>
        <v>0.578125</v>
      </c>
      <c r="AA45" s="42">
        <v>6.95</v>
      </c>
    </row>
    <row r="46" spans="1:27" s="43" customFormat="1" ht="15.75">
      <c r="A46" s="32">
        <v>41</v>
      </c>
      <c r="B46" s="32" t="s">
        <v>458</v>
      </c>
      <c r="C46" s="32" t="s">
        <v>459</v>
      </c>
      <c r="D46" s="32" t="s">
        <v>460</v>
      </c>
      <c r="E46" s="32" t="s">
        <v>42</v>
      </c>
      <c r="F46" s="33">
        <v>300000</v>
      </c>
      <c r="G46" s="34" t="s">
        <v>43</v>
      </c>
      <c r="H46" s="34" t="s">
        <v>44</v>
      </c>
      <c r="I46" s="35" t="s">
        <v>461</v>
      </c>
      <c r="J46" s="35" t="s">
        <v>462</v>
      </c>
      <c r="K46" s="35" t="s">
        <v>463</v>
      </c>
      <c r="L46" s="36">
        <v>70401</v>
      </c>
      <c r="M46" s="32" t="s">
        <v>115</v>
      </c>
      <c r="N46" s="37" t="s">
        <v>464</v>
      </c>
      <c r="O46" s="37" t="s">
        <v>465</v>
      </c>
      <c r="P46" s="35" t="s">
        <v>466</v>
      </c>
      <c r="Q46" s="67" t="s">
        <v>467</v>
      </c>
      <c r="R46" s="39" t="s">
        <v>468</v>
      </c>
      <c r="S46" s="39" t="s">
        <v>469</v>
      </c>
      <c r="T46" s="35" t="s">
        <v>470</v>
      </c>
      <c r="U46" s="68">
        <v>215</v>
      </c>
      <c r="V46" s="68">
        <v>151</v>
      </c>
      <c r="W46" s="40">
        <f t="shared" si="5"/>
        <v>0.7023255813953488</v>
      </c>
      <c r="X46" s="60">
        <f t="shared" si="6"/>
        <v>1986.7549668874171</v>
      </c>
      <c r="Y46" s="61">
        <v>74</v>
      </c>
      <c r="Z46" s="62">
        <v>0.73</v>
      </c>
      <c r="AA46" s="42">
        <v>7</v>
      </c>
    </row>
    <row r="47" spans="1:27" ht="15.75">
      <c r="A47" s="17">
        <v>42</v>
      </c>
      <c r="B47" s="17" t="s">
        <v>471</v>
      </c>
      <c r="C47" s="17" t="s">
        <v>472</v>
      </c>
      <c r="D47" s="17" t="s">
        <v>473</v>
      </c>
      <c r="E47" s="55" t="s">
        <v>474</v>
      </c>
      <c r="F47" s="44">
        <v>207000</v>
      </c>
      <c r="G47" s="17" t="s">
        <v>43</v>
      </c>
      <c r="H47" s="44" t="s">
        <v>185</v>
      </c>
      <c r="I47" s="20" t="s">
        <v>475</v>
      </c>
      <c r="J47" s="20" t="s">
        <v>476</v>
      </c>
      <c r="K47" s="20" t="s">
        <v>477</v>
      </c>
      <c r="L47" s="46" t="s">
        <v>478</v>
      </c>
      <c r="M47" s="56" t="s">
        <v>65</v>
      </c>
      <c r="N47" s="16" t="s">
        <v>479</v>
      </c>
      <c r="O47" s="16" t="s">
        <v>480</v>
      </c>
      <c r="P47" s="20" t="s">
        <v>481</v>
      </c>
      <c r="Q47" s="53" t="s">
        <v>482</v>
      </c>
      <c r="R47" s="20" t="s">
        <v>483</v>
      </c>
      <c r="S47" s="20" t="s">
        <v>484</v>
      </c>
      <c r="T47" s="20" t="s">
        <v>485</v>
      </c>
      <c r="U47" s="17">
        <v>152</v>
      </c>
      <c r="V47" s="17">
        <v>95</v>
      </c>
      <c r="W47" s="29">
        <f t="shared" si="5"/>
        <v>0.625</v>
      </c>
      <c r="X47" s="44">
        <f t="shared" si="6"/>
        <v>2178.9473684210525</v>
      </c>
      <c r="Y47" s="66">
        <v>36</v>
      </c>
      <c r="Z47" s="52">
        <f>SUM(Y47/V47)</f>
        <v>0.37894736842105264</v>
      </c>
      <c r="AA47" s="30">
        <v>9.25</v>
      </c>
    </row>
    <row r="48" spans="1:27" s="43" customFormat="1" ht="15.75">
      <c r="A48" s="32">
        <v>43</v>
      </c>
      <c r="B48" s="32" t="s">
        <v>471</v>
      </c>
      <c r="C48" s="32" t="s">
        <v>472</v>
      </c>
      <c r="D48" s="17" t="s">
        <v>473</v>
      </c>
      <c r="E48" s="32" t="s">
        <v>42</v>
      </c>
      <c r="F48" s="58">
        <v>200000</v>
      </c>
      <c r="G48" s="34" t="s">
        <v>135</v>
      </c>
      <c r="H48" s="34" t="s">
        <v>44</v>
      </c>
      <c r="I48" s="35" t="s">
        <v>486</v>
      </c>
      <c r="J48" s="35" t="s">
        <v>487</v>
      </c>
      <c r="K48" s="35" t="s">
        <v>488</v>
      </c>
      <c r="L48" s="36" t="s">
        <v>489</v>
      </c>
      <c r="M48" s="69" t="s">
        <v>115</v>
      </c>
      <c r="N48" s="70" t="s">
        <v>490</v>
      </c>
      <c r="O48" s="37" t="s">
        <v>491</v>
      </c>
      <c r="P48" s="35" t="s">
        <v>492</v>
      </c>
      <c r="Q48" s="38" t="s">
        <v>493</v>
      </c>
      <c r="R48" s="39" t="s">
        <v>494</v>
      </c>
      <c r="S48" s="39" t="s">
        <v>495</v>
      </c>
      <c r="T48" s="35" t="s">
        <v>496</v>
      </c>
      <c r="U48" s="32">
        <v>140</v>
      </c>
      <c r="V48" s="32">
        <v>103</v>
      </c>
      <c r="W48" s="40">
        <f t="shared" si="5"/>
        <v>0.7357142857142858</v>
      </c>
      <c r="X48" s="60">
        <f t="shared" si="6"/>
        <v>1941.7475728155339</v>
      </c>
      <c r="Y48" s="61">
        <v>58</v>
      </c>
      <c r="Z48" s="62">
        <v>0.62</v>
      </c>
      <c r="AA48" s="42">
        <v>9.25</v>
      </c>
    </row>
    <row r="49" spans="1:27" s="43" customFormat="1" ht="15.75">
      <c r="A49" s="32">
        <v>44</v>
      </c>
      <c r="B49" s="32" t="s">
        <v>471</v>
      </c>
      <c r="C49" s="32" t="s">
        <v>472</v>
      </c>
      <c r="D49" s="17" t="s">
        <v>473</v>
      </c>
      <c r="E49" s="32" t="s">
        <v>42</v>
      </c>
      <c r="F49" s="60">
        <v>296896</v>
      </c>
      <c r="G49" s="34" t="s">
        <v>43</v>
      </c>
      <c r="H49" s="34" t="s">
        <v>44</v>
      </c>
      <c r="I49" s="35" t="s">
        <v>497</v>
      </c>
      <c r="J49" s="35" t="s">
        <v>498</v>
      </c>
      <c r="K49" s="35" t="s">
        <v>499</v>
      </c>
      <c r="L49" s="36">
        <v>2119</v>
      </c>
      <c r="M49" s="32" t="s">
        <v>115</v>
      </c>
      <c r="N49" s="37" t="s">
        <v>500</v>
      </c>
      <c r="O49" s="37" t="s">
        <v>501</v>
      </c>
      <c r="P49" s="35" t="s">
        <v>502</v>
      </c>
      <c r="Q49" s="38" t="s">
        <v>503</v>
      </c>
      <c r="R49" s="39" t="s">
        <v>504</v>
      </c>
      <c r="S49" s="39" t="s">
        <v>505</v>
      </c>
      <c r="T49" s="35" t="s">
        <v>506</v>
      </c>
      <c r="U49" s="32">
        <v>180</v>
      </c>
      <c r="V49" s="32">
        <v>126</v>
      </c>
      <c r="W49" s="40">
        <f t="shared" si="5"/>
        <v>0.7</v>
      </c>
      <c r="X49" s="60">
        <f t="shared" si="6"/>
        <v>2356.3174603174602</v>
      </c>
      <c r="Y49" s="61">
        <v>84</v>
      </c>
      <c r="Z49" s="62">
        <v>0.6</v>
      </c>
      <c r="AA49" s="42">
        <v>9.5</v>
      </c>
    </row>
    <row r="50" spans="1:27" s="43" customFormat="1" ht="15.75">
      <c r="A50" s="32">
        <v>45</v>
      </c>
      <c r="B50" s="32" t="s">
        <v>471</v>
      </c>
      <c r="C50" s="32" t="s">
        <v>472</v>
      </c>
      <c r="D50" s="17" t="s">
        <v>473</v>
      </c>
      <c r="E50" s="32" t="s">
        <v>507</v>
      </c>
      <c r="F50" s="60">
        <v>50000</v>
      </c>
      <c r="G50" s="34" t="s">
        <v>158</v>
      </c>
      <c r="H50" s="34" t="s">
        <v>159</v>
      </c>
      <c r="I50" s="35" t="s">
        <v>497</v>
      </c>
      <c r="J50" s="35" t="s">
        <v>498</v>
      </c>
      <c r="K50" s="35" t="s">
        <v>499</v>
      </c>
      <c r="L50" s="36">
        <v>2119</v>
      </c>
      <c r="M50" s="32" t="s">
        <v>285</v>
      </c>
      <c r="N50" s="37" t="s">
        <v>500</v>
      </c>
      <c r="O50" s="37" t="s">
        <v>501</v>
      </c>
      <c r="P50" s="35" t="s">
        <v>502</v>
      </c>
      <c r="Q50" s="38" t="s">
        <v>503</v>
      </c>
      <c r="R50" s="39" t="s">
        <v>504</v>
      </c>
      <c r="S50" s="39" t="s">
        <v>505</v>
      </c>
      <c r="T50" s="35" t="s">
        <v>508</v>
      </c>
      <c r="U50" s="32">
        <v>15</v>
      </c>
      <c r="V50" s="32">
        <v>10</v>
      </c>
      <c r="W50" s="40">
        <f t="shared" si="5"/>
        <v>0.6666666666666666</v>
      </c>
      <c r="X50" s="60">
        <f t="shared" si="6"/>
        <v>5000</v>
      </c>
      <c r="Y50" s="61">
        <v>6</v>
      </c>
      <c r="Z50" s="62">
        <v>0.6</v>
      </c>
      <c r="AA50" s="42">
        <v>9</v>
      </c>
    </row>
    <row r="51" spans="1:27" s="43" customFormat="1" ht="15.75">
      <c r="A51" s="32">
        <v>46</v>
      </c>
      <c r="B51" s="32" t="s">
        <v>471</v>
      </c>
      <c r="C51" s="32" t="s">
        <v>472</v>
      </c>
      <c r="D51" s="17" t="s">
        <v>473</v>
      </c>
      <c r="E51" s="32" t="s">
        <v>42</v>
      </c>
      <c r="F51" s="33">
        <v>145200</v>
      </c>
      <c r="G51" s="34" t="s">
        <v>43</v>
      </c>
      <c r="H51" s="34" t="s">
        <v>44</v>
      </c>
      <c r="I51" s="35" t="s">
        <v>509</v>
      </c>
      <c r="J51" s="35" t="s">
        <v>510</v>
      </c>
      <c r="K51" s="35" t="s">
        <v>511</v>
      </c>
      <c r="L51" s="36" t="s">
        <v>512</v>
      </c>
      <c r="M51" s="69" t="s">
        <v>115</v>
      </c>
      <c r="N51" s="70" t="s">
        <v>513</v>
      </c>
      <c r="O51" s="37" t="s">
        <v>514</v>
      </c>
      <c r="P51" s="35" t="s">
        <v>515</v>
      </c>
      <c r="Q51" s="38" t="s">
        <v>516</v>
      </c>
      <c r="R51" s="39" t="s">
        <v>517</v>
      </c>
      <c r="S51" s="39" t="s">
        <v>518</v>
      </c>
      <c r="T51" s="35" t="s">
        <v>519</v>
      </c>
      <c r="U51" s="32">
        <v>100</v>
      </c>
      <c r="V51" s="32">
        <v>66</v>
      </c>
      <c r="W51" s="40">
        <f t="shared" si="5"/>
        <v>0.66</v>
      </c>
      <c r="X51" s="33">
        <f t="shared" si="6"/>
        <v>2200</v>
      </c>
      <c r="Y51" s="61">
        <v>40</v>
      </c>
      <c r="Z51" s="40">
        <f>Y51/V51</f>
        <v>0.6060606060606061</v>
      </c>
      <c r="AA51" s="42">
        <v>11.25</v>
      </c>
    </row>
    <row r="52" spans="1:27" ht="20.25" customHeight="1">
      <c r="A52" s="17">
        <v>47</v>
      </c>
      <c r="B52" s="17" t="s">
        <v>520</v>
      </c>
      <c r="C52" s="17" t="s">
        <v>521</v>
      </c>
      <c r="D52" s="17" t="s">
        <v>522</v>
      </c>
      <c r="E52" s="17" t="s">
        <v>523</v>
      </c>
      <c r="F52" s="44">
        <v>299962</v>
      </c>
      <c r="G52" s="45" t="s">
        <v>43</v>
      </c>
      <c r="H52" s="45" t="s">
        <v>61</v>
      </c>
      <c r="I52" s="20" t="s">
        <v>524</v>
      </c>
      <c r="J52" s="20" t="s">
        <v>525</v>
      </c>
      <c r="K52" s="20" t="s">
        <v>526</v>
      </c>
      <c r="L52" s="46">
        <v>21705</v>
      </c>
      <c r="M52" s="47" t="s">
        <v>65</v>
      </c>
      <c r="N52" s="48" t="s">
        <v>527</v>
      </c>
      <c r="O52" s="16" t="s">
        <v>528</v>
      </c>
      <c r="P52" s="20" t="s">
        <v>529</v>
      </c>
      <c r="Q52" s="53" t="s">
        <v>530</v>
      </c>
      <c r="R52" s="20" t="s">
        <v>531</v>
      </c>
      <c r="S52" s="20" t="s">
        <v>532</v>
      </c>
      <c r="T52" s="50" t="s">
        <v>533</v>
      </c>
      <c r="U52" s="27">
        <v>175</v>
      </c>
      <c r="V52" s="28">
        <v>120</v>
      </c>
      <c r="W52" s="29">
        <f t="shared" si="5"/>
        <v>0.6857142857142857</v>
      </c>
      <c r="X52" s="51">
        <f>SUM(F52/V52)</f>
        <v>2499.6833333333334</v>
      </c>
      <c r="Y52" s="65">
        <v>44</v>
      </c>
      <c r="Z52" s="52">
        <f>SUM(Y52/V52)</f>
        <v>0.36666666666666664</v>
      </c>
      <c r="AA52" s="30">
        <v>9.25</v>
      </c>
    </row>
    <row r="53" spans="1:27" s="43" customFormat="1" ht="15.75">
      <c r="A53" s="32">
        <v>48</v>
      </c>
      <c r="B53" s="32" t="s">
        <v>520</v>
      </c>
      <c r="C53" s="32" t="s">
        <v>521</v>
      </c>
      <c r="D53" s="17" t="s">
        <v>522</v>
      </c>
      <c r="E53" s="32" t="s">
        <v>42</v>
      </c>
      <c r="F53" s="33">
        <v>300000</v>
      </c>
      <c r="G53" s="34" t="s">
        <v>43</v>
      </c>
      <c r="H53" s="34" t="s">
        <v>44</v>
      </c>
      <c r="I53" s="35" t="s">
        <v>534</v>
      </c>
      <c r="J53" s="35" t="s">
        <v>535</v>
      </c>
      <c r="K53" s="35" t="s">
        <v>536</v>
      </c>
      <c r="L53" s="36">
        <v>21202</v>
      </c>
      <c r="M53" s="32" t="s">
        <v>537</v>
      </c>
      <c r="N53" s="37" t="s">
        <v>436</v>
      </c>
      <c r="O53" s="37" t="s">
        <v>538</v>
      </c>
      <c r="P53" s="35" t="s">
        <v>539</v>
      </c>
      <c r="Q53" s="38" t="s">
        <v>540</v>
      </c>
      <c r="R53" s="39" t="s">
        <v>541</v>
      </c>
      <c r="S53" s="39" t="s">
        <v>542</v>
      </c>
      <c r="T53" s="35" t="s">
        <v>543</v>
      </c>
      <c r="U53" s="32">
        <v>200</v>
      </c>
      <c r="V53" s="32">
        <v>158</v>
      </c>
      <c r="W53" s="40">
        <f t="shared" si="5"/>
        <v>0.79</v>
      </c>
      <c r="X53" s="33">
        <f>F53/V53</f>
        <v>1898.73417721519</v>
      </c>
      <c r="Y53" s="61">
        <v>96</v>
      </c>
      <c r="Z53" s="40">
        <f>Y53/V53</f>
        <v>0.6075949367088608</v>
      </c>
      <c r="AA53" s="42">
        <v>11.5</v>
      </c>
    </row>
    <row r="54" spans="1:27" s="43" customFormat="1" ht="15.75">
      <c r="A54" s="32">
        <v>49</v>
      </c>
      <c r="B54" s="32" t="s">
        <v>544</v>
      </c>
      <c r="C54" s="32" t="s">
        <v>545</v>
      </c>
      <c r="D54" s="32" t="s">
        <v>546</v>
      </c>
      <c r="E54" s="32" t="s">
        <v>42</v>
      </c>
      <c r="F54" s="33">
        <v>200000</v>
      </c>
      <c r="G54" s="34" t="s">
        <v>247</v>
      </c>
      <c r="H54" s="34" t="s">
        <v>44</v>
      </c>
      <c r="I54" s="35" t="s">
        <v>547</v>
      </c>
      <c r="J54" s="35" t="s">
        <v>548</v>
      </c>
      <c r="K54" s="35" t="s">
        <v>549</v>
      </c>
      <c r="L54" s="36" t="s">
        <v>550</v>
      </c>
      <c r="M54" s="69" t="s">
        <v>189</v>
      </c>
      <c r="N54" s="70" t="s">
        <v>551</v>
      </c>
      <c r="O54" s="37" t="s">
        <v>552</v>
      </c>
      <c r="P54" s="35" t="s">
        <v>553</v>
      </c>
      <c r="Q54" s="38" t="s">
        <v>554</v>
      </c>
      <c r="R54" s="39" t="s">
        <v>555</v>
      </c>
      <c r="S54" s="39" t="s">
        <v>556</v>
      </c>
      <c r="T54" s="35" t="s">
        <v>557</v>
      </c>
      <c r="U54" s="32">
        <v>136</v>
      </c>
      <c r="V54" s="32">
        <v>90</v>
      </c>
      <c r="W54" s="40">
        <f t="shared" si="5"/>
        <v>0.6617647058823529</v>
      </c>
      <c r="X54" s="33">
        <f>F54/V54</f>
        <v>2222.222222222222</v>
      </c>
      <c r="Y54" s="61">
        <v>53</v>
      </c>
      <c r="Z54" s="40">
        <f>Y54/V54</f>
        <v>0.5888888888888889</v>
      </c>
      <c r="AA54" s="42">
        <v>9.5</v>
      </c>
    </row>
    <row r="55" spans="1:27" ht="17.25" customHeight="1">
      <c r="A55" s="17">
        <v>50</v>
      </c>
      <c r="B55" s="17" t="s">
        <v>558</v>
      </c>
      <c r="C55" s="17" t="s">
        <v>559</v>
      </c>
      <c r="D55" s="17" t="s">
        <v>560</v>
      </c>
      <c r="E55" s="17" t="s">
        <v>561</v>
      </c>
      <c r="F55" s="44">
        <v>252367</v>
      </c>
      <c r="G55" s="44" t="s">
        <v>60</v>
      </c>
      <c r="H55" s="45" t="s">
        <v>61</v>
      </c>
      <c r="I55" s="20" t="s">
        <v>562</v>
      </c>
      <c r="J55" s="20" t="s">
        <v>563</v>
      </c>
      <c r="K55" s="20" t="s">
        <v>564</v>
      </c>
      <c r="L55" s="46">
        <v>49418</v>
      </c>
      <c r="M55" s="47" t="s">
        <v>189</v>
      </c>
      <c r="N55" s="48" t="s">
        <v>565</v>
      </c>
      <c r="O55" s="16" t="s">
        <v>566</v>
      </c>
      <c r="P55" s="20" t="s">
        <v>567</v>
      </c>
      <c r="Q55" s="49" t="s">
        <v>568</v>
      </c>
      <c r="R55" s="20" t="s">
        <v>569</v>
      </c>
      <c r="S55" s="20" t="s">
        <v>570</v>
      </c>
      <c r="T55" s="50" t="s">
        <v>571</v>
      </c>
      <c r="U55" s="27">
        <v>138</v>
      </c>
      <c r="V55" s="28">
        <v>87</v>
      </c>
      <c r="W55" s="29">
        <f t="shared" si="5"/>
        <v>0.6304347826086957</v>
      </c>
      <c r="X55" s="51">
        <f>SUM(F55/V55)</f>
        <v>2900.770114942529</v>
      </c>
      <c r="Y55" s="65">
        <v>45</v>
      </c>
      <c r="Z55" s="52">
        <f>SUM(Y55/V55)</f>
        <v>0.5172413793103449</v>
      </c>
      <c r="AA55" s="30">
        <v>8</v>
      </c>
    </row>
    <row r="56" spans="1:27" s="43" customFormat="1" ht="31.5">
      <c r="A56" s="32">
        <v>51</v>
      </c>
      <c r="B56" s="32" t="s">
        <v>558</v>
      </c>
      <c r="C56" s="32" t="s">
        <v>572</v>
      </c>
      <c r="D56" s="32" t="s">
        <v>573</v>
      </c>
      <c r="E56" s="32" t="s">
        <v>42</v>
      </c>
      <c r="F56" s="33">
        <v>295832</v>
      </c>
      <c r="G56" s="32" t="s">
        <v>43</v>
      </c>
      <c r="H56" s="34" t="s">
        <v>44</v>
      </c>
      <c r="I56" s="35" t="s">
        <v>574</v>
      </c>
      <c r="J56" s="35" t="s">
        <v>575</v>
      </c>
      <c r="K56" s="35" t="s">
        <v>576</v>
      </c>
      <c r="L56" s="36">
        <v>48201</v>
      </c>
      <c r="M56" s="32" t="s">
        <v>115</v>
      </c>
      <c r="N56" s="37" t="s">
        <v>577</v>
      </c>
      <c r="O56" s="37" t="s">
        <v>578</v>
      </c>
      <c r="P56" s="35" t="s">
        <v>579</v>
      </c>
      <c r="Q56" s="49" t="s">
        <v>580</v>
      </c>
      <c r="R56" s="35" t="s">
        <v>581</v>
      </c>
      <c r="S56" s="35" t="s">
        <v>582</v>
      </c>
      <c r="T56" s="64" t="s">
        <v>583</v>
      </c>
      <c r="U56" s="32">
        <v>252</v>
      </c>
      <c r="V56" s="32">
        <v>173</v>
      </c>
      <c r="W56" s="40">
        <f t="shared" si="5"/>
        <v>0.6865079365079365</v>
      </c>
      <c r="X56" s="33">
        <f>F56/V56</f>
        <v>1710.0115606936415</v>
      </c>
      <c r="Y56" s="61">
        <v>111</v>
      </c>
      <c r="Z56" s="40">
        <f>Y56/V56</f>
        <v>0.6416184971098265</v>
      </c>
      <c r="AA56" s="42">
        <v>9</v>
      </c>
    </row>
    <row r="57" spans="1:27" ht="15.75">
      <c r="A57" s="17">
        <v>52</v>
      </c>
      <c r="B57" s="17" t="s">
        <v>584</v>
      </c>
      <c r="C57" s="17" t="s">
        <v>585</v>
      </c>
      <c r="D57" s="17" t="s">
        <v>586</v>
      </c>
      <c r="E57" s="17" t="s">
        <v>587</v>
      </c>
      <c r="F57" s="44">
        <v>300000</v>
      </c>
      <c r="G57" s="45" t="s">
        <v>43</v>
      </c>
      <c r="H57" s="45" t="s">
        <v>61</v>
      </c>
      <c r="I57" s="20" t="s">
        <v>588</v>
      </c>
      <c r="J57" s="20" t="s">
        <v>589</v>
      </c>
      <c r="K57" s="20" t="s">
        <v>590</v>
      </c>
      <c r="L57" s="46">
        <v>55101</v>
      </c>
      <c r="M57" s="19" t="s">
        <v>65</v>
      </c>
      <c r="N57" s="21" t="s">
        <v>591</v>
      </c>
      <c r="O57" s="16" t="s">
        <v>592</v>
      </c>
      <c r="P57" s="20" t="s">
        <v>593</v>
      </c>
      <c r="Q57" s="49" t="s">
        <v>594</v>
      </c>
      <c r="R57" s="20" t="s">
        <v>595</v>
      </c>
      <c r="S57" s="20" t="s">
        <v>596</v>
      </c>
      <c r="T57" s="22" t="s">
        <v>597</v>
      </c>
      <c r="U57" s="27">
        <v>160</v>
      </c>
      <c r="V57" s="28">
        <v>105</v>
      </c>
      <c r="W57" s="29">
        <f t="shared" si="5"/>
        <v>0.65625</v>
      </c>
      <c r="X57" s="51">
        <f>SUM(F57/V57)</f>
        <v>2857.1428571428573</v>
      </c>
      <c r="Y57" s="65">
        <v>85</v>
      </c>
      <c r="Z57" s="52">
        <f>SUM(Y57/V57)</f>
        <v>0.8095238095238095</v>
      </c>
      <c r="AA57" s="30">
        <v>11.81</v>
      </c>
    </row>
    <row r="58" spans="1:27" s="43" customFormat="1" ht="15.75">
      <c r="A58" s="32">
        <v>53</v>
      </c>
      <c r="B58" s="32" t="s">
        <v>598</v>
      </c>
      <c r="C58" s="32" t="s">
        <v>572</v>
      </c>
      <c r="D58" s="32" t="s">
        <v>573</v>
      </c>
      <c r="E58" s="32" t="s">
        <v>42</v>
      </c>
      <c r="F58" s="58">
        <v>300000</v>
      </c>
      <c r="G58" s="34" t="s">
        <v>43</v>
      </c>
      <c r="H58" s="34" t="s">
        <v>44</v>
      </c>
      <c r="I58" s="35" t="s">
        <v>599</v>
      </c>
      <c r="J58" s="35" t="s">
        <v>600</v>
      </c>
      <c r="K58" s="35" t="s">
        <v>601</v>
      </c>
      <c r="L58" s="36">
        <v>63101</v>
      </c>
      <c r="M58" s="32" t="s">
        <v>115</v>
      </c>
      <c r="N58" s="37" t="s">
        <v>602</v>
      </c>
      <c r="O58" s="37" t="s">
        <v>603</v>
      </c>
      <c r="P58" s="35" t="s">
        <v>604</v>
      </c>
      <c r="Q58" s="38" t="s">
        <v>605</v>
      </c>
      <c r="R58" s="39" t="s">
        <v>606</v>
      </c>
      <c r="S58" s="39" t="s">
        <v>607</v>
      </c>
      <c r="T58" s="35" t="s">
        <v>608</v>
      </c>
      <c r="U58" s="32">
        <v>215</v>
      </c>
      <c r="V58" s="32">
        <v>200</v>
      </c>
      <c r="W58" s="40">
        <f t="shared" si="5"/>
        <v>0.9302325581395349</v>
      </c>
      <c r="X58" s="60">
        <f>F58/V58</f>
        <v>1500</v>
      </c>
      <c r="Y58" s="61">
        <v>125</v>
      </c>
      <c r="Z58" s="62">
        <v>0.76</v>
      </c>
      <c r="AA58" s="42">
        <v>9</v>
      </c>
    </row>
    <row r="59" spans="1:27" s="43" customFormat="1" ht="15.75">
      <c r="A59" s="32">
        <v>54</v>
      </c>
      <c r="B59" s="32" t="s">
        <v>598</v>
      </c>
      <c r="C59" s="32" t="s">
        <v>572</v>
      </c>
      <c r="D59" s="32" t="s">
        <v>573</v>
      </c>
      <c r="E59" s="32" t="s">
        <v>42</v>
      </c>
      <c r="F59" s="33">
        <v>300000</v>
      </c>
      <c r="G59" s="34" t="s">
        <v>43</v>
      </c>
      <c r="H59" s="34" t="s">
        <v>44</v>
      </c>
      <c r="I59" s="35" t="s">
        <v>609</v>
      </c>
      <c r="J59" s="35" t="s">
        <v>610</v>
      </c>
      <c r="K59" s="35" t="s">
        <v>611</v>
      </c>
      <c r="L59" s="36">
        <v>63103</v>
      </c>
      <c r="M59" s="32" t="s">
        <v>115</v>
      </c>
      <c r="N59" s="37" t="s">
        <v>612</v>
      </c>
      <c r="O59" s="37" t="s">
        <v>613</v>
      </c>
      <c r="P59" s="35" t="s">
        <v>614</v>
      </c>
      <c r="Q59" s="38" t="s">
        <v>615</v>
      </c>
      <c r="R59" s="39" t="s">
        <v>616</v>
      </c>
      <c r="S59" s="39" t="s">
        <v>617</v>
      </c>
      <c r="T59" s="35" t="s">
        <v>618</v>
      </c>
      <c r="U59" s="32">
        <v>192</v>
      </c>
      <c r="V59" s="32">
        <v>153</v>
      </c>
      <c r="W59" s="40">
        <f t="shared" si="5"/>
        <v>0.796875</v>
      </c>
      <c r="X59" s="33">
        <f>F59/V59</f>
        <v>1960.7843137254902</v>
      </c>
      <c r="Y59" s="61">
        <v>123</v>
      </c>
      <c r="Z59" s="40">
        <f>Y59/V59</f>
        <v>0.803921568627451</v>
      </c>
      <c r="AA59" s="42">
        <v>9</v>
      </c>
    </row>
    <row r="60" spans="1:27" ht="15.75">
      <c r="A60" s="17">
        <v>55</v>
      </c>
      <c r="B60" s="17" t="s">
        <v>619</v>
      </c>
      <c r="C60" s="17" t="s">
        <v>620</v>
      </c>
      <c r="D60" s="17" t="s">
        <v>621</v>
      </c>
      <c r="E60" s="17" t="s">
        <v>622</v>
      </c>
      <c r="F60" s="44">
        <v>198475</v>
      </c>
      <c r="G60" s="44" t="s">
        <v>135</v>
      </c>
      <c r="H60" s="45" t="s">
        <v>61</v>
      </c>
      <c r="I60" s="20" t="s">
        <v>623</v>
      </c>
      <c r="J60" s="20" t="s">
        <v>624</v>
      </c>
      <c r="K60" s="20" t="s">
        <v>625</v>
      </c>
      <c r="L60" s="46" t="s">
        <v>626</v>
      </c>
      <c r="M60" s="17" t="s">
        <v>115</v>
      </c>
      <c r="N60" s="16" t="s">
        <v>436</v>
      </c>
      <c r="O60" s="16" t="s">
        <v>627</v>
      </c>
      <c r="P60" s="20" t="s">
        <v>628</v>
      </c>
      <c r="Q60" s="53" t="s">
        <v>629</v>
      </c>
      <c r="R60" s="20" t="s">
        <v>630</v>
      </c>
      <c r="S60" s="20" t="s">
        <v>631</v>
      </c>
      <c r="T60" s="20" t="s">
        <v>632</v>
      </c>
      <c r="U60" s="17">
        <v>90</v>
      </c>
      <c r="V60" s="17">
        <v>72</v>
      </c>
      <c r="W60" s="29">
        <f t="shared" si="5"/>
        <v>0.8</v>
      </c>
      <c r="X60" s="44">
        <v>2757</v>
      </c>
      <c r="Y60" s="66">
        <v>37</v>
      </c>
      <c r="Z60" s="52">
        <f aca="true" t="shared" si="7" ref="Z60:Z65">SUM(Y60/V60)</f>
        <v>0.5138888888888888</v>
      </c>
      <c r="AA60" s="30">
        <v>7.5</v>
      </c>
    </row>
    <row r="61" spans="1:27" s="43" customFormat="1" ht="15.75">
      <c r="A61" s="32">
        <v>56</v>
      </c>
      <c r="B61" s="32" t="s">
        <v>633</v>
      </c>
      <c r="C61" s="32" t="s">
        <v>634</v>
      </c>
      <c r="D61" s="32" t="s">
        <v>635</v>
      </c>
      <c r="E61" s="32" t="s">
        <v>42</v>
      </c>
      <c r="F61" s="58">
        <v>198200</v>
      </c>
      <c r="G61" s="34" t="s">
        <v>247</v>
      </c>
      <c r="H61" s="34" t="s">
        <v>44</v>
      </c>
      <c r="I61" s="35" t="s">
        <v>636</v>
      </c>
      <c r="J61" s="35" t="s">
        <v>637</v>
      </c>
      <c r="K61" s="35" t="s">
        <v>638</v>
      </c>
      <c r="L61" s="36">
        <v>28801</v>
      </c>
      <c r="M61" s="32" t="s">
        <v>639</v>
      </c>
      <c r="N61" s="37" t="s">
        <v>640</v>
      </c>
      <c r="O61" s="37" t="s">
        <v>641</v>
      </c>
      <c r="P61" s="35" t="s">
        <v>642</v>
      </c>
      <c r="Q61" s="38" t="s">
        <v>643</v>
      </c>
      <c r="R61" s="39" t="s">
        <v>644</v>
      </c>
      <c r="S61" s="39" t="s">
        <v>645</v>
      </c>
      <c r="T61" s="35" t="s">
        <v>646</v>
      </c>
      <c r="U61" s="32">
        <v>200</v>
      </c>
      <c r="V61" s="32">
        <v>162</v>
      </c>
      <c r="W61" s="40">
        <f t="shared" si="5"/>
        <v>0.81</v>
      </c>
      <c r="X61" s="60">
        <f>F61/V61</f>
        <v>1223.4567901234568</v>
      </c>
      <c r="Y61" s="61">
        <v>94</v>
      </c>
      <c r="Z61" s="52">
        <f t="shared" si="7"/>
        <v>0.5802469135802469</v>
      </c>
      <c r="AA61" s="42">
        <v>9</v>
      </c>
    </row>
    <row r="62" spans="1:27" ht="15.75">
      <c r="A62" s="17">
        <v>57</v>
      </c>
      <c r="B62" s="17" t="s">
        <v>647</v>
      </c>
      <c r="C62" s="17" t="s">
        <v>648</v>
      </c>
      <c r="D62" s="17" t="s">
        <v>649</v>
      </c>
      <c r="E62" s="55" t="s">
        <v>650</v>
      </c>
      <c r="F62" s="44">
        <v>170000</v>
      </c>
      <c r="G62" s="17" t="s">
        <v>43</v>
      </c>
      <c r="H62" s="44" t="s">
        <v>185</v>
      </c>
      <c r="I62" s="20" t="s">
        <v>124</v>
      </c>
      <c r="J62" s="20" t="s">
        <v>651</v>
      </c>
      <c r="K62" s="20" t="s">
        <v>652</v>
      </c>
      <c r="L62" s="46" t="s">
        <v>653</v>
      </c>
      <c r="M62" s="17" t="s">
        <v>189</v>
      </c>
      <c r="N62" s="16" t="s">
        <v>654</v>
      </c>
      <c r="O62" s="16" t="s">
        <v>655</v>
      </c>
      <c r="P62" s="20" t="s">
        <v>656</v>
      </c>
      <c r="Q62" s="49" t="s">
        <v>657</v>
      </c>
      <c r="R62" s="20" t="s">
        <v>131</v>
      </c>
      <c r="S62" s="20" t="s">
        <v>132</v>
      </c>
      <c r="T62" s="20" t="s">
        <v>658</v>
      </c>
      <c r="U62" s="17">
        <v>220</v>
      </c>
      <c r="V62" s="17">
        <v>175</v>
      </c>
      <c r="W62" s="29">
        <f t="shared" si="5"/>
        <v>0.7954545454545454</v>
      </c>
      <c r="X62" s="51">
        <f>SUM(F62/V62)</f>
        <v>971.4285714285714</v>
      </c>
      <c r="Y62" s="66">
        <v>87</v>
      </c>
      <c r="Z62" s="52">
        <f t="shared" si="7"/>
        <v>0.49714285714285716</v>
      </c>
      <c r="AA62" s="30">
        <v>9</v>
      </c>
    </row>
    <row r="63" spans="1:27" ht="15.75">
      <c r="A63" s="17">
        <v>58</v>
      </c>
      <c r="B63" s="17" t="s">
        <v>659</v>
      </c>
      <c r="C63" s="17" t="s">
        <v>959</v>
      </c>
      <c r="D63" s="17" t="s">
        <v>660</v>
      </c>
      <c r="E63" s="17" t="s">
        <v>661</v>
      </c>
      <c r="F63" s="44">
        <v>100000</v>
      </c>
      <c r="G63" s="44" t="s">
        <v>60</v>
      </c>
      <c r="H63" s="45" t="s">
        <v>61</v>
      </c>
      <c r="I63" s="20" t="s">
        <v>662</v>
      </c>
      <c r="J63" s="20" t="s">
        <v>663</v>
      </c>
      <c r="K63" s="20" t="s">
        <v>664</v>
      </c>
      <c r="L63" s="46">
        <v>12210</v>
      </c>
      <c r="M63" s="47" t="s">
        <v>115</v>
      </c>
      <c r="N63" s="48" t="s">
        <v>286</v>
      </c>
      <c r="O63" s="16" t="s">
        <v>665</v>
      </c>
      <c r="P63" s="20" t="s">
        <v>666</v>
      </c>
      <c r="Q63" s="49" t="s">
        <v>667</v>
      </c>
      <c r="R63" s="20" t="s">
        <v>668</v>
      </c>
      <c r="S63" s="20" t="s">
        <v>669</v>
      </c>
      <c r="T63" s="50" t="s">
        <v>670</v>
      </c>
      <c r="U63" s="27">
        <v>65</v>
      </c>
      <c r="V63" s="28">
        <v>40</v>
      </c>
      <c r="W63" s="29">
        <f t="shared" si="5"/>
        <v>0.6153846153846154</v>
      </c>
      <c r="X63" s="51">
        <f>SUM(F63/V63)</f>
        <v>2500</v>
      </c>
      <c r="Y63" s="65">
        <v>65</v>
      </c>
      <c r="Z63" s="52">
        <f t="shared" si="7"/>
        <v>1.625</v>
      </c>
      <c r="AA63" s="30">
        <v>8.5</v>
      </c>
    </row>
    <row r="64" spans="1:27" ht="15.75">
      <c r="A64" s="17">
        <v>59</v>
      </c>
      <c r="B64" s="17" t="s">
        <v>659</v>
      </c>
      <c r="C64" s="17" t="s">
        <v>959</v>
      </c>
      <c r="D64" s="17" t="s">
        <v>660</v>
      </c>
      <c r="E64" s="17" t="s">
        <v>671</v>
      </c>
      <c r="F64" s="44">
        <v>182693</v>
      </c>
      <c r="G64" s="45" t="s">
        <v>43</v>
      </c>
      <c r="H64" s="45" t="s">
        <v>61</v>
      </c>
      <c r="I64" s="20" t="s">
        <v>672</v>
      </c>
      <c r="J64" s="20" t="s">
        <v>673</v>
      </c>
      <c r="K64" s="20" t="s">
        <v>674</v>
      </c>
      <c r="L64" s="46">
        <v>14604</v>
      </c>
      <c r="M64" s="19" t="s">
        <v>115</v>
      </c>
      <c r="N64" s="21" t="s">
        <v>675</v>
      </c>
      <c r="O64" s="16" t="s">
        <v>676</v>
      </c>
      <c r="P64" s="20" t="s">
        <v>677</v>
      </c>
      <c r="Q64" s="49" t="s">
        <v>678</v>
      </c>
      <c r="R64" s="20" t="s">
        <v>679</v>
      </c>
      <c r="S64" s="20" t="s">
        <v>680</v>
      </c>
      <c r="T64" s="22" t="s">
        <v>681</v>
      </c>
      <c r="U64" s="27">
        <v>108</v>
      </c>
      <c r="V64" s="28">
        <v>80</v>
      </c>
      <c r="W64" s="29">
        <f t="shared" si="5"/>
        <v>0.7407407407407407</v>
      </c>
      <c r="X64" s="51">
        <f>SUM(F64/V64)</f>
        <v>2283.6625</v>
      </c>
      <c r="Y64" s="65">
        <v>36</v>
      </c>
      <c r="Z64" s="52">
        <f t="shared" si="7"/>
        <v>0.45</v>
      </c>
      <c r="AA64" s="30">
        <v>8</v>
      </c>
    </row>
    <row r="65" spans="1:27" ht="30" customHeight="1">
      <c r="A65" s="17">
        <v>60</v>
      </c>
      <c r="B65" s="17" t="s">
        <v>659</v>
      </c>
      <c r="C65" s="17" t="s">
        <v>959</v>
      </c>
      <c r="D65" s="17" t="s">
        <v>660</v>
      </c>
      <c r="E65" s="17" t="s">
        <v>682</v>
      </c>
      <c r="F65" s="44">
        <v>300000</v>
      </c>
      <c r="G65" s="45" t="s">
        <v>43</v>
      </c>
      <c r="H65" s="45" t="s">
        <v>61</v>
      </c>
      <c r="I65" s="20" t="s">
        <v>683</v>
      </c>
      <c r="J65" s="20" t="s">
        <v>684</v>
      </c>
      <c r="K65" s="20" t="s">
        <v>685</v>
      </c>
      <c r="L65" s="46">
        <v>14620</v>
      </c>
      <c r="M65" s="47" t="s">
        <v>115</v>
      </c>
      <c r="N65" s="48" t="s">
        <v>253</v>
      </c>
      <c r="O65" s="16" t="s">
        <v>686</v>
      </c>
      <c r="P65" s="20" t="s">
        <v>687</v>
      </c>
      <c r="Q65" s="53" t="s">
        <v>688</v>
      </c>
      <c r="R65" s="20" t="s">
        <v>689</v>
      </c>
      <c r="S65" s="20" t="s">
        <v>690</v>
      </c>
      <c r="T65" s="50" t="s">
        <v>691</v>
      </c>
      <c r="U65" s="27">
        <v>200</v>
      </c>
      <c r="V65" s="28">
        <v>140</v>
      </c>
      <c r="W65" s="29">
        <f t="shared" si="5"/>
        <v>0.7</v>
      </c>
      <c r="X65" s="51">
        <f>SUM(F65/V65)</f>
        <v>2142.8571428571427</v>
      </c>
      <c r="Y65" s="65">
        <v>96</v>
      </c>
      <c r="Z65" s="52">
        <f t="shared" si="7"/>
        <v>0.6857142857142857</v>
      </c>
      <c r="AA65" s="30">
        <v>9</v>
      </c>
    </row>
    <row r="66" spans="1:27" s="43" customFormat="1" ht="15.75">
      <c r="A66" s="32">
        <v>61</v>
      </c>
      <c r="B66" s="32" t="s">
        <v>659</v>
      </c>
      <c r="C66" s="17" t="s">
        <v>959</v>
      </c>
      <c r="D66" s="17" t="s">
        <v>660</v>
      </c>
      <c r="E66" s="32" t="s">
        <v>42</v>
      </c>
      <c r="F66" s="33">
        <v>154000</v>
      </c>
      <c r="G66" s="32" t="s">
        <v>247</v>
      </c>
      <c r="H66" s="34" t="s">
        <v>44</v>
      </c>
      <c r="I66" s="35" t="s">
        <v>692</v>
      </c>
      <c r="J66" s="35" t="s">
        <v>693</v>
      </c>
      <c r="K66" s="35" t="s">
        <v>694</v>
      </c>
      <c r="L66" s="36">
        <v>13501</v>
      </c>
      <c r="M66" s="32" t="s">
        <v>115</v>
      </c>
      <c r="N66" s="37" t="s">
        <v>695</v>
      </c>
      <c r="O66" s="37" t="s">
        <v>958</v>
      </c>
      <c r="P66" s="35" t="s">
        <v>696</v>
      </c>
      <c r="Q66" s="49" t="s">
        <v>697</v>
      </c>
      <c r="R66" s="35" t="s">
        <v>698</v>
      </c>
      <c r="S66" s="35" t="s">
        <v>699</v>
      </c>
      <c r="T66" s="35" t="s">
        <v>700</v>
      </c>
      <c r="U66" s="32">
        <v>90</v>
      </c>
      <c r="V66" s="32">
        <v>70</v>
      </c>
      <c r="W66" s="40">
        <f t="shared" si="5"/>
        <v>0.7777777777777778</v>
      </c>
      <c r="X66" s="33">
        <f>F66/V66</f>
        <v>2200</v>
      </c>
      <c r="Y66" s="61">
        <v>60</v>
      </c>
      <c r="Z66" s="40">
        <f>Y66/V66</f>
        <v>0.8571428571428571</v>
      </c>
      <c r="AA66" s="42">
        <v>8.83</v>
      </c>
    </row>
    <row r="67" spans="1:27" s="43" customFormat="1" ht="15.75">
      <c r="A67" s="32">
        <v>62</v>
      </c>
      <c r="B67" s="32" t="s">
        <v>659</v>
      </c>
      <c r="C67" s="17" t="s">
        <v>959</v>
      </c>
      <c r="D67" s="17" t="s">
        <v>660</v>
      </c>
      <c r="E67" s="32" t="s">
        <v>42</v>
      </c>
      <c r="F67" s="58">
        <v>300000</v>
      </c>
      <c r="G67" s="34" t="s">
        <v>43</v>
      </c>
      <c r="H67" s="34" t="s">
        <v>44</v>
      </c>
      <c r="I67" s="35" t="s">
        <v>701</v>
      </c>
      <c r="J67" s="35" t="s">
        <v>702</v>
      </c>
      <c r="K67" s="35" t="s">
        <v>703</v>
      </c>
      <c r="L67" s="36">
        <v>11206</v>
      </c>
      <c r="M67" s="32" t="s">
        <v>115</v>
      </c>
      <c r="N67" s="37" t="s">
        <v>704</v>
      </c>
      <c r="O67" s="37" t="s">
        <v>705</v>
      </c>
      <c r="P67" s="35" t="s">
        <v>706</v>
      </c>
      <c r="Q67" s="38" t="s">
        <v>707</v>
      </c>
      <c r="R67" s="39" t="s">
        <v>708</v>
      </c>
      <c r="S67" s="39" t="s">
        <v>709</v>
      </c>
      <c r="T67" s="35" t="s">
        <v>710</v>
      </c>
      <c r="U67" s="32">
        <v>250</v>
      </c>
      <c r="V67" s="32">
        <v>175</v>
      </c>
      <c r="W67" s="40">
        <f t="shared" si="5"/>
        <v>0.7</v>
      </c>
      <c r="X67" s="60">
        <f>F67/V67</f>
        <v>1714.2857142857142</v>
      </c>
      <c r="Y67" s="61">
        <v>104</v>
      </c>
      <c r="Z67" s="62">
        <v>0.54</v>
      </c>
      <c r="AA67" s="42">
        <v>9.5</v>
      </c>
    </row>
    <row r="68" spans="1:27" s="43" customFormat="1" ht="31.5">
      <c r="A68" s="32">
        <v>63</v>
      </c>
      <c r="B68" s="32" t="s">
        <v>659</v>
      </c>
      <c r="C68" s="17" t="s">
        <v>959</v>
      </c>
      <c r="D68" s="17" t="s">
        <v>660</v>
      </c>
      <c r="E68" s="32" t="s">
        <v>42</v>
      </c>
      <c r="F68" s="33">
        <v>125896</v>
      </c>
      <c r="G68" s="34" t="s">
        <v>247</v>
      </c>
      <c r="H68" s="34" t="s">
        <v>44</v>
      </c>
      <c r="I68" s="35" t="s">
        <v>711</v>
      </c>
      <c r="J68" s="35" t="s">
        <v>712</v>
      </c>
      <c r="K68" s="35" t="s">
        <v>713</v>
      </c>
      <c r="L68" s="36">
        <v>12020</v>
      </c>
      <c r="M68" s="32" t="s">
        <v>189</v>
      </c>
      <c r="N68" s="37" t="s">
        <v>714</v>
      </c>
      <c r="O68" s="37" t="s">
        <v>715</v>
      </c>
      <c r="P68" s="35" t="s">
        <v>716</v>
      </c>
      <c r="Q68" s="38" t="s">
        <v>717</v>
      </c>
      <c r="R68" s="39" t="s">
        <v>718</v>
      </c>
      <c r="S68" s="39" t="s">
        <v>719</v>
      </c>
      <c r="T68" s="64" t="s">
        <v>720</v>
      </c>
      <c r="U68" s="32">
        <v>70</v>
      </c>
      <c r="V68" s="32">
        <v>55</v>
      </c>
      <c r="W68" s="40">
        <f t="shared" si="5"/>
        <v>0.7857142857142857</v>
      </c>
      <c r="X68" s="33">
        <f>F68/V68</f>
        <v>2289.018181818182</v>
      </c>
      <c r="Y68" s="61">
        <v>44</v>
      </c>
      <c r="Z68" s="40">
        <f>Y68/V68</f>
        <v>0.8</v>
      </c>
      <c r="AA68" s="42">
        <v>9.5</v>
      </c>
    </row>
    <row r="69" spans="1:27" s="43" customFormat="1" ht="15.75">
      <c r="A69" s="32">
        <v>64</v>
      </c>
      <c r="B69" s="32" t="s">
        <v>659</v>
      </c>
      <c r="C69" s="17" t="s">
        <v>959</v>
      </c>
      <c r="D69" s="17" t="s">
        <v>660</v>
      </c>
      <c r="E69" s="32" t="s">
        <v>42</v>
      </c>
      <c r="F69" s="33">
        <v>150000</v>
      </c>
      <c r="G69" s="34" t="s">
        <v>247</v>
      </c>
      <c r="H69" s="34" t="s">
        <v>44</v>
      </c>
      <c r="I69" s="35" t="s">
        <v>721</v>
      </c>
      <c r="J69" s="35" t="s">
        <v>722</v>
      </c>
      <c r="K69" s="35" t="s">
        <v>723</v>
      </c>
      <c r="L69" s="36">
        <v>11706</v>
      </c>
      <c r="M69" s="32" t="s">
        <v>115</v>
      </c>
      <c r="N69" s="37" t="s">
        <v>724</v>
      </c>
      <c r="O69" s="37" t="s">
        <v>725</v>
      </c>
      <c r="P69" s="35" t="s">
        <v>726</v>
      </c>
      <c r="Q69" s="71" t="s">
        <v>727</v>
      </c>
      <c r="R69" s="39" t="s">
        <v>728</v>
      </c>
      <c r="S69" s="39" t="s">
        <v>729</v>
      </c>
      <c r="T69" s="35" t="s">
        <v>730</v>
      </c>
      <c r="U69" s="32">
        <v>100</v>
      </c>
      <c r="V69" s="32">
        <v>66</v>
      </c>
      <c r="W69" s="40">
        <f t="shared" si="5"/>
        <v>0.66</v>
      </c>
      <c r="X69" s="33">
        <f>F69/V69</f>
        <v>2272.7272727272725</v>
      </c>
      <c r="Y69" s="61">
        <v>36</v>
      </c>
      <c r="Z69" s="40">
        <f>Y69/V69</f>
        <v>0.5454545454545454</v>
      </c>
      <c r="AA69" s="42">
        <v>8.5</v>
      </c>
    </row>
    <row r="70" spans="1:27" ht="15.75">
      <c r="A70" s="17">
        <v>65</v>
      </c>
      <c r="B70" s="17" t="s">
        <v>731</v>
      </c>
      <c r="C70" s="17" t="s">
        <v>732</v>
      </c>
      <c r="D70" s="17" t="s">
        <v>733</v>
      </c>
      <c r="E70" s="17" t="s">
        <v>734</v>
      </c>
      <c r="F70" s="44">
        <v>300000</v>
      </c>
      <c r="G70" s="45" t="s">
        <v>43</v>
      </c>
      <c r="H70" s="45" t="s">
        <v>61</v>
      </c>
      <c r="I70" s="20" t="s">
        <v>735</v>
      </c>
      <c r="J70" s="20" t="s">
        <v>736</v>
      </c>
      <c r="K70" s="20" t="s">
        <v>737</v>
      </c>
      <c r="L70" s="46">
        <v>43203</v>
      </c>
      <c r="M70" s="19" t="s">
        <v>65</v>
      </c>
      <c r="N70" s="21" t="s">
        <v>738</v>
      </c>
      <c r="O70" s="16" t="s">
        <v>739</v>
      </c>
      <c r="P70" s="20" t="s">
        <v>740</v>
      </c>
      <c r="Q70" s="49" t="s">
        <v>741</v>
      </c>
      <c r="R70" s="20" t="s">
        <v>742</v>
      </c>
      <c r="S70" s="20" t="s">
        <v>743</v>
      </c>
      <c r="T70" s="22" t="s">
        <v>744</v>
      </c>
      <c r="U70" s="27">
        <v>230</v>
      </c>
      <c r="V70" s="28">
        <v>150</v>
      </c>
      <c r="W70" s="29">
        <f aca="true" t="shared" si="8" ref="W70:W92">V70/U70</f>
        <v>0.6521739130434783</v>
      </c>
      <c r="X70" s="51">
        <f>SUM(F70/V70)</f>
        <v>2000</v>
      </c>
      <c r="Y70" s="65">
        <v>75</v>
      </c>
      <c r="Z70" s="52">
        <f>SUM(Y70/V70)</f>
        <v>0.5</v>
      </c>
      <c r="AA70" s="30">
        <v>8.38</v>
      </c>
    </row>
    <row r="71" spans="1:27" ht="15.75">
      <c r="A71" s="17">
        <v>66</v>
      </c>
      <c r="B71" s="17" t="s">
        <v>731</v>
      </c>
      <c r="C71" s="17" t="s">
        <v>732</v>
      </c>
      <c r="D71" s="17" t="s">
        <v>733</v>
      </c>
      <c r="E71" s="17" t="s">
        <v>745</v>
      </c>
      <c r="F71" s="44">
        <v>300000</v>
      </c>
      <c r="G71" s="45" t="s">
        <v>43</v>
      </c>
      <c r="H71" s="45" t="s">
        <v>61</v>
      </c>
      <c r="I71" s="20" t="s">
        <v>746</v>
      </c>
      <c r="J71" s="20" t="s">
        <v>747</v>
      </c>
      <c r="K71" s="20" t="s">
        <v>748</v>
      </c>
      <c r="L71" s="46">
        <v>44141</v>
      </c>
      <c r="M71" s="19" t="s">
        <v>115</v>
      </c>
      <c r="N71" s="21" t="s">
        <v>612</v>
      </c>
      <c r="O71" s="16" t="s">
        <v>749</v>
      </c>
      <c r="P71" s="20" t="s">
        <v>750</v>
      </c>
      <c r="Q71" s="53" t="s">
        <v>751</v>
      </c>
      <c r="R71" s="20" t="s">
        <v>752</v>
      </c>
      <c r="S71" s="20" t="s">
        <v>753</v>
      </c>
      <c r="T71" s="22" t="s">
        <v>754</v>
      </c>
      <c r="U71" s="27">
        <v>230</v>
      </c>
      <c r="V71" s="28">
        <v>150</v>
      </c>
      <c r="W71" s="29">
        <f t="shared" si="8"/>
        <v>0.6521739130434783</v>
      </c>
      <c r="X71" s="51">
        <f>SUM(F71/V71)</f>
        <v>2000</v>
      </c>
      <c r="Y71" s="65">
        <v>80</v>
      </c>
      <c r="Z71" s="52">
        <f>SUM(Y71/V71)</f>
        <v>0.5333333333333333</v>
      </c>
      <c r="AA71" s="30">
        <v>8.38</v>
      </c>
    </row>
    <row r="72" spans="1:27" s="43" customFormat="1" ht="15.75">
      <c r="A72" s="32">
        <v>67</v>
      </c>
      <c r="B72" s="32" t="s">
        <v>731</v>
      </c>
      <c r="C72" s="32" t="s">
        <v>732</v>
      </c>
      <c r="D72" s="17" t="s">
        <v>733</v>
      </c>
      <c r="E72" s="32" t="s">
        <v>42</v>
      </c>
      <c r="F72" s="33">
        <v>300000</v>
      </c>
      <c r="G72" s="34" t="s">
        <v>43</v>
      </c>
      <c r="H72" s="34" t="s">
        <v>44</v>
      </c>
      <c r="I72" s="35" t="s">
        <v>755</v>
      </c>
      <c r="J72" s="35" t="s">
        <v>756</v>
      </c>
      <c r="K72" s="35" t="s">
        <v>748</v>
      </c>
      <c r="L72" s="36">
        <v>44141</v>
      </c>
      <c r="M72" s="32" t="s">
        <v>189</v>
      </c>
      <c r="N72" s="37" t="s">
        <v>738</v>
      </c>
      <c r="O72" s="37" t="s">
        <v>739</v>
      </c>
      <c r="P72" s="35" t="s">
        <v>740</v>
      </c>
      <c r="Q72" s="38" t="s">
        <v>741</v>
      </c>
      <c r="R72" s="39" t="s">
        <v>752</v>
      </c>
      <c r="S72" s="39" t="s">
        <v>753</v>
      </c>
      <c r="T72" s="35" t="s">
        <v>757</v>
      </c>
      <c r="U72" s="32">
        <v>214</v>
      </c>
      <c r="V72" s="32">
        <v>150</v>
      </c>
      <c r="W72" s="40">
        <f t="shared" si="8"/>
        <v>0.7009345794392523</v>
      </c>
      <c r="X72" s="33">
        <f>F72/V72</f>
        <v>2000</v>
      </c>
      <c r="Y72" s="61">
        <v>90</v>
      </c>
      <c r="Z72" s="40">
        <f>Y72/V72</f>
        <v>0.6</v>
      </c>
      <c r="AA72" s="42">
        <v>8.5</v>
      </c>
    </row>
    <row r="73" spans="1:27" s="43" customFormat="1" ht="15.75">
      <c r="A73" s="32">
        <v>68</v>
      </c>
      <c r="B73" s="32" t="s">
        <v>731</v>
      </c>
      <c r="C73" s="32" t="s">
        <v>732</v>
      </c>
      <c r="D73" s="17" t="s">
        <v>733</v>
      </c>
      <c r="E73" s="32" t="s">
        <v>42</v>
      </c>
      <c r="F73" s="58">
        <v>299440</v>
      </c>
      <c r="G73" s="34" t="s">
        <v>43</v>
      </c>
      <c r="H73" s="34" t="s">
        <v>44</v>
      </c>
      <c r="I73" s="35" t="s">
        <v>433</v>
      </c>
      <c r="J73" s="35" t="s">
        <v>434</v>
      </c>
      <c r="K73" s="35" t="s">
        <v>435</v>
      </c>
      <c r="L73" s="36" t="s">
        <v>758</v>
      </c>
      <c r="M73" s="69" t="s">
        <v>115</v>
      </c>
      <c r="N73" s="70" t="s">
        <v>436</v>
      </c>
      <c r="O73" s="37" t="s">
        <v>437</v>
      </c>
      <c r="P73" s="35" t="s">
        <v>759</v>
      </c>
      <c r="Q73" s="38" t="s">
        <v>439</v>
      </c>
      <c r="R73" s="39" t="s">
        <v>440</v>
      </c>
      <c r="S73" s="39" t="s">
        <v>441</v>
      </c>
      <c r="T73" s="35" t="s">
        <v>760</v>
      </c>
      <c r="U73" s="32">
        <v>215</v>
      </c>
      <c r="V73" s="32">
        <v>156</v>
      </c>
      <c r="W73" s="40">
        <f t="shared" si="8"/>
        <v>0.7255813953488373</v>
      </c>
      <c r="X73" s="33">
        <v>1741</v>
      </c>
      <c r="Y73" s="61">
        <v>118</v>
      </c>
      <c r="Z73" s="40">
        <f>Y73/V73</f>
        <v>0.7564102564102564</v>
      </c>
      <c r="AA73" s="42">
        <v>9.2</v>
      </c>
    </row>
    <row r="74" spans="1:27" s="43" customFormat="1" ht="15.75">
      <c r="A74" s="32">
        <v>69</v>
      </c>
      <c r="B74" s="32" t="s">
        <v>761</v>
      </c>
      <c r="C74" s="32" t="s">
        <v>762</v>
      </c>
      <c r="D74" s="32" t="s">
        <v>763</v>
      </c>
      <c r="E74" s="32" t="s">
        <v>42</v>
      </c>
      <c r="F74" s="33">
        <v>300000</v>
      </c>
      <c r="G74" s="34" t="s">
        <v>43</v>
      </c>
      <c r="H74" s="34" t="s">
        <v>44</v>
      </c>
      <c r="I74" s="35" t="s">
        <v>764</v>
      </c>
      <c r="J74" s="35" t="s">
        <v>765</v>
      </c>
      <c r="K74" s="35" t="s">
        <v>766</v>
      </c>
      <c r="L74" s="36">
        <v>97209</v>
      </c>
      <c r="M74" s="32" t="s">
        <v>189</v>
      </c>
      <c r="N74" s="37" t="s">
        <v>767</v>
      </c>
      <c r="O74" s="37" t="s">
        <v>768</v>
      </c>
      <c r="P74" s="35" t="s">
        <v>769</v>
      </c>
      <c r="Q74" s="38" t="s">
        <v>770</v>
      </c>
      <c r="R74" s="39" t="s">
        <v>771</v>
      </c>
      <c r="S74" s="39" t="s">
        <v>772</v>
      </c>
      <c r="T74" s="35" t="s">
        <v>773</v>
      </c>
      <c r="U74" s="32">
        <v>216</v>
      </c>
      <c r="V74" s="32">
        <v>136</v>
      </c>
      <c r="W74" s="40">
        <f t="shared" si="8"/>
        <v>0.6296296296296297</v>
      </c>
      <c r="X74" s="33">
        <f>F74/V74</f>
        <v>2205.8823529411766</v>
      </c>
      <c r="Y74" s="61">
        <v>92</v>
      </c>
      <c r="Z74" s="40">
        <f>Y74/V74</f>
        <v>0.6764705882352942</v>
      </c>
      <c r="AA74" s="42">
        <v>9.5</v>
      </c>
    </row>
    <row r="75" spans="1:27" ht="15.75">
      <c r="A75" s="17">
        <v>70</v>
      </c>
      <c r="B75" s="17" t="s">
        <v>774</v>
      </c>
      <c r="C75" s="17" t="s">
        <v>775</v>
      </c>
      <c r="D75" s="17" t="s">
        <v>776</v>
      </c>
      <c r="E75" s="17" t="s">
        <v>777</v>
      </c>
      <c r="F75" s="44">
        <v>250000</v>
      </c>
      <c r="G75" s="45" t="s">
        <v>43</v>
      </c>
      <c r="H75" s="45" t="s">
        <v>61</v>
      </c>
      <c r="I75" s="20" t="s">
        <v>778</v>
      </c>
      <c r="J75" s="20" t="s">
        <v>779</v>
      </c>
      <c r="K75" s="20" t="s">
        <v>780</v>
      </c>
      <c r="L75" s="46">
        <v>19134</v>
      </c>
      <c r="M75" s="19" t="s">
        <v>115</v>
      </c>
      <c r="N75" s="21" t="s">
        <v>781</v>
      </c>
      <c r="O75" s="16" t="s">
        <v>782</v>
      </c>
      <c r="P75" s="20" t="s">
        <v>783</v>
      </c>
      <c r="Q75" s="49" t="s">
        <v>784</v>
      </c>
      <c r="R75" s="20" t="s">
        <v>785</v>
      </c>
      <c r="S75" s="20" t="s">
        <v>786</v>
      </c>
      <c r="T75" s="22" t="s">
        <v>787</v>
      </c>
      <c r="U75" s="27">
        <v>260</v>
      </c>
      <c r="V75" s="28">
        <v>160</v>
      </c>
      <c r="W75" s="29">
        <f t="shared" si="8"/>
        <v>0.6153846153846154</v>
      </c>
      <c r="X75" s="51">
        <f>SUM(F75/V75)</f>
        <v>1562.5</v>
      </c>
      <c r="Y75" s="65">
        <v>96</v>
      </c>
      <c r="Z75" s="52">
        <f>SUM(Y75/V75)</f>
        <v>0.6</v>
      </c>
      <c r="AA75" s="30">
        <v>8.5</v>
      </c>
    </row>
    <row r="76" spans="1:27" ht="36.75" customHeight="1">
      <c r="A76" s="17">
        <v>71</v>
      </c>
      <c r="B76" s="17" t="s">
        <v>774</v>
      </c>
      <c r="C76" s="17" t="s">
        <v>775</v>
      </c>
      <c r="D76" s="17" t="s">
        <v>776</v>
      </c>
      <c r="E76" s="17" t="s">
        <v>788</v>
      </c>
      <c r="F76" s="44">
        <v>300000</v>
      </c>
      <c r="G76" s="45" t="s">
        <v>43</v>
      </c>
      <c r="H76" s="45" t="s">
        <v>61</v>
      </c>
      <c r="I76" s="20" t="s">
        <v>789</v>
      </c>
      <c r="J76" s="20" t="s">
        <v>790</v>
      </c>
      <c r="K76" s="20" t="s">
        <v>791</v>
      </c>
      <c r="L76" s="46">
        <v>15203</v>
      </c>
      <c r="M76" s="47" t="s">
        <v>115</v>
      </c>
      <c r="N76" s="48" t="s">
        <v>351</v>
      </c>
      <c r="O76" s="16" t="s">
        <v>792</v>
      </c>
      <c r="P76" s="20" t="s">
        <v>793</v>
      </c>
      <c r="Q76" s="49" t="s">
        <v>794</v>
      </c>
      <c r="R76" s="20" t="s">
        <v>795</v>
      </c>
      <c r="S76" s="20" t="s">
        <v>796</v>
      </c>
      <c r="T76" s="50" t="s">
        <v>797</v>
      </c>
      <c r="U76" s="27">
        <v>210</v>
      </c>
      <c r="V76" s="28">
        <v>136</v>
      </c>
      <c r="W76" s="29">
        <f t="shared" si="8"/>
        <v>0.6476190476190476</v>
      </c>
      <c r="X76" s="51">
        <f>SUM(F76/V76)</f>
        <v>2205.8823529411766</v>
      </c>
      <c r="Y76" s="65">
        <v>81</v>
      </c>
      <c r="Z76" s="52">
        <f>SUM(Y76/V76)</f>
        <v>0.5955882352941176</v>
      </c>
      <c r="AA76" s="30">
        <v>8.51</v>
      </c>
    </row>
    <row r="77" spans="1:27" ht="20.25" customHeight="1">
      <c r="A77" s="17">
        <v>72</v>
      </c>
      <c r="B77" s="17" t="s">
        <v>774</v>
      </c>
      <c r="C77" s="17" t="s">
        <v>775</v>
      </c>
      <c r="D77" s="17" t="s">
        <v>776</v>
      </c>
      <c r="E77" s="17" t="s">
        <v>798</v>
      </c>
      <c r="F77" s="44">
        <v>75550</v>
      </c>
      <c r="G77" s="44" t="s">
        <v>60</v>
      </c>
      <c r="H77" s="45" t="s">
        <v>61</v>
      </c>
      <c r="I77" s="20" t="s">
        <v>799</v>
      </c>
      <c r="J77" s="20" t="s">
        <v>800</v>
      </c>
      <c r="K77" s="20" t="s">
        <v>801</v>
      </c>
      <c r="L77" s="46">
        <v>17103</v>
      </c>
      <c r="M77" s="47" t="s">
        <v>65</v>
      </c>
      <c r="N77" s="48" t="s">
        <v>802</v>
      </c>
      <c r="O77" s="16" t="s">
        <v>803</v>
      </c>
      <c r="P77" s="20" t="s">
        <v>804</v>
      </c>
      <c r="Q77" s="53" t="s">
        <v>805</v>
      </c>
      <c r="R77" s="20" t="s">
        <v>806</v>
      </c>
      <c r="S77" s="20" t="s">
        <v>807</v>
      </c>
      <c r="T77" s="50" t="s">
        <v>808</v>
      </c>
      <c r="U77" s="27">
        <v>45</v>
      </c>
      <c r="V77" s="28">
        <v>35</v>
      </c>
      <c r="W77" s="29">
        <f t="shared" si="8"/>
        <v>0.7777777777777778</v>
      </c>
      <c r="X77" s="51">
        <f>SUM(F77/V77)</f>
        <v>2158.5714285714284</v>
      </c>
      <c r="Y77" s="65">
        <v>18</v>
      </c>
      <c r="Z77" s="52">
        <f>SUM(Y77/V77)</f>
        <v>0.5142857142857142</v>
      </c>
      <c r="AA77" s="30">
        <v>9.31</v>
      </c>
    </row>
    <row r="78" spans="1:27" s="43" customFormat="1" ht="31.5">
      <c r="A78" s="32">
        <v>73</v>
      </c>
      <c r="B78" s="32" t="s">
        <v>774</v>
      </c>
      <c r="C78" s="32" t="s">
        <v>775</v>
      </c>
      <c r="D78" s="17" t="s">
        <v>776</v>
      </c>
      <c r="E78" s="32" t="s">
        <v>42</v>
      </c>
      <c r="F78" s="33">
        <v>300000</v>
      </c>
      <c r="G78" s="34" t="s">
        <v>43</v>
      </c>
      <c r="H78" s="34" t="s">
        <v>44</v>
      </c>
      <c r="I78" s="35" t="s">
        <v>809</v>
      </c>
      <c r="J78" s="35" t="s">
        <v>810</v>
      </c>
      <c r="K78" s="35" t="s">
        <v>780</v>
      </c>
      <c r="L78" s="36">
        <v>19106</v>
      </c>
      <c r="M78" s="32" t="s">
        <v>115</v>
      </c>
      <c r="N78" s="37" t="s">
        <v>811</v>
      </c>
      <c r="O78" s="37" t="s">
        <v>4</v>
      </c>
      <c r="P78" s="35" t="s">
        <v>812</v>
      </c>
      <c r="Q78" s="38" t="s">
        <v>813</v>
      </c>
      <c r="R78" s="39" t="s">
        <v>814</v>
      </c>
      <c r="S78" s="39" t="s">
        <v>815</v>
      </c>
      <c r="T78" s="64" t="s">
        <v>816</v>
      </c>
      <c r="U78" s="32">
        <v>208</v>
      </c>
      <c r="V78" s="32">
        <v>137</v>
      </c>
      <c r="W78" s="40">
        <f t="shared" si="8"/>
        <v>0.6586538461538461</v>
      </c>
      <c r="X78" s="33">
        <f>F78/V78</f>
        <v>2189.78102189781</v>
      </c>
      <c r="Y78" s="61">
        <v>83</v>
      </c>
      <c r="Z78" s="40">
        <f>Y78/V78</f>
        <v>0.6058394160583942</v>
      </c>
      <c r="AA78" s="42">
        <v>8.4</v>
      </c>
    </row>
    <row r="79" spans="1:27" ht="15.75">
      <c r="A79" s="17">
        <v>74</v>
      </c>
      <c r="B79" s="17" t="s">
        <v>817</v>
      </c>
      <c r="C79" s="17" t="s">
        <v>818</v>
      </c>
      <c r="D79" s="17" t="s">
        <v>819</v>
      </c>
      <c r="E79" s="17" t="s">
        <v>820</v>
      </c>
      <c r="F79" s="44">
        <v>147720</v>
      </c>
      <c r="G79" s="44" t="s">
        <v>60</v>
      </c>
      <c r="H79" s="45" t="s">
        <v>61</v>
      </c>
      <c r="I79" s="20" t="s">
        <v>821</v>
      </c>
      <c r="J79" s="20" t="s">
        <v>822</v>
      </c>
      <c r="K79" s="20" t="s">
        <v>823</v>
      </c>
      <c r="L79" s="46">
        <v>29413</v>
      </c>
      <c r="M79" s="47" t="s">
        <v>65</v>
      </c>
      <c r="N79" s="48" t="s">
        <v>824</v>
      </c>
      <c r="O79" s="16" t="s">
        <v>825</v>
      </c>
      <c r="P79" s="20" t="s">
        <v>826</v>
      </c>
      <c r="Q79" s="49" t="s">
        <v>827</v>
      </c>
      <c r="R79" s="20" t="s">
        <v>828</v>
      </c>
      <c r="S79" s="20" t="s">
        <v>829</v>
      </c>
      <c r="T79" s="50" t="s">
        <v>830</v>
      </c>
      <c r="U79" s="27">
        <v>122</v>
      </c>
      <c r="V79" s="28">
        <v>80</v>
      </c>
      <c r="W79" s="29">
        <f t="shared" si="8"/>
        <v>0.6557377049180327</v>
      </c>
      <c r="X79" s="51">
        <f>SUM(F79/V79)</f>
        <v>1846.5</v>
      </c>
      <c r="Y79" s="65">
        <v>31</v>
      </c>
      <c r="Z79" s="52">
        <f aca="true" t="shared" si="9" ref="Z79:Z84">SUM(Y79/V79)</f>
        <v>0.3875</v>
      </c>
      <c r="AA79" s="30">
        <v>8.75</v>
      </c>
    </row>
    <row r="80" spans="1:27" ht="20.25" customHeight="1">
      <c r="A80" s="17">
        <v>75</v>
      </c>
      <c r="B80" s="17" t="s">
        <v>817</v>
      </c>
      <c r="C80" s="17" t="s">
        <v>818</v>
      </c>
      <c r="D80" s="17" t="s">
        <v>819</v>
      </c>
      <c r="E80" s="72" t="s">
        <v>831</v>
      </c>
      <c r="F80" s="44">
        <v>192966</v>
      </c>
      <c r="G80" s="44" t="s">
        <v>135</v>
      </c>
      <c r="H80" s="45" t="s">
        <v>61</v>
      </c>
      <c r="I80" s="20" t="s">
        <v>832</v>
      </c>
      <c r="J80" s="20" t="s">
        <v>833</v>
      </c>
      <c r="K80" s="20" t="s">
        <v>834</v>
      </c>
      <c r="L80" s="46" t="s">
        <v>835</v>
      </c>
      <c r="M80" s="17" t="s">
        <v>65</v>
      </c>
      <c r="N80" s="16" t="s">
        <v>836</v>
      </c>
      <c r="O80" s="16" t="s">
        <v>837</v>
      </c>
      <c r="P80" s="20" t="s">
        <v>838</v>
      </c>
      <c r="Q80" s="53" t="s">
        <v>839</v>
      </c>
      <c r="R80" s="20" t="s">
        <v>840</v>
      </c>
      <c r="S80" s="20" t="s">
        <v>841</v>
      </c>
      <c r="T80" s="50" t="s">
        <v>842</v>
      </c>
      <c r="U80" s="17">
        <v>70</v>
      </c>
      <c r="V80" s="17">
        <v>46</v>
      </c>
      <c r="W80" s="29">
        <f t="shared" si="8"/>
        <v>0.6571428571428571</v>
      </c>
      <c r="X80" s="44">
        <f>F80/V80</f>
        <v>4194.913043478261</v>
      </c>
      <c r="Y80" s="66">
        <v>27</v>
      </c>
      <c r="Z80" s="52">
        <f t="shared" si="9"/>
        <v>0.5869565217391305</v>
      </c>
      <c r="AA80" s="30">
        <v>7.7</v>
      </c>
    </row>
    <row r="81" spans="1:27" ht="20.25" customHeight="1">
      <c r="A81" s="17">
        <v>76</v>
      </c>
      <c r="B81" s="17" t="s">
        <v>817</v>
      </c>
      <c r="C81" s="17" t="s">
        <v>818</v>
      </c>
      <c r="D81" s="17" t="s">
        <v>819</v>
      </c>
      <c r="E81" s="17" t="s">
        <v>843</v>
      </c>
      <c r="F81" s="44">
        <v>200000</v>
      </c>
      <c r="G81" s="44" t="s">
        <v>135</v>
      </c>
      <c r="H81" s="45" t="s">
        <v>61</v>
      </c>
      <c r="I81" s="20" t="s">
        <v>844</v>
      </c>
      <c r="J81" s="20" t="s">
        <v>845</v>
      </c>
      <c r="K81" s="20" t="s">
        <v>846</v>
      </c>
      <c r="L81" s="46" t="s">
        <v>847</v>
      </c>
      <c r="M81" s="17" t="s">
        <v>848</v>
      </c>
      <c r="N81" s="16" t="s">
        <v>849</v>
      </c>
      <c r="O81" s="16" t="s">
        <v>850</v>
      </c>
      <c r="P81" s="20" t="s">
        <v>851</v>
      </c>
      <c r="Q81" s="53" t="s">
        <v>852</v>
      </c>
      <c r="R81" s="20" t="s">
        <v>853</v>
      </c>
      <c r="S81" s="20" t="s">
        <v>854</v>
      </c>
      <c r="T81" s="50" t="s">
        <v>855</v>
      </c>
      <c r="U81" s="17">
        <v>125</v>
      </c>
      <c r="V81" s="17">
        <v>77</v>
      </c>
      <c r="W81" s="29">
        <f t="shared" si="8"/>
        <v>0.616</v>
      </c>
      <c r="X81" s="44">
        <f>F81/V81</f>
        <v>2597.4025974025976</v>
      </c>
      <c r="Y81" s="66">
        <v>45</v>
      </c>
      <c r="Z81" s="52">
        <f t="shared" si="9"/>
        <v>0.5844155844155844</v>
      </c>
      <c r="AA81" s="30">
        <v>9</v>
      </c>
    </row>
    <row r="82" spans="1:27" ht="15.75">
      <c r="A82" s="17">
        <v>77</v>
      </c>
      <c r="B82" s="17" t="s">
        <v>856</v>
      </c>
      <c r="C82" s="17" t="s">
        <v>857</v>
      </c>
      <c r="D82" s="17" t="s">
        <v>858</v>
      </c>
      <c r="E82" s="17" t="s">
        <v>859</v>
      </c>
      <c r="F82" s="44">
        <v>300000</v>
      </c>
      <c r="G82" s="45" t="s">
        <v>43</v>
      </c>
      <c r="H82" s="45" t="s">
        <v>61</v>
      </c>
      <c r="I82" s="20" t="s">
        <v>860</v>
      </c>
      <c r="J82" s="20" t="s">
        <v>861</v>
      </c>
      <c r="K82" s="20" t="s">
        <v>862</v>
      </c>
      <c r="L82" s="46">
        <v>37203</v>
      </c>
      <c r="M82" s="19" t="s">
        <v>115</v>
      </c>
      <c r="N82" s="21" t="s">
        <v>863</v>
      </c>
      <c r="O82" s="16" t="s">
        <v>864</v>
      </c>
      <c r="P82" s="20" t="s">
        <v>865</v>
      </c>
      <c r="Q82" s="49" t="s">
        <v>866</v>
      </c>
      <c r="R82" s="20" t="s">
        <v>867</v>
      </c>
      <c r="S82" s="20" t="s">
        <v>868</v>
      </c>
      <c r="T82" s="22" t="s">
        <v>869</v>
      </c>
      <c r="U82" s="27">
        <v>232</v>
      </c>
      <c r="V82" s="28">
        <v>176</v>
      </c>
      <c r="W82" s="29">
        <f t="shared" si="8"/>
        <v>0.7586206896551724</v>
      </c>
      <c r="X82" s="51">
        <f>SUM(F82/V82)</f>
        <v>1704.5454545454545</v>
      </c>
      <c r="Y82" s="65">
        <v>100</v>
      </c>
      <c r="Z82" s="52">
        <f t="shared" si="9"/>
        <v>0.5681818181818182</v>
      </c>
      <c r="AA82" s="30">
        <v>9</v>
      </c>
    </row>
    <row r="83" spans="1:27" ht="33" customHeight="1">
      <c r="A83" s="17">
        <v>78</v>
      </c>
      <c r="B83" s="17" t="s">
        <v>856</v>
      </c>
      <c r="C83" s="17" t="s">
        <v>857</v>
      </c>
      <c r="D83" s="17" t="s">
        <v>858</v>
      </c>
      <c r="E83" s="17" t="s">
        <v>870</v>
      </c>
      <c r="F83" s="44">
        <v>300000</v>
      </c>
      <c r="G83" s="45" t="s">
        <v>43</v>
      </c>
      <c r="H83" s="45" t="s">
        <v>61</v>
      </c>
      <c r="I83" s="57" t="s">
        <v>871</v>
      </c>
      <c r="J83" s="20" t="s">
        <v>445</v>
      </c>
      <c r="K83" s="20" t="s">
        <v>446</v>
      </c>
      <c r="L83" s="46">
        <v>40217</v>
      </c>
      <c r="M83" s="47" t="s">
        <v>65</v>
      </c>
      <c r="N83" s="48" t="s">
        <v>455</v>
      </c>
      <c r="O83" s="16" t="s">
        <v>448</v>
      </c>
      <c r="P83" s="20" t="s">
        <v>872</v>
      </c>
      <c r="Q83" s="53" t="s">
        <v>450</v>
      </c>
      <c r="R83" s="20" t="s">
        <v>451</v>
      </c>
      <c r="S83" s="20" t="s">
        <v>452</v>
      </c>
      <c r="T83" s="50" t="s">
        <v>873</v>
      </c>
      <c r="U83" s="27">
        <v>300</v>
      </c>
      <c r="V83" s="28">
        <v>204</v>
      </c>
      <c r="W83" s="29">
        <f t="shared" si="8"/>
        <v>0.68</v>
      </c>
      <c r="X83" s="51">
        <f>SUM(F83/V83)</f>
        <v>1470.5882352941176</v>
      </c>
      <c r="Y83" s="65">
        <v>104</v>
      </c>
      <c r="Z83" s="52">
        <f t="shared" si="9"/>
        <v>0.5098039215686274</v>
      </c>
      <c r="AA83" s="30">
        <v>8.95</v>
      </c>
    </row>
    <row r="84" spans="1:27" ht="15.75">
      <c r="A84" s="17">
        <v>79</v>
      </c>
      <c r="B84" s="17" t="s">
        <v>874</v>
      </c>
      <c r="C84" s="17" t="s">
        <v>875</v>
      </c>
      <c r="D84" s="17" t="s">
        <v>876</v>
      </c>
      <c r="E84" s="55" t="s">
        <v>877</v>
      </c>
      <c r="F84" s="44">
        <v>299010</v>
      </c>
      <c r="G84" s="17" t="s">
        <v>43</v>
      </c>
      <c r="H84" s="44" t="s">
        <v>185</v>
      </c>
      <c r="I84" s="20" t="s">
        <v>878</v>
      </c>
      <c r="J84" s="20" t="s">
        <v>879</v>
      </c>
      <c r="K84" s="20" t="s">
        <v>880</v>
      </c>
      <c r="L84" s="46" t="s">
        <v>881</v>
      </c>
      <c r="M84" s="17" t="s">
        <v>285</v>
      </c>
      <c r="N84" s="16" t="s">
        <v>863</v>
      </c>
      <c r="O84" s="16" t="s">
        <v>882</v>
      </c>
      <c r="P84" s="20" t="s">
        <v>883</v>
      </c>
      <c r="Q84" s="49" t="s">
        <v>884</v>
      </c>
      <c r="R84" s="20" t="s">
        <v>885</v>
      </c>
      <c r="S84" s="20" t="s">
        <v>886</v>
      </c>
      <c r="T84" s="20" t="s">
        <v>887</v>
      </c>
      <c r="U84" s="17">
        <v>160</v>
      </c>
      <c r="V84" s="17">
        <v>104</v>
      </c>
      <c r="W84" s="29">
        <f t="shared" si="8"/>
        <v>0.65</v>
      </c>
      <c r="X84" s="51">
        <f>SUM(F84/V84)</f>
        <v>2875.096153846154</v>
      </c>
      <c r="Y84" s="66">
        <v>24</v>
      </c>
      <c r="Z84" s="52">
        <f t="shared" si="9"/>
        <v>0.23076923076923078</v>
      </c>
      <c r="AA84" s="30">
        <v>7</v>
      </c>
    </row>
    <row r="85" spans="1:27" s="43" customFormat="1" ht="21.75" customHeight="1">
      <c r="A85" s="32">
        <v>80</v>
      </c>
      <c r="B85" s="32" t="s">
        <v>874</v>
      </c>
      <c r="C85" s="32" t="s">
        <v>888</v>
      </c>
      <c r="D85" s="17" t="s">
        <v>876</v>
      </c>
      <c r="E85" s="32" t="s">
        <v>42</v>
      </c>
      <c r="F85" s="33">
        <v>300000</v>
      </c>
      <c r="G85" s="34" t="s">
        <v>43</v>
      </c>
      <c r="H85" s="34" t="s">
        <v>44</v>
      </c>
      <c r="I85" s="35" t="s">
        <v>889</v>
      </c>
      <c r="J85" s="35" t="s">
        <v>890</v>
      </c>
      <c r="K85" s="35" t="s">
        <v>891</v>
      </c>
      <c r="L85" s="36">
        <v>78205</v>
      </c>
      <c r="M85" s="32" t="s">
        <v>115</v>
      </c>
      <c r="N85" s="37" t="s">
        <v>892</v>
      </c>
      <c r="O85" s="37" t="s">
        <v>893</v>
      </c>
      <c r="P85" s="35" t="s">
        <v>894</v>
      </c>
      <c r="Q85" s="38" t="s">
        <v>895</v>
      </c>
      <c r="R85" s="39" t="s">
        <v>896</v>
      </c>
      <c r="S85" s="39" t="s">
        <v>897</v>
      </c>
      <c r="T85" s="35" t="s">
        <v>898</v>
      </c>
      <c r="U85" s="32">
        <v>220</v>
      </c>
      <c r="V85" s="32">
        <v>146</v>
      </c>
      <c r="W85" s="40">
        <f t="shared" si="8"/>
        <v>0.6636363636363637</v>
      </c>
      <c r="X85" s="33">
        <f>F85/V85</f>
        <v>2054.794520547945</v>
      </c>
      <c r="Y85" s="61">
        <v>90</v>
      </c>
      <c r="Z85" s="40">
        <f>Y85/V85</f>
        <v>0.6164383561643836</v>
      </c>
      <c r="AA85" s="42">
        <v>8.25</v>
      </c>
    </row>
    <row r="86" spans="1:27" ht="15.75">
      <c r="A86" s="17">
        <v>81</v>
      </c>
      <c r="B86" s="17" t="s">
        <v>899</v>
      </c>
      <c r="C86" s="17" t="s">
        <v>900</v>
      </c>
      <c r="D86" s="17" t="s">
        <v>901</v>
      </c>
      <c r="E86" s="17" t="s">
        <v>902</v>
      </c>
      <c r="F86" s="44">
        <v>300000</v>
      </c>
      <c r="G86" s="45" t="s">
        <v>43</v>
      </c>
      <c r="H86" s="45" t="s">
        <v>61</v>
      </c>
      <c r="I86" s="20" t="s">
        <v>903</v>
      </c>
      <c r="J86" s="20" t="s">
        <v>904</v>
      </c>
      <c r="K86" s="20" t="s">
        <v>905</v>
      </c>
      <c r="L86" s="46">
        <v>98204</v>
      </c>
      <c r="M86" s="19" t="s">
        <v>285</v>
      </c>
      <c r="N86" s="21" t="s">
        <v>906</v>
      </c>
      <c r="O86" s="16" t="s">
        <v>907</v>
      </c>
      <c r="P86" s="20" t="s">
        <v>908</v>
      </c>
      <c r="Q86" s="53" t="s">
        <v>909</v>
      </c>
      <c r="R86" s="63" t="s">
        <v>910</v>
      </c>
      <c r="S86" s="63" t="s">
        <v>911</v>
      </c>
      <c r="T86" s="22" t="s">
        <v>912</v>
      </c>
      <c r="U86" s="27">
        <v>200</v>
      </c>
      <c r="V86" s="28">
        <v>125</v>
      </c>
      <c r="W86" s="29">
        <f t="shared" si="8"/>
        <v>0.625</v>
      </c>
      <c r="X86" s="51">
        <f>SUM(F86/V86)</f>
        <v>2400</v>
      </c>
      <c r="Y86" s="65">
        <v>64</v>
      </c>
      <c r="Z86" s="52">
        <f>SUM(Y86/V86)</f>
        <v>0.512</v>
      </c>
      <c r="AA86" s="30">
        <v>11</v>
      </c>
    </row>
    <row r="87" spans="1:27" ht="36" customHeight="1">
      <c r="A87" s="17">
        <v>82</v>
      </c>
      <c r="B87" s="17" t="s">
        <v>899</v>
      </c>
      <c r="C87" s="17" t="s">
        <v>900</v>
      </c>
      <c r="D87" s="17" t="s">
        <v>901</v>
      </c>
      <c r="E87" s="17" t="s">
        <v>913</v>
      </c>
      <c r="F87" s="44">
        <v>200000</v>
      </c>
      <c r="G87" s="44" t="s">
        <v>135</v>
      </c>
      <c r="H87" s="45" t="s">
        <v>61</v>
      </c>
      <c r="I87" s="20" t="s">
        <v>914</v>
      </c>
      <c r="J87" s="20" t="s">
        <v>915</v>
      </c>
      <c r="K87" s="20" t="s">
        <v>916</v>
      </c>
      <c r="L87" s="46" t="s">
        <v>917</v>
      </c>
      <c r="M87" s="17" t="s">
        <v>115</v>
      </c>
      <c r="N87" s="16" t="s">
        <v>781</v>
      </c>
      <c r="O87" s="16" t="s">
        <v>918</v>
      </c>
      <c r="P87" s="20" t="s">
        <v>919</v>
      </c>
      <c r="Q87" s="53" t="s">
        <v>920</v>
      </c>
      <c r="R87" s="20" t="s">
        <v>921</v>
      </c>
      <c r="S87" s="20" t="s">
        <v>922</v>
      </c>
      <c r="T87" s="50" t="s">
        <v>923</v>
      </c>
      <c r="U87" s="17">
        <v>144</v>
      </c>
      <c r="V87" s="17">
        <v>108</v>
      </c>
      <c r="W87" s="29">
        <f t="shared" si="8"/>
        <v>0.75</v>
      </c>
      <c r="X87" s="44">
        <f>F87/V87</f>
        <v>1851.851851851852</v>
      </c>
      <c r="Y87" s="66">
        <v>64</v>
      </c>
      <c r="Z87" s="52">
        <f>SUM(Y87/V87)</f>
        <v>0.5925925925925926</v>
      </c>
      <c r="AA87" s="30">
        <v>10</v>
      </c>
    </row>
    <row r="88" spans="1:27" ht="15.75">
      <c r="A88" s="17">
        <v>83</v>
      </c>
      <c r="B88" s="17" t="s">
        <v>899</v>
      </c>
      <c r="C88" s="17" t="s">
        <v>900</v>
      </c>
      <c r="D88" s="17" t="s">
        <v>901</v>
      </c>
      <c r="E88" s="44" t="s">
        <v>924</v>
      </c>
      <c r="F88" s="44">
        <v>149999</v>
      </c>
      <c r="G88" s="44" t="s">
        <v>43</v>
      </c>
      <c r="H88" s="44" t="s">
        <v>185</v>
      </c>
      <c r="I88" s="20" t="s">
        <v>925</v>
      </c>
      <c r="J88" s="20" t="s">
        <v>915</v>
      </c>
      <c r="K88" s="20" t="s">
        <v>916</v>
      </c>
      <c r="L88" s="46" t="s">
        <v>917</v>
      </c>
      <c r="M88" s="17" t="s">
        <v>285</v>
      </c>
      <c r="N88" s="16" t="s">
        <v>781</v>
      </c>
      <c r="O88" s="16" t="s">
        <v>918</v>
      </c>
      <c r="P88" s="20" t="s">
        <v>919</v>
      </c>
      <c r="Q88" s="53" t="s">
        <v>920</v>
      </c>
      <c r="R88" s="20" t="s">
        <v>921</v>
      </c>
      <c r="S88" s="20" t="s">
        <v>922</v>
      </c>
      <c r="T88" s="20" t="s">
        <v>926</v>
      </c>
      <c r="U88" s="17">
        <v>100</v>
      </c>
      <c r="V88" s="17">
        <v>76</v>
      </c>
      <c r="W88" s="29">
        <f t="shared" si="8"/>
        <v>0.76</v>
      </c>
      <c r="X88" s="51">
        <f>SUM(F88/V88)</f>
        <v>1973.671052631579</v>
      </c>
      <c r="Y88" s="66">
        <v>44</v>
      </c>
      <c r="Z88" s="52">
        <f>SUM(Y88/V88)</f>
        <v>0.5789473684210527</v>
      </c>
      <c r="AA88" s="30">
        <v>9</v>
      </c>
    </row>
    <row r="89" spans="1:27" ht="15.75">
      <c r="A89" s="17">
        <v>84</v>
      </c>
      <c r="B89" s="17" t="s">
        <v>927</v>
      </c>
      <c r="C89" s="17" t="s">
        <v>940</v>
      </c>
      <c r="D89" s="17" t="s">
        <v>928</v>
      </c>
      <c r="E89" s="17" t="s">
        <v>929</v>
      </c>
      <c r="F89" s="44">
        <v>300000</v>
      </c>
      <c r="G89" s="45" t="s">
        <v>43</v>
      </c>
      <c r="H89" s="45" t="s">
        <v>61</v>
      </c>
      <c r="I89" s="20" t="s">
        <v>930</v>
      </c>
      <c r="J89" s="20" t="s">
        <v>931</v>
      </c>
      <c r="K89" s="20" t="s">
        <v>932</v>
      </c>
      <c r="L89" s="46">
        <v>53208</v>
      </c>
      <c r="M89" s="19" t="s">
        <v>65</v>
      </c>
      <c r="N89" s="21" t="s">
        <v>933</v>
      </c>
      <c r="O89" s="16" t="s">
        <v>934</v>
      </c>
      <c r="P89" s="20" t="s">
        <v>935</v>
      </c>
      <c r="Q89" s="53" t="s">
        <v>936</v>
      </c>
      <c r="R89" s="20" t="s">
        <v>937</v>
      </c>
      <c r="S89" s="20" t="s">
        <v>938</v>
      </c>
      <c r="T89" s="22" t="s">
        <v>939</v>
      </c>
      <c r="U89" s="27">
        <v>90</v>
      </c>
      <c r="V89" s="28">
        <v>56</v>
      </c>
      <c r="W89" s="29">
        <f t="shared" si="8"/>
        <v>0.6222222222222222</v>
      </c>
      <c r="X89" s="51">
        <f>SUM(F89/V89)</f>
        <v>5357.142857142857</v>
      </c>
      <c r="Y89" s="65">
        <v>30</v>
      </c>
      <c r="Z89" s="52">
        <f>SUM(Y89/V89)</f>
        <v>0.5357142857142857</v>
      </c>
      <c r="AA89" s="30">
        <v>8.5</v>
      </c>
    </row>
    <row r="90" spans="1:27" s="43" customFormat="1" ht="15.75">
      <c r="A90" s="32">
        <v>85</v>
      </c>
      <c r="B90" s="32" t="s">
        <v>927</v>
      </c>
      <c r="C90" s="32" t="s">
        <v>940</v>
      </c>
      <c r="D90" s="17" t="s">
        <v>928</v>
      </c>
      <c r="E90" s="32" t="s">
        <v>42</v>
      </c>
      <c r="F90" s="33">
        <v>130000</v>
      </c>
      <c r="G90" s="34" t="s">
        <v>247</v>
      </c>
      <c r="H90" s="34" t="s">
        <v>44</v>
      </c>
      <c r="I90" s="35" t="s">
        <v>941</v>
      </c>
      <c r="J90" s="35" t="s">
        <v>942</v>
      </c>
      <c r="K90" s="35" t="s">
        <v>943</v>
      </c>
      <c r="L90" s="36">
        <v>53060</v>
      </c>
      <c r="M90" s="32" t="s">
        <v>115</v>
      </c>
      <c r="N90" s="37" t="s">
        <v>944</v>
      </c>
      <c r="O90" s="37" t="s">
        <v>945</v>
      </c>
      <c r="P90" s="35" t="s">
        <v>946</v>
      </c>
      <c r="Q90" s="71" t="s">
        <v>947</v>
      </c>
      <c r="R90" s="39" t="s">
        <v>948</v>
      </c>
      <c r="S90" s="39" t="s">
        <v>949</v>
      </c>
      <c r="T90" s="35" t="s">
        <v>950</v>
      </c>
      <c r="U90" s="32">
        <v>135</v>
      </c>
      <c r="V90" s="32">
        <v>90</v>
      </c>
      <c r="W90" s="40">
        <f t="shared" si="8"/>
        <v>0.6666666666666666</v>
      </c>
      <c r="X90" s="33">
        <f>F90/V90</f>
        <v>1444.4444444444443</v>
      </c>
      <c r="Y90" s="61">
        <v>55</v>
      </c>
      <c r="Z90" s="40">
        <f>Y90/V90</f>
        <v>0.6111111111111112</v>
      </c>
      <c r="AA90" s="42">
        <v>8</v>
      </c>
    </row>
    <row r="91" spans="1:27" ht="15.75">
      <c r="A91" s="17">
        <v>86</v>
      </c>
      <c r="B91" s="17" t="s">
        <v>951</v>
      </c>
      <c r="C91" s="17" t="s">
        <v>952</v>
      </c>
      <c r="D91" s="17" t="s">
        <v>953</v>
      </c>
      <c r="E91" s="17" t="s">
        <v>957</v>
      </c>
      <c r="F91" s="44">
        <v>200000</v>
      </c>
      <c r="G91" s="44" t="s">
        <v>135</v>
      </c>
      <c r="H91" s="45" t="s">
        <v>61</v>
      </c>
      <c r="I91" s="20" t="s">
        <v>954</v>
      </c>
      <c r="J91" s="20" t="s">
        <v>445</v>
      </c>
      <c r="K91" s="20" t="s">
        <v>446</v>
      </c>
      <c r="L91" s="46" t="s">
        <v>955</v>
      </c>
      <c r="M91" s="17" t="s">
        <v>65</v>
      </c>
      <c r="N91" s="16" t="s">
        <v>455</v>
      </c>
      <c r="O91" s="16" t="s">
        <v>448</v>
      </c>
      <c r="P91" s="20" t="s">
        <v>872</v>
      </c>
      <c r="Q91" s="53" t="s">
        <v>450</v>
      </c>
      <c r="R91" s="20" t="s">
        <v>451</v>
      </c>
      <c r="S91" s="20" t="s">
        <v>452</v>
      </c>
      <c r="T91" s="20" t="s">
        <v>956</v>
      </c>
      <c r="U91" s="17">
        <v>96</v>
      </c>
      <c r="V91" s="17">
        <v>64</v>
      </c>
      <c r="W91" s="29">
        <f t="shared" si="8"/>
        <v>0.6666666666666666</v>
      </c>
      <c r="X91" s="44">
        <f>F91/V91</f>
        <v>3125</v>
      </c>
      <c r="Y91" s="66">
        <v>32</v>
      </c>
      <c r="Z91" s="52">
        <f>SUM(Y91/V91)</f>
        <v>0.5</v>
      </c>
      <c r="AA91" s="30">
        <v>6.95</v>
      </c>
    </row>
    <row r="92" spans="1:27" ht="15.75">
      <c r="A92" s="73"/>
      <c r="F92" s="74">
        <f>SUM(F6:F91)</f>
        <v>20512098</v>
      </c>
      <c r="L92" s="46"/>
      <c r="U92" s="75">
        <f>SUM(U6:U91)</f>
        <v>12877</v>
      </c>
      <c r="V92" s="76">
        <f>SUM(V6:V91)</f>
        <v>9177</v>
      </c>
      <c r="W92" s="29">
        <f t="shared" si="8"/>
        <v>0.7126659936320572</v>
      </c>
      <c r="X92" s="44">
        <f>F92/V92</f>
        <v>2235.1637790127493</v>
      </c>
      <c r="Y92" s="77">
        <f>SUM(Y6:Y91)</f>
        <v>5434</v>
      </c>
      <c r="Z92" s="52">
        <f>SUM(Y92/V92)</f>
        <v>0.5921325051759835</v>
      </c>
      <c r="AA92" s="30">
        <f>SUM(AA6:AA91)/78</f>
        <v>9.96320512820513</v>
      </c>
    </row>
    <row r="93" spans="1:25" ht="15.75">
      <c r="A93" s="16" t="s">
        <v>960</v>
      </c>
      <c r="L93" s="46"/>
      <c r="Y93" s="65"/>
    </row>
    <row r="94" spans="1:25" ht="15.75">
      <c r="A94" s="78"/>
      <c r="B94" s="16"/>
      <c r="L94" s="46"/>
      <c r="Y94" s="65"/>
    </row>
    <row r="95" spans="2:25" ht="15.75">
      <c r="B95" s="16"/>
      <c r="L95" s="46"/>
      <c r="Y95" s="65"/>
    </row>
    <row r="96" spans="12:25" ht="15.75">
      <c r="L96" s="46"/>
      <c r="Y96" s="65"/>
    </row>
    <row r="97" spans="1:25" ht="15.75">
      <c r="A97" s="16"/>
      <c r="L97" s="46"/>
      <c r="Y97" s="65"/>
    </row>
    <row r="98" spans="12:25" ht="15.75">
      <c r="L98" s="46"/>
      <c r="Y98" s="65"/>
    </row>
    <row r="99" ht="15.75">
      <c r="Y99" s="65"/>
    </row>
    <row r="100" ht="15.75">
      <c r="Y100" s="65"/>
    </row>
    <row r="101" ht="15.75">
      <c r="Y101" s="65"/>
    </row>
    <row r="102" ht="15.75">
      <c r="Y102" s="65"/>
    </row>
    <row r="103" ht="15.75">
      <c r="Y103" s="65"/>
    </row>
    <row r="104" ht="15.75">
      <c r="Y104" s="65"/>
    </row>
    <row r="105" ht="15.75">
      <c r="Y105" s="65"/>
    </row>
    <row r="106" ht="15.75">
      <c r="Y106" s="65"/>
    </row>
    <row r="107" ht="15.75">
      <c r="Y107" s="65"/>
    </row>
    <row r="108" ht="15.75">
      <c r="Y108" s="65"/>
    </row>
    <row r="109" ht="15.75">
      <c r="Y109" s="65"/>
    </row>
    <row r="110" ht="15.75">
      <c r="Y110" s="65"/>
    </row>
    <row r="111" ht="15.75">
      <c r="Y111" s="65"/>
    </row>
    <row r="112" ht="15.75">
      <c r="Y112" s="65"/>
    </row>
    <row r="113" ht="15.75">
      <c r="Y113" s="65"/>
    </row>
    <row r="114" ht="15.75">
      <c r="Y114" s="65"/>
    </row>
    <row r="115" ht="15.75">
      <c r="Y115" s="65"/>
    </row>
    <row r="116" ht="15.75">
      <c r="Y116" s="65"/>
    </row>
    <row r="117" ht="15.75">
      <c r="Y117" s="65"/>
    </row>
    <row r="118" ht="15.75">
      <c r="Y118" s="65"/>
    </row>
    <row r="119" ht="15.75">
      <c r="Y119" s="65"/>
    </row>
    <row r="120" ht="15.75">
      <c r="Y120" s="65"/>
    </row>
    <row r="121" ht="15.75">
      <c r="Y121" s="65"/>
    </row>
    <row r="122" ht="15.75">
      <c r="Y122" s="65"/>
    </row>
    <row r="123" ht="15.75">
      <c r="Y123" s="65"/>
    </row>
    <row r="124" ht="15.75">
      <c r="Y124" s="65"/>
    </row>
    <row r="125" ht="15.75">
      <c r="Y125" s="65"/>
    </row>
    <row r="126" ht="15.75">
      <c r="Y126" s="65"/>
    </row>
    <row r="127" ht="15.75">
      <c r="Y127" s="65"/>
    </row>
    <row r="128" ht="15.75">
      <c r="Y128" s="65"/>
    </row>
    <row r="129" ht="15.75">
      <c r="Y129" s="65"/>
    </row>
    <row r="130" ht="15.75">
      <c r="Y130" s="65"/>
    </row>
    <row r="131" ht="15.75">
      <c r="Y131" s="65"/>
    </row>
    <row r="132" spans="9:25" ht="15.75">
      <c r="I132" s="79"/>
      <c r="Y132" s="65"/>
    </row>
    <row r="133" ht="15.75">
      <c r="Y133" s="65"/>
    </row>
    <row r="134" ht="15.75">
      <c r="Y134" s="65"/>
    </row>
    <row r="135" ht="15.75">
      <c r="Y135" s="65"/>
    </row>
    <row r="136" ht="15.75">
      <c r="Y136" s="65"/>
    </row>
    <row r="137" ht="15.75">
      <c r="Y137" s="65"/>
    </row>
    <row r="138" ht="15.75">
      <c r="Y138" s="65"/>
    </row>
    <row r="139" ht="15.75">
      <c r="Y139" s="65"/>
    </row>
    <row r="140" ht="15.75">
      <c r="Y140" s="65"/>
    </row>
    <row r="141" ht="15.75">
      <c r="Y141" s="65"/>
    </row>
    <row r="142" ht="15.75">
      <c r="Y142" s="65"/>
    </row>
    <row r="143" ht="15.75">
      <c r="Y143" s="65"/>
    </row>
    <row r="144" ht="15.75">
      <c r="Y144" s="65"/>
    </row>
    <row r="145" ht="15.75">
      <c r="Y145" s="65"/>
    </row>
    <row r="146" ht="15.75">
      <c r="Y146" s="65"/>
    </row>
    <row r="147" ht="15.75">
      <c r="Y147" s="65"/>
    </row>
    <row r="148" ht="15.75">
      <c r="Y148" s="65"/>
    </row>
    <row r="149" ht="15.75">
      <c r="Y149" s="65"/>
    </row>
    <row r="150" ht="15.75">
      <c r="Y150" s="65"/>
    </row>
    <row r="151" ht="15.75">
      <c r="Y151" s="65"/>
    </row>
    <row r="152" ht="15.75">
      <c r="Y152" s="65"/>
    </row>
    <row r="153" ht="15.75">
      <c r="Y153" s="65"/>
    </row>
    <row r="154" ht="15.75">
      <c r="Y154" s="65"/>
    </row>
    <row r="155" ht="15.75">
      <c r="Y155" s="65"/>
    </row>
    <row r="156" ht="15.75">
      <c r="Y156" s="65"/>
    </row>
    <row r="157" ht="15.75">
      <c r="Y157" s="65"/>
    </row>
    <row r="158" ht="15.75">
      <c r="Y158" s="65"/>
    </row>
    <row r="159" ht="15.75">
      <c r="Y159" s="65"/>
    </row>
    <row r="160" ht="15.75">
      <c r="Y160" s="65"/>
    </row>
    <row r="161" ht="15.75">
      <c r="Y161" s="65"/>
    </row>
    <row r="162" ht="15.75">
      <c r="Y162" s="65"/>
    </row>
    <row r="163" ht="15.75">
      <c r="Y163" s="65"/>
    </row>
    <row r="164" ht="15.75">
      <c r="Y164" s="65"/>
    </row>
    <row r="165" ht="15.75">
      <c r="Y165" s="65"/>
    </row>
    <row r="166" ht="15.75">
      <c r="Y166" s="65"/>
    </row>
    <row r="167" ht="15.75">
      <c r="Y167" s="65"/>
    </row>
    <row r="168" ht="15.75">
      <c r="Y168" s="65"/>
    </row>
    <row r="169" ht="15.75">
      <c r="Y169" s="65"/>
    </row>
    <row r="170" ht="15.75">
      <c r="Y170" s="65"/>
    </row>
    <row r="171" ht="15.75">
      <c r="Y171" s="65"/>
    </row>
    <row r="172" ht="15.75">
      <c r="Y172" s="65"/>
    </row>
    <row r="173" ht="15.75">
      <c r="Y173" s="65"/>
    </row>
    <row r="174" ht="15.75">
      <c r="Y174" s="65"/>
    </row>
    <row r="175" ht="15.75">
      <c r="Y175" s="65"/>
    </row>
    <row r="176" ht="15.75">
      <c r="Y176" s="65"/>
    </row>
    <row r="177" ht="15.75">
      <c r="Y177" s="65"/>
    </row>
    <row r="178" ht="15.75">
      <c r="Y178" s="65"/>
    </row>
    <row r="179" ht="15.75">
      <c r="Y179" s="65"/>
    </row>
    <row r="180" ht="15.75">
      <c r="Y180" s="65"/>
    </row>
    <row r="181" ht="15.75">
      <c r="Y181" s="65"/>
    </row>
    <row r="182" ht="15.75">
      <c r="Y182" s="65"/>
    </row>
    <row r="183" ht="15.75">
      <c r="Y183" s="65"/>
    </row>
    <row r="184" ht="15.75">
      <c r="Y184" s="65"/>
    </row>
    <row r="185" ht="15.75">
      <c r="Y185" s="65"/>
    </row>
    <row r="186" ht="15.75">
      <c r="Y186" s="65"/>
    </row>
    <row r="187" ht="15.75">
      <c r="Y187" s="65"/>
    </row>
    <row r="188" ht="15.75">
      <c r="Y188" s="65"/>
    </row>
    <row r="189" ht="15.75">
      <c r="Y189" s="65"/>
    </row>
    <row r="190" ht="15.75">
      <c r="Y190" s="65"/>
    </row>
    <row r="191" ht="15.75">
      <c r="Y191" s="65"/>
    </row>
  </sheetData>
  <sheetProtection password="C43E" sheet="1" objects="1" scenarios="1"/>
  <hyperlinks>
    <hyperlink ref="Q68" r:id="rId1" display="rpc36@nycap.rr.com"/>
    <hyperlink ref="Q53" r:id="rId2" display="cwilliams@mcvet.org"/>
    <hyperlink ref="Q69" r:id="rId3" display="Frank@uvbh.com"/>
    <hyperlink ref="Q25" r:id="rId4" display="lwinston@stp-af.org"/>
    <hyperlink ref="Q6" r:id="rId5" display="chris_retan@yahoo.com"/>
    <hyperlink ref="Q74" r:id="rId6" display="tleckron@cccworkforce.org"/>
    <hyperlink ref="Q51" r:id="rId7" display="karen.frieland@NESHV.ORG"/>
    <hyperlink ref="Q72" r:id="rId8" display="nknowlton@voacentralohio.org"/>
    <hyperlink ref="Q26" r:id="rId9" display="david.siegler@vvsd.net"/>
    <hyperlink ref="Q40" r:id="rId10" display="nhughes@voail.org"/>
    <hyperlink ref="Q78" r:id="rId11" display="julian.grant@pvmsec.org"/>
    <hyperlink ref="Q90" r:id="rId12" display="vafpd@veteransassistance.org"/>
    <hyperlink ref="Q85" r:id="rId13" display="cmartinez@agif-nvop.org"/>
    <hyperlink ref="Q73" r:id="rId14" display="ovgi2@aol.com"/>
    <hyperlink ref="Q59" r:id="rId15" display="boundsm@stlouiscity.com"/>
    <hyperlink ref="Q54" r:id="rId16" display="larinda.meade@maine.gov"/>
    <hyperlink ref="Q46" r:id="rId17" display="tmdoctor@charter.net"/>
    <hyperlink ref="Q23" r:id="rId18" display="bbridwell@usvetsinc.org"/>
    <hyperlink ref="Q58" r:id="rId19" display="gdogelweid@stpatrickcenter.org"/>
    <hyperlink ref="Q49" r:id="rId20" display="vbc44@aol.com"/>
    <hyperlink ref="Q22" r:id="rId21" display="trishd@goodwillsv.org"/>
    <hyperlink ref="Q67" r:id="rId22" display="ceo@bvsj.org"/>
    <hyperlink ref="Q11" r:id="rId23" display="steve_lytle@usw.salavationarmy.gov"/>
    <hyperlink ref="Q36" r:id="rId24" display="admin@networkenterprises.org"/>
    <hyperlink ref="Q61" r:id="rId25" display="srogers@abccm.org"/>
    <hyperlink ref="Q24" r:id="rId26" display="pclampa@epath.org"/>
    <hyperlink ref="Q48" r:id="rId27" display="jdowning@unitedveterans.org"/>
    <hyperlink ref="Q21" r:id="rId28" display="bolosan@interfaithservices.org"/>
    <hyperlink ref="Q27" r:id="rId29" display="bcalos@vietvets.org"/>
    <hyperlink ref="Q87" r:id="rId30" display="RicP@diva.wa.gov"/>
    <hyperlink ref="Q88" r:id="rId31" display="RicP@diva.wa.gov"/>
    <hyperlink ref="Q8" r:id="rId32" display="dharmon@csd.pima.gov"/>
    <hyperlink ref="Q10" r:id="rId33" display="psheppard@newdirectionsinc.org"/>
    <hyperlink ref="Q71" r:id="rId34" display="msalois@voa.org"/>
    <hyperlink ref="Q80" r:id="rId35" display="jwilessmith@goodwillchassc.org"/>
    <hyperlink ref="Q38" r:id="rId36" display="medical79profs@aol.com"/>
    <hyperlink ref="Q17" r:id="rId37" display="jchowat@aol.com"/>
    <hyperlink ref="Q31" r:id="rId38" display="admin@all-faith.org"/>
    <hyperlink ref="Q65" r:id="rId39" display="peter.blind@veteransoutreachcenter.org"/>
    <hyperlink ref="Q60" r:id="rId40" display="cbush@clearviewrecovery.com"/>
    <hyperlink ref="Q89" r:id="rId41" display="helen.king@cvivet.org"/>
    <hyperlink ref="Q83" r:id="rId42" display="claudiab@voaky.org"/>
    <hyperlink ref="Q91" r:id="rId43" display="claudiab@voaky.org"/>
    <hyperlink ref="Q9" r:id="rId44" display="kbond@mhsinc.org"/>
    <hyperlink ref="Q77" r:id="rId45" display="Tnixon@ywcahbg.org"/>
    <hyperlink ref="Q52" r:id="rId46" display="area@waystationinc.org"/>
    <hyperlink ref="Q30" r:id="rId47" display="carbone@workplace.org"/>
    <hyperlink ref="Q42" r:id="rId48" display="thomas.cindy@sbcglobal.net"/>
    <hyperlink ref="Q14" r:id="rId49" display="david.siegler@vvsd.net"/>
    <hyperlink ref="Q41" r:id="rId50" display="Sharon.Stark@clarian.org"/>
    <hyperlink ref="Q47" r:id="rId51" display="allisonalaimo@massveterans.org"/>
    <hyperlink ref="Q81" r:id="rId52" display="cmelvin@sces.org"/>
    <hyperlink ref="Q86" r:id="rId53" display="lsimpson@snocowdc.org"/>
    <hyperlink ref="Q76" r:id="rId54" display="zolar@vlpwpa.org"/>
    <hyperlink ref="Q84" r:id="rId55" display="wasala@goodwillhouston.org"/>
    <hyperlink ref="Q34" r:id="rId56" display="cwinborn@voa-fla.org"/>
    <hyperlink ref="Q55" r:id="rId57" display="lswwigart@goodwillgr.org"/>
    <hyperlink ref="Q19" r:id="rId58" display="adahired@adnc.com"/>
    <hyperlink ref="Q43" r:id="rId59" display="ovgi2@aol.com"/>
    <hyperlink ref="Q70" r:id="rId60" display="nknowlton@voacentralohio.org"/>
    <hyperlink ref="Q39" r:id="rId61" display="cdaniels@innervoicechicago.org"/>
    <hyperlink ref="Q7" r:id="rId62" display="stfrancis@alltel.net"/>
    <hyperlink ref="Q12" r:id="rId63" display="gmccormack@usvetsinc.org"/>
    <hyperlink ref="Q13" r:id="rId64" display="bcalos@vietvets.org"/>
    <hyperlink ref="Q35" r:id="rId65" display="hconyers@coj.net"/>
    <hyperlink ref="Q45" r:id="rId66" display="claudiab@voaky.org"/>
    <hyperlink ref="Q20" r:id="rId67" display="steve_lytle@usw.salavationarmy.gov"/>
    <hyperlink ref="Q56" r:id="rId68" display="mvf001@earthlink.net"/>
    <hyperlink ref="Q66" r:id="rId69" display="rdavis@ocgov.net"/>
    <hyperlink ref="Q33" r:id="rId70" display="cwinborn@voa-fla.org"/>
    <hyperlink ref="Q62" r:id="rId71" display="sbuckley@usvetsinc.org"/>
    <hyperlink ref="Q63" r:id="rId72" display="admin@ahcvets.org"/>
    <hyperlink ref="Q64" r:id="rId73" display="wesley.becker@use.salvationarmy.org"/>
    <hyperlink ref="Q57" r:id="rId74" display="kvitalis@mac-v.org"/>
    <hyperlink ref="Q75" r:id="rId75" display="dfinch@impactservices.org"/>
    <hyperlink ref="Q79" r:id="rId76" display="sdenaux@charlestonhomeless.org"/>
    <hyperlink ref="Q82" r:id="rId77" display="bill@osdnashville.org"/>
    <hyperlink ref="Q44" r:id="rId78" display="claudiab@voaky.org"/>
    <hyperlink ref="Q50" r:id="rId79" display="vbc44@aol.com"/>
    <hyperlink ref="Q15" r:id="rId80" display="david.siegler@vvsd.net"/>
    <hyperlink ref="Q16" r:id="rId81" display="pathd@jointefforts.org"/>
    <hyperlink ref="Q18" r:id="rId82" display="jchowat@aol.com"/>
    <hyperlink ref="Q28" r:id="rId83" display="kle@ehclifebuilders.org"/>
  </hyperlinks>
  <printOptions gridLines="1"/>
  <pageMargins left="0.13" right="0.13" top="1" bottom="1" header="0.5" footer="0.5"/>
  <pageSetup fitToHeight="2" horizontalDpi="600" verticalDpi="600" orientation="landscape" paperSize="5" scale="41" r:id="rId86"/>
  <colBreaks count="1" manualBreakCount="1">
    <brk id="20" max="91" man="1"/>
  </colBreaks>
  <legacy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mclaughlin-kristine</dc:creator>
  <cp:keywords/>
  <dc:description/>
  <cp:lastModifiedBy>phillips-jacqueline</cp:lastModifiedBy>
  <cp:lastPrinted>2007-07-20T18:32:12Z</cp:lastPrinted>
  <dcterms:created xsi:type="dcterms:W3CDTF">2007-07-02T18:59:44Z</dcterms:created>
  <dcterms:modified xsi:type="dcterms:W3CDTF">2007-07-20T18:47:20Z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