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2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<sst xmlns="http://schemas.openxmlformats.org/spreadsheetml/2006/main" count="244" uniqueCount="175">
  <si>
    <t>Site</t>
  </si>
  <si>
    <t>Location</t>
  </si>
  <si>
    <t>Elevation (m)</t>
  </si>
  <si>
    <r>
      <t>Climate</t>
    </r>
    <r>
      <rPr>
        <b/>
        <vertAlign val="superscript"/>
        <sz val="10"/>
        <rFont val="Times New Roman"/>
        <family val="1"/>
      </rPr>
      <t>1</t>
    </r>
  </si>
  <si>
    <t>MAT(oC)</t>
  </si>
  <si>
    <t>MAP(mm)</t>
  </si>
  <si>
    <t>Stand age</t>
  </si>
  <si>
    <r>
      <t>History</t>
    </r>
    <r>
      <rPr>
        <b/>
        <vertAlign val="superscript"/>
        <sz val="10"/>
        <rFont val="Times New Roman"/>
        <family val="1"/>
      </rPr>
      <t>2</t>
    </r>
  </si>
  <si>
    <t>Rsoil Submitted for this paper</t>
  </si>
  <si>
    <r>
      <t xml:space="preserve">GPP                  </t>
    </r>
    <r>
      <rPr>
        <b/>
        <sz val="9"/>
        <rFont val="Times New Roman"/>
        <family val="1"/>
      </rPr>
      <t>(g C m-2 y-1)</t>
    </r>
  </si>
  <si>
    <t>LAI                    (m2m-2)</t>
  </si>
  <si>
    <r>
      <t xml:space="preserve">NPP                  </t>
    </r>
    <r>
      <rPr>
        <b/>
        <sz val="9"/>
        <rFont val="Times New Roman"/>
        <family val="1"/>
      </rPr>
      <t>(g C m-2 y-1)</t>
    </r>
  </si>
  <si>
    <r>
      <t xml:space="preserve">Reco                  </t>
    </r>
    <r>
      <rPr>
        <b/>
        <sz val="9"/>
        <rFont val="Times New Roman"/>
        <family val="1"/>
      </rPr>
      <t>(g C m-2 y-1)</t>
    </r>
  </si>
  <si>
    <t>Fine Root Carbon  (gC m-2)</t>
  </si>
  <si>
    <t xml:space="preserve">Soil Carbon  </t>
  </si>
  <si>
    <t>Soil Carbon  (gC m-2)</t>
  </si>
  <si>
    <t>Soil CN depth</t>
  </si>
  <si>
    <t>Published Annual Rsoil (gC m-2 y-1)</t>
  </si>
  <si>
    <t>Published Annual Rsoil                   (Years reported)</t>
  </si>
  <si>
    <t>Citation(s) for published annual Rsoil</t>
  </si>
  <si>
    <t>Temporal Scaling Methods for annual estimates of Rsoil</t>
  </si>
  <si>
    <t>Other publications cited</t>
  </si>
  <si>
    <t>BEB</t>
  </si>
  <si>
    <t>51.31 N 4.31 E</t>
  </si>
  <si>
    <t>TC</t>
  </si>
  <si>
    <t>1033-1218</t>
  </si>
  <si>
    <t>0-2cm</t>
  </si>
  <si>
    <t>BEI</t>
  </si>
  <si>
    <t>51.31 N 4.52   E</t>
  </si>
  <si>
    <t>0-10</t>
  </si>
  <si>
    <t>BIL</t>
  </si>
  <si>
    <t>44.72 N .77 E</t>
  </si>
  <si>
    <t>M</t>
  </si>
  <si>
    <t>2000-2002</t>
  </si>
  <si>
    <t>18.3g/kg</t>
  </si>
  <si>
    <t>0-20cm</t>
  </si>
  <si>
    <t>BRY</t>
  </si>
  <si>
    <t>44.72 N  .77 E</t>
  </si>
  <si>
    <t>1527-1680</t>
  </si>
  <si>
    <t>CHD</t>
  </si>
  <si>
    <t>TO</t>
  </si>
  <si>
    <t>Campbell and Law this issue</t>
  </si>
  <si>
    <t>Li6400;linear interpolation with temp after Lloyd and Taylor 1994</t>
  </si>
  <si>
    <t>DUK</t>
  </si>
  <si>
    <t>35.97 N 79.1 W</t>
  </si>
  <si>
    <t>120-163</t>
  </si>
  <si>
    <t>T</t>
  </si>
  <si>
    <t>1998-2001</t>
  </si>
  <si>
    <t>GBC</t>
  </si>
  <si>
    <t>40.28 N 112.47 W</t>
  </si>
  <si>
    <t>2001-2002</t>
  </si>
  <si>
    <t>GBJ</t>
  </si>
  <si>
    <t>GBR</t>
  </si>
  <si>
    <t>GBS</t>
  </si>
  <si>
    <t>HAR</t>
  </si>
  <si>
    <t>42.54 N 72.17 W</t>
  </si>
  <si>
    <t>180-490</t>
  </si>
  <si>
    <t>60-90</t>
  </si>
  <si>
    <t>1995-2001</t>
  </si>
  <si>
    <t>950-1220</t>
  </si>
  <si>
    <t>88MgC/ha</t>
  </si>
  <si>
    <t>8800/6700;2000</t>
  </si>
  <si>
    <t>?/59cm mineral; 3-8 O</t>
  </si>
  <si>
    <t>760; 710,780,640,860,480</t>
  </si>
  <si>
    <t>1995;1995-1999</t>
  </si>
  <si>
    <t>for 1995: Davidson et al. 1998;1995-1999 - Savage and Davidson 2001</t>
  </si>
  <si>
    <t>Li6250;linear interpolation with temp after Lloyd and Taylor 1994</t>
  </si>
  <si>
    <t xml:space="preserve">SoilC: Sanderman, J., Ronald G. Amundson, and Dennis D. Baldocchi. Global Biogeochemical Cycles, Vol 17, No. 2, 1061, 2003., Curtis et al. 2002; Compton and Boone 2000; Ecology 81: 2314-2330; Gaudinski et al 2000; Biogeochemistry 51:33-69; Reco 950-1220 from Barford et al., 2001 </t>
  </si>
  <si>
    <t>HES</t>
  </si>
  <si>
    <t>48.67 N 7.08   E</t>
  </si>
  <si>
    <t>31-36</t>
  </si>
  <si>
    <t>CC</t>
  </si>
  <si>
    <t>1996-2000</t>
  </si>
  <si>
    <t>1226, 1800, 1730, 1990, 1970</t>
  </si>
  <si>
    <t>793-1036</t>
  </si>
  <si>
    <t>7400gC/m2</t>
  </si>
  <si>
    <t>509, 685, 713; 575,663</t>
  </si>
  <si>
    <t>1996-1998; 1996,1997</t>
  </si>
  <si>
    <t>Longdoz et al. 2000</t>
  </si>
  <si>
    <t>GPP from 1997-2000: Wang, Q., Tenhunen, J., Falge, E., Bernhover, CH., Granier, A., and T. Vesala 2003. Simulation and scaling of temporal variation in gross primary production for coniferous and deciduous temperate forests. GCB 10:37-51</t>
  </si>
  <si>
    <t>HJA</t>
  </si>
  <si>
    <t>HOW</t>
  </si>
  <si>
    <t>45.2 N 68.7 W</t>
  </si>
  <si>
    <t>1997-2001</t>
  </si>
  <si>
    <t>1996-1999</t>
  </si>
  <si>
    <t>Savage and Davidson 2001frin 1996-1999</t>
  </si>
  <si>
    <t>HRM</t>
  </si>
  <si>
    <t>IOM</t>
  </si>
  <si>
    <t>38.4 N 120.95 W</t>
  </si>
  <si>
    <t>2000-2001</t>
  </si>
  <si>
    <t>735, 758</t>
  </si>
  <si>
    <t>Xu a Baldocchi 2003</t>
  </si>
  <si>
    <t>ION</t>
  </si>
  <si>
    <t>JUN</t>
  </si>
  <si>
    <t>44.27N 121.38 W</t>
  </si>
  <si>
    <t>1997;2002</t>
  </si>
  <si>
    <t>0.77/1.26</t>
  </si>
  <si>
    <t>NPP: 93; NEE: -2; litterfall: 13, Rsoil: 181 from Law unpublished data</t>
  </si>
  <si>
    <t>MEC</t>
  </si>
  <si>
    <t>887-1232</t>
  </si>
  <si>
    <t>9-300</t>
  </si>
  <si>
    <t>162-659</t>
  </si>
  <si>
    <t>175(71)</t>
  </si>
  <si>
    <t>Campbell and Law (this issue) biometry</t>
  </si>
  <si>
    <t>MEO</t>
  </si>
  <si>
    <t xml:space="preserve">121.6 N 44.5   W </t>
  </si>
  <si>
    <t>915-1141</t>
  </si>
  <si>
    <t>50-250</t>
  </si>
  <si>
    <t>96,97,1999-2001</t>
  </si>
  <si>
    <t>400-443</t>
  </si>
  <si>
    <t>423,197</t>
  </si>
  <si>
    <t>1m</t>
  </si>
  <si>
    <t>780;499,427,505</t>
  </si>
  <si>
    <t>1996;1999-2001</t>
  </si>
  <si>
    <t>Law et al. 2001 for 1999: Irvine and Law (2002) for 1999-2001</t>
  </si>
  <si>
    <t>Law et al. 2001, 2003; Campbell and Law (this issue) for biometry</t>
  </si>
  <si>
    <t>MEY</t>
  </si>
  <si>
    <t>1999-2001</t>
  </si>
  <si>
    <t>1.0/1.5</t>
  </si>
  <si>
    <t>308-317</t>
  </si>
  <si>
    <t>500,500,317, 129</t>
  </si>
  <si>
    <t>654; 519,427,505</t>
  </si>
  <si>
    <t>1999;1999-2001</t>
  </si>
  <si>
    <t>NIW</t>
  </si>
  <si>
    <t>40.03 N 105.55 W</t>
  </si>
  <si>
    <t>TS</t>
  </si>
  <si>
    <t>16229;3065</t>
  </si>
  <si>
    <t>6 cm organic layer;0-2cm mineral layer</t>
  </si>
  <si>
    <t>Soil Chemistry: Scott Denton L.E., Sparks, K.L., and R.K. Monson 2003. Spatial and temporal controls of soil respiration rate in a high-elevation, subalpine forest. Soil Biology &amp; Biochemistry 35:525-534.</t>
  </si>
  <si>
    <t>SKO</t>
  </si>
  <si>
    <t>33.38 N 116.62 W</t>
  </si>
  <si>
    <t>735-758</t>
  </si>
  <si>
    <t>SKY</t>
  </si>
  <si>
    <t>THA</t>
  </si>
  <si>
    <t>50.96 N 13.75 E</t>
  </si>
  <si>
    <t>1741; 1680, 1700, 1890, 1880 and 1591-2093 mean= (1817)</t>
  </si>
  <si>
    <t>5.0, 7.0, 7.6</t>
  </si>
  <si>
    <t>1071-1213 and 1112-1364  (mean=1242)</t>
  </si>
  <si>
    <t>4.51kg/m2</t>
  </si>
  <si>
    <t>4510;13003</t>
  </si>
  <si>
    <t>?;1m</t>
  </si>
  <si>
    <t>SoilC: perscomm from Th. Gruenwald.  GPP from 1997-2000: Wang, Q., Tenhunen, J., Falge, E., Bernhover, CH., Granier, A., and T. Vesala 2003. Simulation and scaling of temporal variation in gross primary production for coniferous and deciduous temperate forests. GCB 10:37-51 Also from Gruenwald 2002 (dissertation)</t>
  </si>
  <si>
    <t>TML</t>
  </si>
  <si>
    <t>TNZ</t>
  </si>
  <si>
    <t>38.43 N 120.97 W</t>
  </si>
  <si>
    <t>0-30</t>
  </si>
  <si>
    <t>Tang and Baldocchi - this issue: soilC based on an assumed 0-30cm rom Baldocchi and Xu (2004) - under and open averaged assumed depth</t>
  </si>
  <si>
    <t>Li6400;linear interpolation with temp and VWC</t>
  </si>
  <si>
    <t>UMB</t>
  </si>
  <si>
    <t>45.56 N 84.71 W</t>
  </si>
  <si>
    <t>1998-2000</t>
  </si>
  <si>
    <t>540-632</t>
  </si>
  <si>
    <t>15cm</t>
  </si>
  <si>
    <t>Curtis et al. 2002/ Davidson et al. 2002</t>
  </si>
  <si>
    <t>VLB</t>
  </si>
  <si>
    <t>50.3 N 6.0   E</t>
  </si>
  <si>
    <t>1997-1998</t>
  </si>
  <si>
    <t>848-920</t>
  </si>
  <si>
    <t>VLD</t>
  </si>
  <si>
    <t>50.3 N 6.0 E</t>
  </si>
  <si>
    <t>WCR</t>
  </si>
  <si>
    <t>45.8 N 90.12 W</t>
  </si>
  <si>
    <t>1998-1999</t>
  </si>
  <si>
    <t>10.7kg/m2</t>
  </si>
  <si>
    <t>Curtis et al. 2002</t>
  </si>
  <si>
    <t>WDN</t>
  </si>
  <si>
    <t>50.09 N 11.52 E</t>
  </si>
  <si>
    <t>765-780</t>
  </si>
  <si>
    <t>P</t>
  </si>
  <si>
    <t>0-20</t>
  </si>
  <si>
    <t>500-590</t>
  </si>
  <si>
    <t>Subke et al. 2003</t>
  </si>
  <si>
    <t>Li6400; interpolation with PROXEL model (using temp and VWC)</t>
  </si>
  <si>
    <r>
      <t>1</t>
    </r>
    <r>
      <rPr>
        <sz val="10"/>
        <rFont val="Times New Roman"/>
        <family val="1"/>
      </rPr>
      <t>T= Temperate, M = Mediterranean, TC = Temperate Continental, TO = Temperate Oceanic</t>
    </r>
  </si>
  <si>
    <r>
      <t>2</t>
    </r>
    <r>
      <rPr>
        <sz val="10"/>
        <rFont val="Times New Roman"/>
        <family val="1"/>
      </rPr>
      <t>CC = Clearcut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</si>
</sst>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justify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9.7109375" style="5" customWidth="1"/>
    <col min="2" max="2" width="16.8515625" style="5" customWidth="1"/>
    <col min="3" max="3" width="8.7109375" style="17" customWidth="1"/>
    <col min="4" max="4" width="8.421875" style="17" customWidth="1"/>
    <col min="5" max="6" width="5.140625" style="5" customWidth="1"/>
    <col min="7" max="7" width="6.140625" style="17" customWidth="1"/>
    <col min="8" max="8" width="7.57421875" style="17" customWidth="1"/>
    <col min="9" max="9" width="9.7109375" style="17" customWidth="1"/>
    <col min="10" max="10" width="11.28125" style="17" customWidth="1"/>
    <col min="11" max="11" width="11.57421875" style="5" customWidth="1"/>
    <col min="12" max="12" width="10.57421875" style="17" customWidth="1"/>
    <col min="13" max="13" width="10.7109375" style="5" customWidth="1"/>
    <col min="14" max="14" width="9.421875" style="10" customWidth="1"/>
    <col min="15" max="16" width="11.8515625" style="10" customWidth="1"/>
    <col min="17" max="17" width="9.421875" style="10" customWidth="1"/>
    <col min="18" max="18" width="21.28125" style="17" customWidth="1"/>
    <col min="19" max="19" width="16.8515625" style="10" customWidth="1"/>
    <col min="20" max="20" width="54.8515625" style="10" customWidth="1"/>
    <col min="21" max="22" width="16.8515625" style="10" customWidth="1"/>
    <col min="23" max="23" width="9.140625" style="5" customWidth="1"/>
    <col min="24" max="24" width="9.140625" style="32" customWidth="1"/>
    <col min="25" max="26" width="9.140625" style="5" customWidth="1"/>
    <col min="27" max="27" width="28.7109375" style="5" customWidth="1"/>
    <col min="29" max="16384" width="9.140625" style="5" customWidth="1"/>
  </cols>
  <sheetData>
    <row r="1" spans="1:27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4" t="s">
        <v>20</v>
      </c>
      <c r="V1" s="1"/>
      <c r="W1" s="1"/>
      <c r="X1" s="1"/>
      <c r="Y1" s="1"/>
      <c r="Z1" s="1"/>
      <c r="AA1" s="4" t="s">
        <v>21</v>
      </c>
    </row>
    <row r="2" spans="1:27" ht="15.75">
      <c r="A2" s="6" t="s">
        <v>22</v>
      </c>
      <c r="B2" s="7" t="s">
        <v>23</v>
      </c>
      <c r="C2" s="8">
        <v>16</v>
      </c>
      <c r="D2" s="8" t="s">
        <v>24</v>
      </c>
      <c r="E2" s="7">
        <v>10</v>
      </c>
      <c r="F2" s="7">
        <v>770</v>
      </c>
      <c r="G2" s="8">
        <v>67</v>
      </c>
      <c r="H2" s="8"/>
      <c r="I2" s="8">
        <v>2001</v>
      </c>
      <c r="J2" s="9">
        <v>992</v>
      </c>
      <c r="K2" s="9">
        <v>2.1</v>
      </c>
      <c r="L2" s="9"/>
      <c r="M2" s="9" t="s">
        <v>25</v>
      </c>
      <c r="N2" s="8">
        <v>165</v>
      </c>
      <c r="O2" s="10">
        <v>1.9</v>
      </c>
      <c r="P2" s="10">
        <v>460</v>
      </c>
      <c r="Q2" s="10" t="s">
        <v>26</v>
      </c>
      <c r="R2" s="10"/>
      <c r="X2" s="11"/>
      <c r="AA2" s="12"/>
    </row>
    <row r="3" spans="1:27" ht="15.75">
      <c r="A3" s="13" t="s">
        <v>27</v>
      </c>
      <c r="B3" s="7" t="s">
        <v>28</v>
      </c>
      <c r="C3" s="8">
        <v>16</v>
      </c>
      <c r="D3" s="8" t="s">
        <v>24</v>
      </c>
      <c r="E3" s="7">
        <v>10</v>
      </c>
      <c r="F3" s="7">
        <v>1168</v>
      </c>
      <c r="G3" s="8">
        <v>67</v>
      </c>
      <c r="H3" s="8"/>
      <c r="I3" s="8">
        <v>2001</v>
      </c>
      <c r="J3" s="8">
        <v>992</v>
      </c>
      <c r="K3" s="8">
        <v>3.4</v>
      </c>
      <c r="L3" s="8"/>
      <c r="M3" s="8" t="s">
        <v>25</v>
      </c>
      <c r="N3" s="8">
        <v>133</v>
      </c>
      <c r="O3" s="10">
        <v>1.26</v>
      </c>
      <c r="P3" s="10">
        <v>1525</v>
      </c>
      <c r="Q3" s="10" t="s">
        <v>29</v>
      </c>
      <c r="R3" s="10"/>
      <c r="X3" s="11"/>
      <c r="AA3" s="12"/>
    </row>
    <row r="4" spans="1:27" ht="15.75">
      <c r="A4" s="6" t="s">
        <v>30</v>
      </c>
      <c r="B4" s="7" t="s">
        <v>31</v>
      </c>
      <c r="C4" s="8">
        <v>60</v>
      </c>
      <c r="D4" s="8" t="s">
        <v>32</v>
      </c>
      <c r="E4" s="7">
        <v>13.5</v>
      </c>
      <c r="F4" s="7">
        <v>916</v>
      </c>
      <c r="G4" s="8">
        <v>3</v>
      </c>
      <c r="H4" s="8"/>
      <c r="I4" s="8" t="s">
        <v>33</v>
      </c>
      <c r="J4" s="9">
        <v>727</v>
      </c>
      <c r="K4" s="9">
        <v>1.9</v>
      </c>
      <c r="L4" s="9"/>
      <c r="M4" s="9">
        <v>996</v>
      </c>
      <c r="N4" s="8"/>
      <c r="O4" s="10" t="s">
        <v>34</v>
      </c>
      <c r="P4" s="10">
        <v>5085</v>
      </c>
      <c r="Q4" s="10" t="s">
        <v>35</v>
      </c>
      <c r="R4" s="10"/>
      <c r="X4" s="11"/>
      <c r="AA4" s="12"/>
    </row>
    <row r="5" spans="1:27" ht="15.75">
      <c r="A5" s="6" t="s">
        <v>36</v>
      </c>
      <c r="B5" s="7" t="s">
        <v>37</v>
      </c>
      <c r="C5" s="8">
        <v>60</v>
      </c>
      <c r="D5" s="8" t="s">
        <v>32</v>
      </c>
      <c r="E5" s="7">
        <v>13.5</v>
      </c>
      <c r="F5" s="7">
        <v>916</v>
      </c>
      <c r="G5" s="8">
        <v>25</v>
      </c>
      <c r="H5" s="8"/>
      <c r="I5" s="8" t="s">
        <v>33</v>
      </c>
      <c r="J5" s="9">
        <v>2140</v>
      </c>
      <c r="K5" s="9">
        <v>4.9</v>
      </c>
      <c r="L5" s="9"/>
      <c r="M5" s="9" t="s">
        <v>38</v>
      </c>
      <c r="N5" s="8"/>
      <c r="R5" s="10"/>
      <c r="X5" s="11"/>
      <c r="AA5" s="14"/>
    </row>
    <row r="6" spans="1:27" ht="12.75">
      <c r="A6" s="6" t="s">
        <v>39</v>
      </c>
      <c r="B6" s="7"/>
      <c r="C6" s="8"/>
      <c r="D6" s="8" t="s">
        <v>40</v>
      </c>
      <c r="E6" s="7">
        <v>10.5</v>
      </c>
      <c r="F6" s="7">
        <v>2800</v>
      </c>
      <c r="G6" s="8"/>
      <c r="H6" s="8"/>
      <c r="I6" s="8" t="s">
        <v>33</v>
      </c>
      <c r="J6" s="9"/>
      <c r="K6" s="9">
        <v>9.6</v>
      </c>
      <c r="L6" s="9"/>
      <c r="M6" s="9"/>
      <c r="N6" s="8"/>
      <c r="R6" s="10">
        <v>1232</v>
      </c>
      <c r="S6" s="10">
        <v>2001</v>
      </c>
      <c r="T6" s="15" t="s">
        <v>41</v>
      </c>
      <c r="U6" s="15" t="s">
        <v>42</v>
      </c>
      <c r="X6" s="11"/>
      <c r="AA6"/>
    </row>
    <row r="7" spans="1:27" ht="12.75">
      <c r="A7" s="6" t="s">
        <v>43</v>
      </c>
      <c r="B7" s="7" t="s">
        <v>44</v>
      </c>
      <c r="C7" s="8" t="s">
        <v>45</v>
      </c>
      <c r="D7" s="8" t="s">
        <v>46</v>
      </c>
      <c r="E7" s="7">
        <v>15.5</v>
      </c>
      <c r="F7" s="7">
        <v>1147</v>
      </c>
      <c r="G7" s="8">
        <v>17</v>
      </c>
      <c r="H7" s="8"/>
      <c r="I7" s="8" t="s">
        <v>47</v>
      </c>
      <c r="J7" s="9">
        <v>1487</v>
      </c>
      <c r="K7" s="9">
        <v>5.2</v>
      </c>
      <c r="L7" s="9"/>
      <c r="M7" s="9">
        <v>1200</v>
      </c>
      <c r="N7" s="8"/>
      <c r="R7" s="10"/>
      <c r="X7" s="11"/>
      <c r="Y7" s="15"/>
      <c r="Z7"/>
      <c r="AA7"/>
    </row>
    <row r="8" spans="1:27" ht="12.75">
      <c r="A8" s="13" t="s">
        <v>48</v>
      </c>
      <c r="B8" s="7" t="s">
        <v>49</v>
      </c>
      <c r="C8" s="8">
        <v>1650</v>
      </c>
      <c r="D8" s="8" t="s">
        <v>24</v>
      </c>
      <c r="E8" s="7">
        <v>8.8</v>
      </c>
      <c r="F8" s="7">
        <v>299</v>
      </c>
      <c r="G8" s="8"/>
      <c r="H8" s="8"/>
      <c r="I8" s="16" t="s">
        <v>50</v>
      </c>
      <c r="J8" s="8"/>
      <c r="K8" s="8">
        <v>0.9</v>
      </c>
      <c r="M8" s="17"/>
      <c r="S8" s="18"/>
      <c r="T8" s="18"/>
      <c r="U8" s="18"/>
      <c r="V8" s="18"/>
      <c r="X8" s="11"/>
      <c r="Y8" s="15"/>
      <c r="Z8"/>
      <c r="AA8"/>
    </row>
    <row r="9" spans="1:27" ht="12.75">
      <c r="A9" s="13" t="s">
        <v>51</v>
      </c>
      <c r="B9" s="7" t="s">
        <v>49</v>
      </c>
      <c r="C9" s="8">
        <v>1650</v>
      </c>
      <c r="D9" s="8" t="s">
        <v>24</v>
      </c>
      <c r="E9" s="7">
        <v>8.8</v>
      </c>
      <c r="F9" s="7">
        <v>299</v>
      </c>
      <c r="G9" s="8"/>
      <c r="H9" s="8"/>
      <c r="I9" s="16" t="s">
        <v>50</v>
      </c>
      <c r="J9" s="8"/>
      <c r="K9" s="8">
        <v>1.4</v>
      </c>
      <c r="L9" s="8"/>
      <c r="M9" s="8"/>
      <c r="N9" s="8"/>
      <c r="X9" s="11"/>
      <c r="AA9"/>
    </row>
    <row r="10" spans="1:27" ht="12.75">
      <c r="A10" s="13" t="s">
        <v>52</v>
      </c>
      <c r="B10" s="7" t="s">
        <v>49</v>
      </c>
      <c r="C10" s="8">
        <v>1650</v>
      </c>
      <c r="D10" s="8" t="s">
        <v>24</v>
      </c>
      <c r="E10" s="7">
        <v>8.8</v>
      </c>
      <c r="F10" s="7">
        <v>299</v>
      </c>
      <c r="G10" s="8"/>
      <c r="H10" s="8"/>
      <c r="I10" s="16" t="s">
        <v>50</v>
      </c>
      <c r="K10" s="8">
        <v>0.8</v>
      </c>
      <c r="M10" s="17"/>
      <c r="X10" s="11"/>
      <c r="AA10"/>
    </row>
    <row r="11" spans="1:27" ht="12.75">
      <c r="A11" s="13" t="s">
        <v>53</v>
      </c>
      <c r="B11" s="7" t="s">
        <v>49</v>
      </c>
      <c r="C11" s="8">
        <v>1650</v>
      </c>
      <c r="D11" s="8" t="s">
        <v>24</v>
      </c>
      <c r="E11" s="7">
        <v>8.8</v>
      </c>
      <c r="F11" s="7">
        <v>299</v>
      </c>
      <c r="G11" s="8"/>
      <c r="H11" s="8"/>
      <c r="I11" s="16" t="s">
        <v>50</v>
      </c>
      <c r="J11" s="8"/>
      <c r="K11" s="8">
        <v>1</v>
      </c>
      <c r="L11" s="8"/>
      <c r="M11" s="8"/>
      <c r="N11" s="8"/>
      <c r="X11" s="11"/>
      <c r="AA11"/>
    </row>
    <row r="12" spans="1:27" ht="12.75">
      <c r="A12" s="13" t="s">
        <v>54</v>
      </c>
      <c r="B12" s="7" t="s">
        <v>55</v>
      </c>
      <c r="C12" s="8" t="s">
        <v>56</v>
      </c>
      <c r="D12" s="8" t="s">
        <v>46</v>
      </c>
      <c r="E12" s="7">
        <v>7.85</v>
      </c>
      <c r="F12" s="7">
        <v>1066</v>
      </c>
      <c r="G12" s="8" t="s">
        <v>57</v>
      </c>
      <c r="H12" s="8"/>
      <c r="I12" s="8" t="s">
        <v>58</v>
      </c>
      <c r="J12" s="8">
        <v>1122</v>
      </c>
      <c r="K12" s="8">
        <v>4</v>
      </c>
      <c r="L12" s="8">
        <v>565</v>
      </c>
      <c r="M12" s="8" t="s">
        <v>59</v>
      </c>
      <c r="N12" s="8"/>
      <c r="O12" s="10" t="s">
        <v>60</v>
      </c>
      <c r="P12" s="10" t="s">
        <v>61</v>
      </c>
      <c r="Q12" s="19" t="s">
        <v>62</v>
      </c>
      <c r="R12" s="18" t="s">
        <v>63</v>
      </c>
      <c r="S12" s="18" t="s">
        <v>64</v>
      </c>
      <c r="T12" s="20" t="s">
        <v>65</v>
      </c>
      <c r="U12" s="15" t="s">
        <v>66</v>
      </c>
      <c r="V12" s="18"/>
      <c r="X12" s="11"/>
      <c r="AA12" s="20" t="s">
        <v>67</v>
      </c>
    </row>
    <row r="13" spans="1:27" ht="38.25">
      <c r="A13" s="13" t="s">
        <v>68</v>
      </c>
      <c r="B13" s="7" t="s">
        <v>69</v>
      </c>
      <c r="C13" s="8">
        <v>300</v>
      </c>
      <c r="D13" s="8" t="s">
        <v>32</v>
      </c>
      <c r="E13" s="7">
        <v>9.7</v>
      </c>
      <c r="F13" s="7">
        <v>950</v>
      </c>
      <c r="G13" s="8" t="s">
        <v>70</v>
      </c>
      <c r="H13" s="8" t="s">
        <v>71</v>
      </c>
      <c r="I13" s="8" t="s">
        <v>72</v>
      </c>
      <c r="J13" s="8" t="s">
        <v>73</v>
      </c>
      <c r="K13" s="8">
        <v>7.3</v>
      </c>
      <c r="L13" s="8"/>
      <c r="M13" s="8" t="s">
        <v>74</v>
      </c>
      <c r="N13" s="8">
        <f>310*0.5</f>
        <v>155</v>
      </c>
      <c r="O13" s="10" t="s">
        <v>75</v>
      </c>
      <c r="P13" s="10">
        <v>7400</v>
      </c>
      <c r="R13" s="10" t="s">
        <v>76</v>
      </c>
      <c r="S13" s="15" t="s">
        <v>77</v>
      </c>
      <c r="T13" s="15" t="s">
        <v>78</v>
      </c>
      <c r="U13" s="15" t="s">
        <v>66</v>
      </c>
      <c r="V13" s="15"/>
      <c r="X13" s="11"/>
      <c r="AA13" s="15" t="s">
        <v>79</v>
      </c>
    </row>
    <row r="14" spans="1:27" ht="12.75">
      <c r="A14" s="6" t="s">
        <v>80</v>
      </c>
      <c r="B14" s="7"/>
      <c r="C14" s="8"/>
      <c r="D14" s="8" t="s">
        <v>46</v>
      </c>
      <c r="E14" s="7">
        <v>8.3</v>
      </c>
      <c r="F14" s="7">
        <v>2100</v>
      </c>
      <c r="G14" s="8"/>
      <c r="H14" s="8"/>
      <c r="I14" s="8">
        <v>2001</v>
      </c>
      <c r="J14" s="9"/>
      <c r="K14" s="9">
        <v>7.4</v>
      </c>
      <c r="L14" s="9"/>
      <c r="M14" s="9"/>
      <c r="N14" s="8"/>
      <c r="R14" s="10">
        <v>1805</v>
      </c>
      <c r="S14" s="10">
        <v>2001</v>
      </c>
      <c r="T14" s="21" t="s">
        <v>41</v>
      </c>
      <c r="U14" s="15" t="s">
        <v>42</v>
      </c>
      <c r="X14" s="11"/>
      <c r="AA14"/>
    </row>
    <row r="15" spans="1:27" ht="12.75">
      <c r="A15" s="6" t="s">
        <v>81</v>
      </c>
      <c r="B15" s="7" t="s">
        <v>82</v>
      </c>
      <c r="C15" s="8">
        <v>60</v>
      </c>
      <c r="D15" s="8" t="s">
        <v>24</v>
      </c>
      <c r="E15" s="7">
        <v>5.69</v>
      </c>
      <c r="F15" s="7">
        <v>1040</v>
      </c>
      <c r="G15" s="8">
        <v>90</v>
      </c>
      <c r="H15" s="8"/>
      <c r="I15" s="8" t="s">
        <v>83</v>
      </c>
      <c r="J15" s="9">
        <v>909</v>
      </c>
      <c r="K15" s="9">
        <v>5.3</v>
      </c>
      <c r="L15" s="9"/>
      <c r="M15" s="9"/>
      <c r="N15" s="8"/>
      <c r="O15" s="22">
        <v>0.06</v>
      </c>
      <c r="P15" s="22"/>
      <c r="R15" s="23">
        <v>780670800800</v>
      </c>
      <c r="S15" s="18" t="s">
        <v>84</v>
      </c>
      <c r="T15" s="21" t="s">
        <v>85</v>
      </c>
      <c r="U15" s="15" t="s">
        <v>66</v>
      </c>
      <c r="V15" s="18"/>
      <c r="X15" s="11"/>
      <c r="AA15"/>
    </row>
    <row r="16" spans="1:27" ht="12.75">
      <c r="A16" s="13" t="s">
        <v>86</v>
      </c>
      <c r="B16" s="7" t="s">
        <v>31</v>
      </c>
      <c r="C16" s="8">
        <v>60</v>
      </c>
      <c r="D16" s="8" t="s">
        <v>32</v>
      </c>
      <c r="E16" s="7">
        <v>13.5</v>
      </c>
      <c r="F16" s="7">
        <v>916</v>
      </c>
      <c r="G16" s="8"/>
      <c r="H16" s="8"/>
      <c r="I16" s="8" t="s">
        <v>33</v>
      </c>
      <c r="J16" s="9"/>
      <c r="K16" s="9">
        <v>2.6</v>
      </c>
      <c r="L16" s="9"/>
      <c r="M16" s="9"/>
      <c r="N16" s="8"/>
      <c r="R16" s="10"/>
      <c r="T16" s="24"/>
      <c r="X16" s="11"/>
      <c r="Y16" s="15"/>
      <c r="Z16"/>
      <c r="AA16"/>
    </row>
    <row r="17" spans="1:27" ht="12.75">
      <c r="A17" s="13" t="s">
        <v>87</v>
      </c>
      <c r="B17" s="7" t="s">
        <v>88</v>
      </c>
      <c r="C17" s="8">
        <v>129</v>
      </c>
      <c r="D17" s="8" t="s">
        <v>32</v>
      </c>
      <c r="E17" s="7">
        <v>21.4</v>
      </c>
      <c r="F17" s="7">
        <v>611</v>
      </c>
      <c r="G17" s="8"/>
      <c r="H17" s="8"/>
      <c r="I17" s="8" t="s">
        <v>89</v>
      </c>
      <c r="K17" s="25">
        <v>2</v>
      </c>
      <c r="M17" s="10" t="s">
        <v>90</v>
      </c>
      <c r="S17" s="10" t="s">
        <v>50</v>
      </c>
      <c r="T17" s="21" t="s">
        <v>91</v>
      </c>
      <c r="X17" s="11"/>
      <c r="Y17" s="15"/>
      <c r="Z17"/>
      <c r="AA17"/>
    </row>
    <row r="18" spans="1:27" ht="12.75">
      <c r="A18" s="13" t="s">
        <v>92</v>
      </c>
      <c r="B18" s="7" t="s">
        <v>88</v>
      </c>
      <c r="C18" s="8">
        <v>129</v>
      </c>
      <c r="D18" s="8" t="s">
        <v>32</v>
      </c>
      <c r="E18" s="7">
        <v>21.4</v>
      </c>
      <c r="F18" s="7">
        <v>611</v>
      </c>
      <c r="G18" s="8"/>
      <c r="H18" s="8"/>
      <c r="I18" s="8">
        <v>2001</v>
      </c>
      <c r="K18" s="8">
        <v>2.5</v>
      </c>
      <c r="M18" s="17"/>
      <c r="T18" s="24"/>
      <c r="X18" s="11"/>
      <c r="Y18" s="15"/>
      <c r="Z18"/>
      <c r="AA18"/>
    </row>
    <row r="19" spans="1:27" ht="12.75">
      <c r="A19" s="13" t="s">
        <v>93</v>
      </c>
      <c r="B19" s="7" t="s">
        <v>94</v>
      </c>
      <c r="C19" s="8">
        <v>945</v>
      </c>
      <c r="D19" s="8" t="s">
        <v>46</v>
      </c>
      <c r="E19" s="7"/>
      <c r="F19" s="7"/>
      <c r="G19" s="8"/>
      <c r="H19" s="8"/>
      <c r="I19" s="26" t="s">
        <v>95</v>
      </c>
      <c r="J19" s="8">
        <v>734</v>
      </c>
      <c r="K19" s="27" t="s">
        <v>96</v>
      </c>
      <c r="L19" s="8">
        <v>93</v>
      </c>
      <c r="M19" s="8">
        <v>240</v>
      </c>
      <c r="N19" s="8">
        <v>98</v>
      </c>
      <c r="O19" s="28">
        <v>0.012</v>
      </c>
      <c r="P19" s="29">
        <f>1.12*1.2*10*100</f>
        <v>1344.0000000000002</v>
      </c>
      <c r="Q19" s="10" t="s">
        <v>29</v>
      </c>
      <c r="T19" s="24"/>
      <c r="X19" s="11"/>
      <c r="Y19" s="15"/>
      <c r="Z19"/>
      <c r="AA19" s="20" t="s">
        <v>97</v>
      </c>
    </row>
    <row r="20" spans="1:27" ht="12.75">
      <c r="A20" s="6" t="s">
        <v>98</v>
      </c>
      <c r="B20" s="7"/>
      <c r="C20" s="8" t="s">
        <v>99</v>
      </c>
      <c r="D20" s="8" t="s">
        <v>46</v>
      </c>
      <c r="E20" s="7">
        <v>7.4</v>
      </c>
      <c r="F20" s="7">
        <v>520</v>
      </c>
      <c r="G20" s="8" t="s">
        <v>100</v>
      </c>
      <c r="H20" s="8"/>
      <c r="I20" s="8">
        <v>2001</v>
      </c>
      <c r="J20" s="9"/>
      <c r="K20" s="27">
        <v>2</v>
      </c>
      <c r="L20" s="9" t="s">
        <v>101</v>
      </c>
      <c r="M20" s="9"/>
      <c r="N20" s="8" t="s">
        <v>102</v>
      </c>
      <c r="R20" s="10">
        <v>666</v>
      </c>
      <c r="S20" s="10">
        <v>2001</v>
      </c>
      <c r="T20" s="21" t="s">
        <v>41</v>
      </c>
      <c r="U20" s="15" t="s">
        <v>42</v>
      </c>
      <c r="X20" s="11"/>
      <c r="Y20" s="15"/>
      <c r="Z20"/>
      <c r="AA20" s="20" t="s">
        <v>103</v>
      </c>
    </row>
    <row r="21" spans="1:27" ht="25.5">
      <c r="A21" s="6" t="s">
        <v>104</v>
      </c>
      <c r="B21" s="7" t="s">
        <v>105</v>
      </c>
      <c r="C21" s="8" t="s">
        <v>106</v>
      </c>
      <c r="D21" s="8" t="s">
        <v>46</v>
      </c>
      <c r="E21" s="7">
        <v>8.5</v>
      </c>
      <c r="F21" s="7">
        <v>530</v>
      </c>
      <c r="G21" s="8" t="s">
        <v>107</v>
      </c>
      <c r="H21" s="8"/>
      <c r="I21" s="8" t="s">
        <v>108</v>
      </c>
      <c r="J21" s="9">
        <v>1270</v>
      </c>
      <c r="K21" s="9">
        <v>2.1</v>
      </c>
      <c r="L21" s="9" t="s">
        <v>109</v>
      </c>
      <c r="M21" s="9">
        <v>885</v>
      </c>
      <c r="N21" s="30" t="s">
        <v>110</v>
      </c>
      <c r="O21" s="29">
        <v>5556</v>
      </c>
      <c r="P21" s="29">
        <v>5556</v>
      </c>
      <c r="Q21" s="10" t="s">
        <v>111</v>
      </c>
      <c r="R21" s="18" t="s">
        <v>112</v>
      </c>
      <c r="S21" s="10" t="s">
        <v>113</v>
      </c>
      <c r="T21" s="21" t="s">
        <v>114</v>
      </c>
      <c r="U21" s="15" t="s">
        <v>42</v>
      </c>
      <c r="X21" s="11"/>
      <c r="AA21" s="20" t="s">
        <v>115</v>
      </c>
    </row>
    <row r="22" spans="1:27" ht="15.75" customHeight="1">
      <c r="A22" s="6" t="s">
        <v>116</v>
      </c>
      <c r="B22" s="7"/>
      <c r="C22" s="8">
        <v>1188</v>
      </c>
      <c r="D22" s="8" t="s">
        <v>46</v>
      </c>
      <c r="E22" s="7">
        <v>7.25</v>
      </c>
      <c r="F22" s="7">
        <v>466</v>
      </c>
      <c r="G22" s="8">
        <v>15</v>
      </c>
      <c r="H22" s="8" t="s">
        <v>71</v>
      </c>
      <c r="I22" s="8" t="s">
        <v>117</v>
      </c>
      <c r="J22" s="9">
        <v>809</v>
      </c>
      <c r="K22" s="27" t="s">
        <v>118</v>
      </c>
      <c r="L22" s="9" t="s">
        <v>119</v>
      </c>
      <c r="M22" s="9">
        <v>835</v>
      </c>
      <c r="N22" s="30" t="s">
        <v>120</v>
      </c>
      <c r="O22" s="25">
        <v>6918</v>
      </c>
      <c r="P22" s="25">
        <v>6918</v>
      </c>
      <c r="Q22" s="10" t="s">
        <v>111</v>
      </c>
      <c r="R22" s="18" t="s">
        <v>121</v>
      </c>
      <c r="S22" s="10" t="s">
        <v>122</v>
      </c>
      <c r="T22" s="21" t="s">
        <v>114</v>
      </c>
      <c r="U22" s="15" t="s">
        <v>42</v>
      </c>
      <c r="X22" s="11"/>
      <c r="Y22" s="15"/>
      <c r="Z22"/>
      <c r="AA22" s="20" t="s">
        <v>115</v>
      </c>
    </row>
    <row r="23" spans="1:27" ht="12.75">
      <c r="A23" s="6" t="s">
        <v>123</v>
      </c>
      <c r="B23" s="7" t="s">
        <v>124</v>
      </c>
      <c r="C23" s="8">
        <v>3050</v>
      </c>
      <c r="D23" s="8" t="s">
        <v>125</v>
      </c>
      <c r="E23" s="7">
        <v>4</v>
      </c>
      <c r="F23" s="7">
        <v>800</v>
      </c>
      <c r="G23" s="8">
        <v>95</v>
      </c>
      <c r="H23" s="8"/>
      <c r="I23" s="8" t="s">
        <v>117</v>
      </c>
      <c r="J23" s="9">
        <v>831</v>
      </c>
      <c r="K23" s="9">
        <v>4.2</v>
      </c>
      <c r="L23" s="9"/>
      <c r="M23" s="9"/>
      <c r="N23" s="8">
        <v>469</v>
      </c>
      <c r="P23" s="10" t="s">
        <v>126</v>
      </c>
      <c r="Q23" s="19" t="s">
        <v>127</v>
      </c>
      <c r="R23" s="10"/>
      <c r="X23" s="11"/>
      <c r="Y23" s="15"/>
      <c r="Z23"/>
      <c r="AA23" s="24" t="s">
        <v>128</v>
      </c>
    </row>
    <row r="24" spans="1:27" ht="12.75">
      <c r="A24" s="13" t="s">
        <v>129</v>
      </c>
      <c r="B24" s="7" t="s">
        <v>130</v>
      </c>
      <c r="C24" s="8">
        <v>1385</v>
      </c>
      <c r="D24" s="8" t="s">
        <v>32</v>
      </c>
      <c r="E24" s="7">
        <v>12.2</v>
      </c>
      <c r="F24" s="7"/>
      <c r="G24" s="8">
        <v>78</v>
      </c>
      <c r="H24" s="8"/>
      <c r="I24" s="8">
        <v>2001</v>
      </c>
      <c r="J24" s="8">
        <v>387</v>
      </c>
      <c r="K24" s="8">
        <v>3</v>
      </c>
      <c r="L24" s="8">
        <v>798</v>
      </c>
      <c r="M24" s="8" t="s">
        <v>131</v>
      </c>
      <c r="N24" s="8"/>
      <c r="T24" s="24"/>
      <c r="X24" s="11"/>
      <c r="Y24" s="15"/>
      <c r="Z24"/>
      <c r="AA24"/>
    </row>
    <row r="25" spans="1:27" ht="12.75">
      <c r="A25" s="13" t="s">
        <v>132</v>
      </c>
      <c r="B25" s="7" t="s">
        <v>130</v>
      </c>
      <c r="C25" s="8">
        <v>1421</v>
      </c>
      <c r="D25" s="8" t="s">
        <v>32</v>
      </c>
      <c r="E25" s="7">
        <v>12.2</v>
      </c>
      <c r="F25" s="7"/>
      <c r="G25" s="8">
        <v>4</v>
      </c>
      <c r="H25" s="8"/>
      <c r="I25" s="8" t="s">
        <v>117</v>
      </c>
      <c r="J25" s="8">
        <v>798</v>
      </c>
      <c r="K25" s="8">
        <v>1.1</v>
      </c>
      <c r="L25" s="8"/>
      <c r="M25" s="8"/>
      <c r="T25" s="24"/>
      <c r="X25" s="11"/>
      <c r="Y25" s="15"/>
      <c r="Z25"/>
      <c r="AA25"/>
    </row>
    <row r="26" spans="1:27" ht="60">
      <c r="A26" s="6" t="s">
        <v>133</v>
      </c>
      <c r="B26" s="20" t="s">
        <v>134</v>
      </c>
      <c r="C26" s="8">
        <v>380</v>
      </c>
      <c r="D26" s="8" t="s">
        <v>24</v>
      </c>
      <c r="E26" s="7">
        <v>7.6</v>
      </c>
      <c r="F26" s="7">
        <v>820</v>
      </c>
      <c r="G26" s="8">
        <v>113</v>
      </c>
      <c r="H26" s="8"/>
      <c r="I26" s="8" t="s">
        <v>33</v>
      </c>
      <c r="J26" s="9" t="s">
        <v>135</v>
      </c>
      <c r="K26" s="9" t="s">
        <v>136</v>
      </c>
      <c r="L26" s="9"/>
      <c r="M26" s="9" t="s">
        <v>137</v>
      </c>
      <c r="N26" s="8"/>
      <c r="O26" s="10" t="s">
        <v>138</v>
      </c>
      <c r="P26" s="10" t="s">
        <v>139</v>
      </c>
      <c r="Q26" s="10" t="s">
        <v>140</v>
      </c>
      <c r="R26" s="10"/>
      <c r="T26" s="24"/>
      <c r="X26" s="11"/>
      <c r="Y26" s="15"/>
      <c r="Z26"/>
      <c r="AA26" s="15" t="s">
        <v>141</v>
      </c>
    </row>
    <row r="27" spans="1:27" ht="12.75">
      <c r="A27" s="6" t="s">
        <v>142</v>
      </c>
      <c r="B27" s="7" t="s">
        <v>31</v>
      </c>
      <c r="C27" s="8">
        <v>60</v>
      </c>
      <c r="D27" s="8" t="s">
        <v>32</v>
      </c>
      <c r="E27" s="7">
        <v>13.5</v>
      </c>
      <c r="F27" s="7">
        <v>916</v>
      </c>
      <c r="G27" s="8"/>
      <c r="H27" s="8"/>
      <c r="I27" s="8" t="s">
        <v>33</v>
      </c>
      <c r="J27" s="9"/>
      <c r="K27" s="9">
        <v>2.6</v>
      </c>
      <c r="L27" s="9"/>
      <c r="M27" s="9"/>
      <c r="N27" s="8"/>
      <c r="R27" s="10"/>
      <c r="T27" s="24"/>
      <c r="X27" s="11"/>
      <c r="AA27"/>
    </row>
    <row r="28" spans="1:27" ht="12.75">
      <c r="A28" s="13" t="s">
        <v>143</v>
      </c>
      <c r="B28" s="7" t="s">
        <v>144</v>
      </c>
      <c r="C28" s="8">
        <v>177</v>
      </c>
      <c r="D28" s="8" t="s">
        <v>32</v>
      </c>
      <c r="E28" s="7">
        <v>16.3</v>
      </c>
      <c r="F28" s="7">
        <v>558.7</v>
      </c>
      <c r="G28" s="8"/>
      <c r="H28" s="8"/>
      <c r="I28" s="16" t="s">
        <v>50</v>
      </c>
      <c r="J28" s="8"/>
      <c r="K28" s="8">
        <v>0.6</v>
      </c>
      <c r="L28" s="8"/>
      <c r="M28" s="8"/>
      <c r="P28" s="10">
        <v>4847</v>
      </c>
      <c r="Q28" s="10" t="s">
        <v>145</v>
      </c>
      <c r="R28" s="18">
        <v>488</v>
      </c>
      <c r="S28" s="10">
        <v>2002</v>
      </c>
      <c r="T28" s="21" t="s">
        <v>146</v>
      </c>
      <c r="U28" s="15" t="s">
        <v>147</v>
      </c>
      <c r="X28" s="11"/>
      <c r="Z28"/>
      <c r="AA28"/>
    </row>
    <row r="29" spans="1:27" ht="12.75">
      <c r="A29" s="13" t="s">
        <v>148</v>
      </c>
      <c r="B29" s="7" t="s">
        <v>149</v>
      </c>
      <c r="C29" s="8">
        <v>234</v>
      </c>
      <c r="D29" s="8" t="s">
        <v>46</v>
      </c>
      <c r="E29" s="7">
        <v>6.2</v>
      </c>
      <c r="F29" s="7">
        <v>750</v>
      </c>
      <c r="G29" s="8">
        <v>90</v>
      </c>
      <c r="H29" s="8"/>
      <c r="I29" s="8" t="s">
        <v>150</v>
      </c>
      <c r="J29" s="8"/>
      <c r="K29" s="8">
        <v>3.7</v>
      </c>
      <c r="L29" s="8" t="s">
        <v>151</v>
      </c>
      <c r="M29" s="8"/>
      <c r="N29" s="8">
        <f>940*0.5</f>
        <v>470</v>
      </c>
      <c r="O29" s="10">
        <v>0.902</v>
      </c>
      <c r="P29" s="29">
        <f>O29*1.024*15*100</f>
        <v>1385.472</v>
      </c>
      <c r="Q29" s="10" t="s">
        <v>152</v>
      </c>
      <c r="R29" s="10">
        <v>1132</v>
      </c>
      <c r="S29" s="10">
        <v>1999</v>
      </c>
      <c r="T29" s="21" t="s">
        <v>153</v>
      </c>
      <c r="U29" s="15"/>
      <c r="X29" s="11"/>
      <c r="Y29" s="20"/>
      <c r="Z29"/>
      <c r="AA29"/>
    </row>
    <row r="30" spans="1:21" ht="12.75">
      <c r="A30" s="13" t="s">
        <v>154</v>
      </c>
      <c r="B30" s="7" t="s">
        <v>155</v>
      </c>
      <c r="C30" s="8">
        <v>450</v>
      </c>
      <c r="D30" s="8" t="s">
        <v>40</v>
      </c>
      <c r="E30" s="7">
        <v>7</v>
      </c>
      <c r="F30" s="7">
        <v>1000</v>
      </c>
      <c r="G30" s="8">
        <v>75</v>
      </c>
      <c r="H30" s="8"/>
      <c r="I30" s="8" t="s">
        <v>156</v>
      </c>
      <c r="J30" s="8">
        <v>1328</v>
      </c>
      <c r="K30" s="8">
        <v>5.2</v>
      </c>
      <c r="L30" s="8"/>
      <c r="M30" s="8" t="s">
        <v>157</v>
      </c>
      <c r="N30" s="8"/>
      <c r="R30" s="31">
        <v>867</v>
      </c>
      <c r="S30" s="10">
        <v>1997</v>
      </c>
      <c r="T30" s="21" t="s">
        <v>78</v>
      </c>
      <c r="U30" s="15" t="s">
        <v>66</v>
      </c>
    </row>
    <row r="31" spans="1:21" ht="12.75">
      <c r="A31" s="6" t="s">
        <v>158</v>
      </c>
      <c r="B31" s="7" t="s">
        <v>159</v>
      </c>
      <c r="C31" s="8">
        <v>450</v>
      </c>
      <c r="D31" s="8" t="s">
        <v>40</v>
      </c>
      <c r="E31" s="7">
        <v>7</v>
      </c>
      <c r="F31" s="7">
        <v>1000</v>
      </c>
      <c r="G31" s="8">
        <v>75</v>
      </c>
      <c r="H31" s="8"/>
      <c r="I31" s="8" t="s">
        <v>156</v>
      </c>
      <c r="J31" s="9">
        <v>1328</v>
      </c>
      <c r="K31" s="9">
        <v>3.4</v>
      </c>
      <c r="L31" s="9"/>
      <c r="M31" s="9" t="s">
        <v>157</v>
      </c>
      <c r="N31" s="8"/>
      <c r="R31" s="10">
        <v>438</v>
      </c>
      <c r="S31" s="10">
        <v>1997</v>
      </c>
      <c r="T31" s="21" t="s">
        <v>78</v>
      </c>
      <c r="U31" s="15" t="s">
        <v>66</v>
      </c>
    </row>
    <row r="32" spans="1:21" ht="12.75">
      <c r="A32" s="13" t="s">
        <v>160</v>
      </c>
      <c r="B32" s="7" t="s">
        <v>161</v>
      </c>
      <c r="C32" s="8">
        <v>520</v>
      </c>
      <c r="D32" s="17" t="s">
        <v>46</v>
      </c>
      <c r="E32" s="7">
        <v>4.8</v>
      </c>
      <c r="F32" s="7">
        <v>818</v>
      </c>
      <c r="G32" s="8">
        <v>66</v>
      </c>
      <c r="H32" s="8" t="s">
        <v>71</v>
      </c>
      <c r="I32" s="26" t="s">
        <v>162</v>
      </c>
      <c r="J32" s="8">
        <v>902</v>
      </c>
      <c r="K32" s="8">
        <v>5.4</v>
      </c>
      <c r="L32" s="8">
        <v>511</v>
      </c>
      <c r="M32" s="8">
        <v>769</v>
      </c>
      <c r="N32" s="8">
        <f>490*0.5</f>
        <v>245</v>
      </c>
      <c r="O32" s="10" t="s">
        <v>163</v>
      </c>
      <c r="P32" s="10">
        <v>10700</v>
      </c>
      <c r="Q32" s="10" t="s">
        <v>145</v>
      </c>
      <c r="R32" s="31">
        <v>810</v>
      </c>
      <c r="S32" s="10">
        <v>1999</v>
      </c>
      <c r="T32" s="21" t="s">
        <v>164</v>
      </c>
      <c r="U32" s="15" t="s">
        <v>66</v>
      </c>
    </row>
    <row r="33" spans="1:21" ht="12.75">
      <c r="A33" s="6" t="s">
        <v>165</v>
      </c>
      <c r="B33" s="7" t="s">
        <v>166</v>
      </c>
      <c r="C33" s="8" t="s">
        <v>167</v>
      </c>
      <c r="D33" s="8" t="s">
        <v>40</v>
      </c>
      <c r="E33" s="7">
        <v>6</v>
      </c>
      <c r="F33" s="7">
        <v>1019</v>
      </c>
      <c r="G33" s="8">
        <v>112</v>
      </c>
      <c r="H33" s="8" t="s">
        <v>168</v>
      </c>
      <c r="I33" s="8">
        <v>1999</v>
      </c>
      <c r="J33" s="9">
        <v>1319</v>
      </c>
      <c r="K33" s="9">
        <v>7.4</v>
      </c>
      <c r="L33" s="9"/>
      <c r="M33" s="9">
        <v>1300</v>
      </c>
      <c r="N33" s="8">
        <v>142</v>
      </c>
      <c r="P33" s="10">
        <v>12875</v>
      </c>
      <c r="Q33" s="10" t="s">
        <v>169</v>
      </c>
      <c r="R33" s="31" t="s">
        <v>170</v>
      </c>
      <c r="S33" s="10">
        <v>1999</v>
      </c>
      <c r="T33" s="21" t="s">
        <v>171</v>
      </c>
      <c r="U33" s="20" t="s">
        <v>172</v>
      </c>
    </row>
    <row r="34" spans="18:20" ht="12.75">
      <c r="R34" s="10">
        <v>560</v>
      </c>
      <c r="S34" s="10">
        <v>1999</v>
      </c>
      <c r="T34" s="24"/>
    </row>
    <row r="35" spans="2:20" ht="63.75">
      <c r="B35" s="33" t="s">
        <v>173</v>
      </c>
      <c r="T35" s="24"/>
    </row>
    <row r="36" ht="12.75">
      <c r="B36" s="33" t="s">
        <v>174</v>
      </c>
    </row>
    <row r="37" ht="12.75">
      <c r="B37" s="34"/>
    </row>
    <row r="38" ht="12.75">
      <c r="B38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stiefelt</dc:creator>
  <cp:keywords/>
  <dc:description/>
  <cp:lastModifiedBy>stiefelt</cp:lastModifiedBy>
  <dcterms:created xsi:type="dcterms:W3CDTF">2006-08-07T13:42:04Z</dcterms:created>
  <dcterms:modified xsi:type="dcterms:W3CDTF">2006-08-07T13:42:36Z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