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4565" windowHeight="6795" activeTab="1"/>
  </bookViews>
  <sheets>
    <sheet name="Year1" sheetId="1" r:id="rId1"/>
    <sheet name="Year2" sheetId="2" r:id="rId2"/>
    <sheet name="Year3" sheetId="3" r:id="rId3"/>
  </sheets>
  <definedNames>
    <definedName name="_xlnm.Print_Area" localSheetId="0">'Year1'!$A$1:$H$34</definedName>
    <definedName name="_xlnm.Print_Area" localSheetId="1">'Year2'!$A$1:$H$34</definedName>
    <definedName name="_xlnm.Print_Area" localSheetId="2">'Year3'!$A$1:$H$34</definedName>
  </definedNames>
  <calcPr fullCalcOnLoad="1"/>
</workbook>
</file>

<file path=xl/sharedStrings.xml><?xml version="1.0" encoding="utf-8"?>
<sst xmlns="http://schemas.openxmlformats.org/spreadsheetml/2006/main" count="129" uniqueCount="43">
  <si>
    <t>Total</t>
  </si>
  <si>
    <t>Totals</t>
  </si>
  <si>
    <t>Qty.</t>
  </si>
  <si>
    <t>Item</t>
  </si>
  <si>
    <t xml:space="preserve"> </t>
  </si>
  <si>
    <t xml:space="preserve">Total </t>
  </si>
  <si>
    <t>1  Styro 15 (515A) Douglas-fir or Ponderosa Pine</t>
  </si>
  <si>
    <t>2  Styro 15 (515A) Douglas-fir or Ponderosa pine (w/3-5 grams slow release fertilizer incorporated)</t>
  </si>
  <si>
    <t>3  Styro 15 (515A) Minor confier species (cedars, spruce, Hemlock, true firs)</t>
  </si>
  <si>
    <t>4  Styro 15 (515A) Hardwood species (alder, maple, ash)</t>
  </si>
  <si>
    <t>5  Styro 10 (415D) Douglas-fir or Ponderosa pine</t>
  </si>
  <si>
    <t>6  Styro 10 (415D) Douglas-fir or Ponderosa pine (w/3-5 grams slow release fertilizer incorporated)</t>
  </si>
  <si>
    <t>7  Styro 10 (415D) Minor conifer</t>
  </si>
  <si>
    <t>7AA  Styro (415D) Minor conifer species (cedars, spruce, hemlock, white pine, true firs)</t>
  </si>
  <si>
    <t>7AB  Styro 10 (415D) Minor conifer species (Sugar pine)</t>
  </si>
  <si>
    <t>8  Styro 10 (415D) Hardwood species (alder, maple, ash)</t>
  </si>
  <si>
    <t>9  Styro 10 D (RL-10) Douglas-fir or Ponderosa pine</t>
  </si>
  <si>
    <t>10  Styro 10 D (RL-10) Douglas-ifr or Ponderosa pine (w/3-5 grams slow release fertilizer incorporated)</t>
  </si>
  <si>
    <t>11  Styro 10 D (RL-10) Minor Conifer</t>
  </si>
  <si>
    <t>11AA  Styro 10 D (RL-10) Minor Conifer Species (cedars, spruce, hemlock, white pine, true firs)</t>
  </si>
  <si>
    <t>11AB  Styro 10 D (RL-10) Minor Conifer Species (Sugar pine)</t>
  </si>
  <si>
    <t>12  Styro 8 or 8L (415A or 415C) Douglas-fir or Ponderosa pine</t>
  </si>
  <si>
    <t>13  Styro 8 or 8L (415A or 415C) Douglas-fir or Ponderosa pine (w/2-3 grams slow release fertilizer incorporated)</t>
  </si>
  <si>
    <t>14  Styro 8 or 8L (415A or 415C) Minor conifer</t>
  </si>
  <si>
    <t>14AA  Styro 8 or 8L (415A or 415C) Minor conifer species (cedars, spruce, hemlock, white pine)</t>
  </si>
  <si>
    <t>14AB  Styro 8 or 8L (415A or 415C) Minor conifer species (sugar pine)</t>
  </si>
  <si>
    <t>15  Styro 5 (315A) Douglas-fir or Ponderosa pine</t>
  </si>
  <si>
    <t>16  Styro 5 (315A) Douglas-fir or Ponderosa pine (w/2-3 grams slow release fertilizer incorporated)</t>
  </si>
  <si>
    <t>17  Styroi 5 (315A) Minor conifer</t>
  </si>
  <si>
    <t>17AA  Styro 5 (315A) Minor conifer species (cedars, spruce, hamlock, white pine, true firs)</t>
  </si>
  <si>
    <t>17AB  Styro 5 (315A) Minor conifer species (sugar pine)</t>
  </si>
  <si>
    <t>18  Styro 5.5 (315B) Douglas-fir or Ponderosa pine</t>
  </si>
  <si>
    <t>19  Styro 5.5 (315B) Douglas-fir or Ponderosa pine (w/2-3 greams slow release fertilizer incorporated)</t>
  </si>
  <si>
    <t>20  Styro 5.5 (315B) Minor conifer</t>
  </si>
  <si>
    <t>20AA  Styro 5.5 (315B) Minor conifer species (cedars, spruce, hemlock, white pine, true firs)</t>
  </si>
  <si>
    <t>20AB  Styro 5.5 (315B) Minor conifer species (sugar pine)</t>
  </si>
  <si>
    <t>21   Shipping Costs - Per Loaded Mile</t>
  </si>
  <si>
    <t>Year 2 -  May 1, 2008 through April 30, 2009</t>
  </si>
  <si>
    <t>Year 3 -  May 1, 2009 through April 30, 2010</t>
  </si>
  <si>
    <t xml:space="preserve">HAC072E00 Growpro, Inc, dba Cal Forest Nursery  </t>
  </si>
  <si>
    <t xml:space="preserve">HAC072F00 IFA Nurseries, Inc. </t>
  </si>
  <si>
    <t xml:space="preserve">HAC072G00 Silvaseed Company  </t>
  </si>
  <si>
    <t>Year 1 -  Award through April 30,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</si>
</sst>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$-409]#,##0.00_);\([$$-409]#,##0.00\)"/>
    <numFmt numFmtId="166" formatCode="&quot;$&quot;#,##0.00"/>
    <numFmt numFmtId="167" formatCode="0.0000"/>
    <numFmt numFmtId="168" formatCode="#,##0.0000"/>
    <numFmt numFmtId="169" formatCode="[$-409]h:mm:ss\ AM/PM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5" fontId="3" fillId="0" borderId="0" xfId="44" applyNumberFormat="1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5" fontId="5" fillId="0" borderId="0" xfId="44" applyNumberFormat="1" applyFont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165" fontId="5" fillId="0" borderId="10" xfId="44" applyNumberFormat="1" applyFont="1" applyBorder="1" applyAlignment="1">
      <alignment/>
    </xf>
    <xf numFmtId="16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/>
    </xf>
    <xf numFmtId="44" fontId="3" fillId="0" borderId="0" xfId="44" applyFont="1" applyAlignment="1">
      <alignment wrapText="1"/>
    </xf>
    <xf numFmtId="0" fontId="3" fillId="0" borderId="0" xfId="0" applyFont="1" applyAlignment="1">
      <alignment wrapText="1"/>
    </xf>
    <xf numFmtId="166" fontId="3" fillId="0" borderId="0" xfId="0" applyNumberFormat="1" applyFont="1" applyBorder="1" applyAlignment="1">
      <alignment wrapText="1"/>
    </xf>
    <xf numFmtId="165" fontId="3" fillId="0" borderId="0" xfId="44" applyNumberFormat="1" applyFont="1" applyAlignment="1">
      <alignment wrapText="1"/>
    </xf>
    <xf numFmtId="4" fontId="3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44" fontId="5" fillId="0" borderId="10" xfId="44" applyFont="1" applyBorder="1" applyAlignment="1">
      <alignment/>
    </xf>
    <xf numFmtId="0" fontId="5" fillId="0" borderId="10" xfId="0" applyNumberFormat="1" applyFont="1" applyBorder="1" applyAlignment="1">
      <alignment horizontal="center" wrapText="1"/>
    </xf>
    <xf numFmtId="7" fontId="5" fillId="0" borderId="10" xfId="44" applyNumberFormat="1" applyFont="1" applyBorder="1" applyAlignment="1">
      <alignment/>
    </xf>
    <xf numFmtId="44" fontId="5" fillId="0" borderId="10" xfId="44" applyFont="1" applyBorder="1" applyAlignment="1">
      <alignment horizontal="center"/>
    </xf>
    <xf numFmtId="7" fontId="5" fillId="0" borderId="10" xfId="44" applyNumberFormat="1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44" fontId="5" fillId="0" borderId="0" xfId="44" applyFont="1" applyBorder="1" applyAlignment="1">
      <alignment/>
    </xf>
    <xf numFmtId="165" fontId="5" fillId="0" borderId="0" xfId="44" applyNumberFormat="1" applyFont="1" applyBorder="1" applyAlignment="1">
      <alignment/>
    </xf>
    <xf numFmtId="44" fontId="3" fillId="0" borderId="0" xfId="44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4.00390625" style="3" bestFit="1" customWidth="1"/>
    <col min="2" max="2" width="7.140625" style="3" customWidth="1"/>
    <col min="3" max="3" width="16.140625" style="7" customWidth="1"/>
    <col min="4" max="4" width="16.8515625" style="3" customWidth="1"/>
    <col min="5" max="5" width="15.00390625" style="7" customWidth="1"/>
    <col min="6" max="6" width="18.7109375" style="3" customWidth="1"/>
    <col min="7" max="7" width="13.421875" style="2" bestFit="1" customWidth="1"/>
    <col min="8" max="8" width="19.140625" style="2" customWidth="1"/>
    <col min="9" max="9" width="9.140625" style="3" customWidth="1"/>
    <col min="10" max="10" width="11.7109375" style="3" bestFit="1" customWidth="1"/>
    <col min="11" max="13" width="9.140625" style="3" customWidth="1"/>
    <col min="14" max="14" width="8.7109375" style="3" customWidth="1"/>
    <col min="15" max="15" width="10.8515625" style="3" customWidth="1"/>
    <col min="17" max="17" width="11.7109375" style="0" bestFit="1" customWidth="1"/>
    <col min="19" max="55" width="9.140625" style="3" customWidth="1"/>
    <col min="56" max="58" width="13.421875" style="3" bestFit="1" customWidth="1"/>
    <col min="59" max="16384" width="9.140625" style="3" customWidth="1"/>
  </cols>
  <sheetData>
    <row r="1" spans="1:18" ht="15.75">
      <c r="A1" s="41" t="s">
        <v>42</v>
      </c>
      <c r="B1" s="42"/>
      <c r="C1" s="42"/>
      <c r="D1" s="42"/>
      <c r="E1" s="42"/>
      <c r="F1" s="42"/>
      <c r="G1" s="43"/>
      <c r="H1" s="44"/>
      <c r="I1" s="40"/>
      <c r="J1" s="40"/>
      <c r="K1" s="40"/>
      <c r="M1" s="40"/>
      <c r="N1" s="40"/>
      <c r="O1" s="40"/>
      <c r="P1" s="40"/>
      <c r="Q1" s="40"/>
      <c r="R1" s="40"/>
    </row>
    <row r="2" spans="1:18" ht="63">
      <c r="A2" s="15" t="s">
        <v>3</v>
      </c>
      <c r="B2" s="15" t="s">
        <v>2</v>
      </c>
      <c r="C2" s="20" t="s">
        <v>39</v>
      </c>
      <c r="D2" s="15" t="s">
        <v>0</v>
      </c>
      <c r="E2" s="20" t="s">
        <v>40</v>
      </c>
      <c r="F2" s="33" t="s">
        <v>5</v>
      </c>
      <c r="G2" s="39" t="s">
        <v>41</v>
      </c>
      <c r="H2" s="33" t="s">
        <v>5</v>
      </c>
      <c r="I2" s="1"/>
      <c r="J2" s="4"/>
      <c r="K2" s="1"/>
      <c r="M2" s="1"/>
      <c r="N2" s="1"/>
      <c r="O2" s="4"/>
      <c r="P2" s="1"/>
      <c r="Q2" s="4"/>
      <c r="R2" s="1"/>
    </row>
    <row r="3" spans="1:18" ht="29.25" customHeight="1">
      <c r="A3" s="31" t="s">
        <v>6</v>
      </c>
      <c r="B3" s="15"/>
      <c r="C3" s="17">
        <v>339</v>
      </c>
      <c r="D3" s="18">
        <f aca="true" t="shared" si="0" ref="D3:H33">IF($B3&gt;0,IF(C3&gt;0,$B3*C3,""),"")</f>
      </c>
      <c r="E3" s="19">
        <v>350</v>
      </c>
      <c r="F3" s="18">
        <f t="shared" si="0"/>
      </c>
      <c r="G3" s="32"/>
      <c r="H3" s="18">
        <f t="shared" si="0"/>
      </c>
      <c r="I3" s="1"/>
      <c r="J3" s="4"/>
      <c r="K3" s="1"/>
      <c r="M3" s="1"/>
      <c r="N3" s="1"/>
      <c r="O3" s="4"/>
      <c r="P3" s="1"/>
      <c r="Q3" s="4"/>
      <c r="R3" s="1"/>
    </row>
    <row r="4" spans="1:58" ht="61.5" customHeight="1">
      <c r="A4" s="20" t="s">
        <v>7</v>
      </c>
      <c r="B4" s="16"/>
      <c r="C4" s="17">
        <v>347.9</v>
      </c>
      <c r="D4" s="18">
        <f t="shared" si="0"/>
      </c>
      <c r="E4" s="17">
        <v>355</v>
      </c>
      <c r="F4" s="18">
        <f t="shared" si="0"/>
      </c>
      <c r="G4" s="32">
        <v>366</v>
      </c>
      <c r="H4" s="18">
        <f t="shared" si="0"/>
      </c>
      <c r="I4" s="6"/>
      <c r="J4" s="9"/>
      <c r="K4" s="6"/>
      <c r="O4" s="5"/>
      <c r="P4" s="6"/>
      <c r="Q4" s="9"/>
      <c r="R4" s="6"/>
      <c r="BD4" s="2"/>
      <c r="BE4" s="2"/>
      <c r="BF4" s="2"/>
    </row>
    <row r="5" spans="1:58" ht="51" customHeight="1">
      <c r="A5" s="20" t="s">
        <v>8</v>
      </c>
      <c r="B5" s="16"/>
      <c r="C5" s="17">
        <v>356</v>
      </c>
      <c r="D5" s="18">
        <f t="shared" si="0"/>
      </c>
      <c r="E5" s="17">
        <v>340</v>
      </c>
      <c r="F5" s="18">
        <f t="shared" si="0"/>
      </c>
      <c r="G5" s="32">
        <v>353</v>
      </c>
      <c r="H5" s="18">
        <f t="shared" si="0"/>
      </c>
      <c r="I5" s="6"/>
      <c r="J5" s="9"/>
      <c r="K5" s="6"/>
      <c r="O5" s="5"/>
      <c r="P5" s="6"/>
      <c r="Q5" s="9"/>
      <c r="R5" s="6"/>
      <c r="BD5" s="2"/>
      <c r="BE5" s="2"/>
      <c r="BF5" s="2"/>
    </row>
    <row r="6" spans="1:58" ht="46.5" customHeight="1">
      <c r="A6" s="20" t="s">
        <v>9</v>
      </c>
      <c r="B6" s="16"/>
      <c r="C6" s="17">
        <v>356</v>
      </c>
      <c r="D6" s="18">
        <f t="shared" si="0"/>
      </c>
      <c r="E6" s="17" t="s">
        <v>4</v>
      </c>
      <c r="F6" s="18">
        <f t="shared" si="0"/>
      </c>
      <c r="G6" s="32">
        <v>423</v>
      </c>
      <c r="H6" s="18">
        <f t="shared" si="0"/>
      </c>
      <c r="I6" s="6"/>
      <c r="J6" s="9"/>
      <c r="K6" s="6"/>
      <c r="O6" s="5"/>
      <c r="P6" s="6"/>
      <c r="Q6" s="9"/>
      <c r="R6" s="6"/>
      <c r="BD6" s="2"/>
      <c r="BE6" s="2"/>
      <c r="BF6" s="2"/>
    </row>
    <row r="7" spans="1:58" ht="47.25">
      <c r="A7" s="20" t="s">
        <v>10</v>
      </c>
      <c r="B7" s="16"/>
      <c r="C7" s="17">
        <v>269</v>
      </c>
      <c r="D7" s="18">
        <f t="shared" si="0"/>
      </c>
      <c r="E7" s="17">
        <v>270</v>
      </c>
      <c r="F7" s="18">
        <f t="shared" si="0"/>
      </c>
      <c r="G7" s="32"/>
      <c r="H7" s="18">
        <f t="shared" si="0"/>
      </c>
      <c r="I7" s="6"/>
      <c r="J7" s="9"/>
      <c r="K7" s="6"/>
      <c r="O7" s="5"/>
      <c r="P7" s="6"/>
      <c r="Q7" s="9"/>
      <c r="R7" s="6"/>
      <c r="BD7" s="2"/>
      <c r="BE7" s="2"/>
      <c r="BF7" s="2"/>
    </row>
    <row r="8" spans="1:58" ht="78.75">
      <c r="A8" s="20" t="s">
        <v>11</v>
      </c>
      <c r="B8" s="16"/>
      <c r="C8" s="17">
        <v>275.7</v>
      </c>
      <c r="D8" s="18">
        <f t="shared" si="0"/>
      </c>
      <c r="E8" s="17">
        <v>275</v>
      </c>
      <c r="F8" s="18">
        <f t="shared" si="0"/>
      </c>
      <c r="G8" s="32"/>
      <c r="H8" s="18">
        <f t="shared" si="0"/>
      </c>
      <c r="I8" s="6"/>
      <c r="J8" s="9"/>
      <c r="K8" s="6"/>
      <c r="O8" s="5"/>
      <c r="P8" s="6"/>
      <c r="Q8" s="9"/>
      <c r="R8" s="6"/>
      <c r="BD8" s="2"/>
      <c r="BE8" s="2"/>
      <c r="BF8" s="2"/>
    </row>
    <row r="9" spans="1:58" ht="31.5">
      <c r="A9" s="20" t="s">
        <v>12</v>
      </c>
      <c r="B9" s="16"/>
      <c r="C9" s="17"/>
      <c r="D9" s="18">
        <f t="shared" si="0"/>
      </c>
      <c r="E9" s="17"/>
      <c r="F9" s="18">
        <f t="shared" si="0"/>
      </c>
      <c r="G9" s="32"/>
      <c r="H9" s="18">
        <f t="shared" si="0"/>
      </c>
      <c r="I9" s="6"/>
      <c r="J9" s="9"/>
      <c r="K9" s="6"/>
      <c r="O9" s="5"/>
      <c r="P9" s="6"/>
      <c r="Q9" s="9"/>
      <c r="R9" s="6"/>
      <c r="BD9" s="2"/>
      <c r="BE9" s="2"/>
      <c r="BF9" s="2"/>
    </row>
    <row r="10" spans="1:58" ht="63">
      <c r="A10" s="20" t="s">
        <v>13</v>
      </c>
      <c r="B10" s="16"/>
      <c r="C10" s="17">
        <v>277</v>
      </c>
      <c r="D10" s="18">
        <f t="shared" si="0"/>
      </c>
      <c r="E10" s="17"/>
      <c r="F10" s="18">
        <f t="shared" si="0"/>
      </c>
      <c r="G10" s="32"/>
      <c r="H10" s="18">
        <f t="shared" si="0"/>
      </c>
      <c r="I10" s="6"/>
      <c r="J10" s="9"/>
      <c r="K10" s="6"/>
      <c r="O10" s="5"/>
      <c r="P10" s="6"/>
      <c r="Q10" s="9"/>
      <c r="R10" s="6"/>
      <c r="BD10" s="2"/>
      <c r="BE10" s="2"/>
      <c r="BF10" s="2"/>
    </row>
    <row r="11" spans="1:58" ht="47.25">
      <c r="A11" s="20" t="s">
        <v>14</v>
      </c>
      <c r="B11" s="16"/>
      <c r="C11" s="17">
        <v>260</v>
      </c>
      <c r="D11" s="18">
        <f t="shared" si="0"/>
      </c>
      <c r="E11" s="29"/>
      <c r="F11" s="18">
        <f t="shared" si="0"/>
      </c>
      <c r="G11" s="32"/>
      <c r="H11" s="18">
        <f t="shared" si="0"/>
      </c>
      <c r="I11" s="6"/>
      <c r="J11" s="9"/>
      <c r="K11" s="6"/>
      <c r="O11" s="5"/>
      <c r="P11" s="6"/>
      <c r="Q11" s="9"/>
      <c r="R11" s="6"/>
      <c r="BD11" s="2"/>
      <c r="BE11" s="2"/>
      <c r="BF11" s="2"/>
    </row>
    <row r="12" spans="1:58" ht="47.25">
      <c r="A12" s="20" t="s">
        <v>15</v>
      </c>
      <c r="B12" s="16"/>
      <c r="C12" s="17">
        <v>277</v>
      </c>
      <c r="D12" s="18">
        <f t="shared" si="0"/>
      </c>
      <c r="E12" s="17"/>
      <c r="F12" s="18">
        <f t="shared" si="0"/>
      </c>
      <c r="G12" s="32">
        <v>357</v>
      </c>
      <c r="H12" s="18">
        <f t="shared" si="0"/>
      </c>
      <c r="I12" s="6"/>
      <c r="J12" s="9"/>
      <c r="K12" s="6"/>
      <c r="O12" s="5"/>
      <c r="P12" s="6"/>
      <c r="Q12" s="9"/>
      <c r="R12" s="6"/>
      <c r="BD12" s="2"/>
      <c r="BE12" s="2"/>
      <c r="BF12" s="2"/>
    </row>
    <row r="13" spans="1:58" ht="47.25">
      <c r="A13" s="20" t="s">
        <v>16</v>
      </c>
      <c r="B13" s="16"/>
      <c r="C13" s="17">
        <v>232</v>
      </c>
      <c r="D13" s="18">
        <f t="shared" si="0"/>
      </c>
      <c r="E13" s="17"/>
      <c r="F13" s="18">
        <f t="shared" si="0"/>
      </c>
      <c r="G13" s="32"/>
      <c r="H13" s="18">
        <f t="shared" si="0"/>
      </c>
      <c r="I13" s="6"/>
      <c r="J13" s="9"/>
      <c r="K13" s="6"/>
      <c r="O13" s="5"/>
      <c r="P13" s="6"/>
      <c r="Q13" s="9"/>
      <c r="R13" s="6"/>
      <c r="BD13" s="2"/>
      <c r="BE13" s="2"/>
      <c r="BF13" s="2"/>
    </row>
    <row r="14" spans="1:58" ht="78.75">
      <c r="A14" s="20" t="s">
        <v>17</v>
      </c>
      <c r="B14" s="16"/>
      <c r="C14" s="17">
        <v>244.7</v>
      </c>
      <c r="D14" s="18">
        <f t="shared" si="0"/>
      </c>
      <c r="E14" s="17"/>
      <c r="F14" s="18">
        <f t="shared" si="0"/>
      </c>
      <c r="G14" s="32"/>
      <c r="H14" s="18">
        <f t="shared" si="0"/>
      </c>
      <c r="I14" s="6"/>
      <c r="J14" s="9"/>
      <c r="K14" s="6"/>
      <c r="O14" s="5"/>
      <c r="P14" s="6"/>
      <c r="Q14" s="9"/>
      <c r="R14" s="6"/>
      <c r="BD14" s="2"/>
      <c r="BE14" s="2"/>
      <c r="BF14" s="2"/>
    </row>
    <row r="15" spans="1:58" ht="31.5">
      <c r="A15" s="20" t="s">
        <v>18</v>
      </c>
      <c r="B15" s="16"/>
      <c r="C15" s="17"/>
      <c r="D15" s="18">
        <f t="shared" si="0"/>
      </c>
      <c r="E15" s="17"/>
      <c r="F15" s="18">
        <f t="shared" si="0"/>
      </c>
      <c r="G15" s="32"/>
      <c r="H15" s="18">
        <f t="shared" si="0"/>
      </c>
      <c r="I15" s="6"/>
      <c r="J15" s="9"/>
      <c r="K15" s="6"/>
      <c r="O15" s="5"/>
      <c r="P15" s="6"/>
      <c r="Q15" s="9"/>
      <c r="R15" s="6"/>
      <c r="BD15" s="2"/>
      <c r="BE15" s="2"/>
      <c r="BF15" s="2"/>
    </row>
    <row r="16" spans="1:58" ht="78.75">
      <c r="A16" s="20" t="s">
        <v>19</v>
      </c>
      <c r="B16" s="16"/>
      <c r="C16" s="17">
        <v>239</v>
      </c>
      <c r="D16" s="18">
        <f t="shared" si="0"/>
      </c>
      <c r="E16" s="17"/>
      <c r="F16" s="18">
        <f t="shared" si="0"/>
      </c>
      <c r="G16" s="32"/>
      <c r="H16" s="18">
        <f t="shared" si="0"/>
      </c>
      <c r="I16" s="6"/>
      <c r="J16" s="9"/>
      <c r="K16" s="6"/>
      <c r="O16" s="5"/>
      <c r="P16" s="6"/>
      <c r="Q16" s="9"/>
      <c r="R16" s="6"/>
      <c r="BD16" s="2"/>
      <c r="BE16" s="2"/>
      <c r="BF16" s="2"/>
    </row>
    <row r="17" spans="1:58" ht="47.25">
      <c r="A17" s="20" t="s">
        <v>20</v>
      </c>
      <c r="B17" s="16"/>
      <c r="C17" s="17">
        <v>223</v>
      </c>
      <c r="D17" s="18">
        <f t="shared" si="0"/>
      </c>
      <c r="E17" s="17"/>
      <c r="F17" s="18">
        <f t="shared" si="0"/>
      </c>
      <c r="G17" s="32"/>
      <c r="H17" s="18">
        <f t="shared" si="0"/>
      </c>
      <c r="I17" s="6"/>
      <c r="J17" s="9"/>
      <c r="K17" s="6"/>
      <c r="O17" s="5"/>
      <c r="P17" s="6"/>
      <c r="Q17" s="9"/>
      <c r="R17" s="6"/>
      <c r="BD17" s="2"/>
      <c r="BE17" s="2"/>
      <c r="BF17" s="2"/>
    </row>
    <row r="18" spans="1:58" ht="47.25">
      <c r="A18" s="20" t="s">
        <v>21</v>
      </c>
      <c r="B18" s="16"/>
      <c r="C18" s="17">
        <v>232</v>
      </c>
      <c r="D18" s="18">
        <f t="shared" si="0"/>
      </c>
      <c r="E18" s="28">
        <v>230</v>
      </c>
      <c r="F18" s="18">
        <f t="shared" si="0"/>
      </c>
      <c r="G18" s="32"/>
      <c r="H18" s="18">
        <f t="shared" si="0"/>
      </c>
      <c r="I18" s="6"/>
      <c r="J18" s="9"/>
      <c r="K18" s="6"/>
      <c r="O18" s="5"/>
      <c r="P18" s="6"/>
      <c r="Q18" s="9"/>
      <c r="R18" s="6"/>
      <c r="BD18" s="2"/>
      <c r="BE18" s="2"/>
      <c r="BF18" s="2"/>
    </row>
    <row r="19" spans="1:58" ht="78.75">
      <c r="A19" s="20" t="s">
        <v>22</v>
      </c>
      <c r="B19" s="16"/>
      <c r="C19" s="17">
        <v>234.7</v>
      </c>
      <c r="D19" s="18">
        <f t="shared" si="0"/>
      </c>
      <c r="E19" s="17">
        <v>235</v>
      </c>
      <c r="F19" s="18">
        <f t="shared" si="0"/>
      </c>
      <c r="G19" s="32"/>
      <c r="H19" s="18">
        <f t="shared" si="0"/>
      </c>
      <c r="I19" s="6"/>
      <c r="J19" s="9"/>
      <c r="K19" s="6"/>
      <c r="O19" s="5"/>
      <c r="P19" s="6"/>
      <c r="Q19" s="9"/>
      <c r="R19" s="6"/>
      <c r="BD19" s="2"/>
      <c r="BE19" s="2"/>
      <c r="BF19" s="2"/>
    </row>
    <row r="20" spans="1:58" ht="31.5">
      <c r="A20" s="20" t="s">
        <v>23</v>
      </c>
      <c r="B20" s="16"/>
      <c r="C20" s="17"/>
      <c r="D20" s="18">
        <f t="shared" si="0"/>
      </c>
      <c r="E20" s="17"/>
      <c r="F20" s="18">
        <f t="shared" si="0"/>
      </c>
      <c r="G20" s="32"/>
      <c r="H20" s="18">
        <f t="shared" si="0"/>
      </c>
      <c r="I20" s="6"/>
      <c r="J20" s="9"/>
      <c r="K20" s="6"/>
      <c r="O20" s="5"/>
      <c r="P20" s="6"/>
      <c r="Q20" s="9"/>
      <c r="R20" s="6"/>
      <c r="BD20" s="2"/>
      <c r="BE20" s="2"/>
      <c r="BF20" s="2"/>
    </row>
    <row r="21" spans="1:58" ht="78.75">
      <c r="A21" s="20" t="s">
        <v>24</v>
      </c>
      <c r="B21" s="16"/>
      <c r="C21" s="17">
        <v>239</v>
      </c>
      <c r="D21" s="18">
        <f t="shared" si="0"/>
      </c>
      <c r="E21" s="17"/>
      <c r="F21" s="18">
        <f t="shared" si="0"/>
      </c>
      <c r="G21" s="32"/>
      <c r="H21" s="18">
        <f t="shared" si="0"/>
      </c>
      <c r="I21" s="6"/>
      <c r="J21" s="9"/>
      <c r="K21" s="6"/>
      <c r="O21" s="5"/>
      <c r="P21" s="6"/>
      <c r="Q21" s="9"/>
      <c r="R21" s="6"/>
      <c r="BD21" s="2"/>
      <c r="BE21" s="2"/>
      <c r="BF21" s="2"/>
    </row>
    <row r="22" spans="1:58" ht="63">
      <c r="A22" s="20" t="s">
        <v>25</v>
      </c>
      <c r="B22" s="16"/>
      <c r="C22" s="17">
        <v>223</v>
      </c>
      <c r="D22" s="18">
        <f t="shared" si="0"/>
      </c>
      <c r="E22" s="17"/>
      <c r="F22" s="18">
        <f t="shared" si="0"/>
      </c>
      <c r="G22" s="32"/>
      <c r="H22" s="18">
        <f t="shared" si="0"/>
      </c>
      <c r="I22" s="6"/>
      <c r="J22" s="9"/>
      <c r="K22" s="6"/>
      <c r="O22" s="5"/>
      <c r="P22" s="6"/>
      <c r="Q22" s="9"/>
      <c r="R22" s="6"/>
      <c r="BD22" s="2"/>
      <c r="BE22" s="2"/>
      <c r="BF22" s="2"/>
    </row>
    <row r="23" spans="1:58" ht="47.25">
      <c r="A23" s="20" t="s">
        <v>26</v>
      </c>
      <c r="B23" s="16"/>
      <c r="C23" s="17">
        <v>159</v>
      </c>
      <c r="D23" s="18">
        <f t="shared" si="0"/>
      </c>
      <c r="E23" s="17"/>
      <c r="F23" s="18">
        <f t="shared" si="0"/>
      </c>
      <c r="G23" s="32">
        <v>173</v>
      </c>
      <c r="H23" s="18">
        <f t="shared" si="0"/>
      </c>
      <c r="I23" s="6"/>
      <c r="J23" s="9"/>
      <c r="K23" s="6"/>
      <c r="O23" s="5"/>
      <c r="P23" s="6"/>
      <c r="Q23" s="9"/>
      <c r="R23" s="6"/>
      <c r="BD23" s="2"/>
      <c r="BE23" s="2"/>
      <c r="BF23" s="2"/>
    </row>
    <row r="24" spans="1:58" ht="78.75">
      <c r="A24" s="20" t="s">
        <v>27</v>
      </c>
      <c r="B24" s="16"/>
      <c r="C24" s="17">
        <v>163.4</v>
      </c>
      <c r="D24" s="18">
        <f t="shared" si="0"/>
      </c>
      <c r="E24" s="17"/>
      <c r="F24" s="18">
        <f t="shared" si="0"/>
      </c>
      <c r="G24" s="32">
        <v>175</v>
      </c>
      <c r="H24" s="18">
        <f t="shared" si="0"/>
      </c>
      <c r="I24" s="6"/>
      <c r="J24" s="9"/>
      <c r="K24" s="6"/>
      <c r="O24" s="5"/>
      <c r="P24" s="6"/>
      <c r="Q24" s="9"/>
      <c r="R24" s="6"/>
      <c r="BD24" s="2"/>
      <c r="BE24" s="2"/>
      <c r="BF24" s="2"/>
    </row>
    <row r="25" spans="1:58" ht="31.5">
      <c r="A25" s="20" t="s">
        <v>28</v>
      </c>
      <c r="B25" s="16"/>
      <c r="C25" s="17"/>
      <c r="D25" s="18">
        <f t="shared" si="0"/>
      </c>
      <c r="E25" s="17"/>
      <c r="F25" s="18">
        <f t="shared" si="0"/>
      </c>
      <c r="G25" s="32"/>
      <c r="H25" s="18">
        <f t="shared" si="0"/>
      </c>
      <c r="I25" s="6"/>
      <c r="J25" s="9"/>
      <c r="K25" s="6"/>
      <c r="O25" s="5"/>
      <c r="P25" s="6"/>
      <c r="Q25" s="9"/>
      <c r="R25" s="6"/>
      <c r="BD25" s="2"/>
      <c r="BE25" s="2"/>
      <c r="BF25" s="2"/>
    </row>
    <row r="26" spans="1:58" ht="63">
      <c r="A26" s="20" t="s">
        <v>29</v>
      </c>
      <c r="B26" s="16"/>
      <c r="C26" s="17">
        <v>167</v>
      </c>
      <c r="D26" s="18">
        <f t="shared" si="0"/>
      </c>
      <c r="E26" s="17"/>
      <c r="F26" s="18">
        <f t="shared" si="0"/>
      </c>
      <c r="G26" s="32"/>
      <c r="H26" s="18">
        <f t="shared" si="0"/>
      </c>
      <c r="I26" s="6"/>
      <c r="J26" s="9"/>
      <c r="K26" s="6"/>
      <c r="O26" s="5"/>
      <c r="P26" s="6"/>
      <c r="Q26" s="9"/>
      <c r="R26" s="6"/>
      <c r="BD26" s="2"/>
      <c r="BE26" s="2"/>
      <c r="BF26" s="2"/>
    </row>
    <row r="27" spans="1:58" ht="47.25">
      <c r="A27" s="20" t="s">
        <v>30</v>
      </c>
      <c r="B27" s="16"/>
      <c r="C27" s="17">
        <v>150</v>
      </c>
      <c r="D27" s="18">
        <f t="shared" si="0"/>
      </c>
      <c r="E27" s="17"/>
      <c r="F27" s="18">
        <f t="shared" si="0"/>
      </c>
      <c r="G27" s="32"/>
      <c r="H27" s="18">
        <f t="shared" si="0"/>
      </c>
      <c r="I27" s="6"/>
      <c r="J27" s="9"/>
      <c r="K27" s="6"/>
      <c r="O27" s="5"/>
      <c r="P27" s="6"/>
      <c r="Q27" s="9"/>
      <c r="R27" s="6"/>
      <c r="BD27" s="2"/>
      <c r="BE27" s="2"/>
      <c r="BF27" s="2"/>
    </row>
    <row r="28" spans="1:58" ht="47.25">
      <c r="A28" s="20" t="s">
        <v>31</v>
      </c>
      <c r="B28" s="16"/>
      <c r="C28" s="17">
        <v>159</v>
      </c>
      <c r="D28" s="18">
        <f t="shared" si="0"/>
      </c>
      <c r="E28" s="17">
        <v>150</v>
      </c>
      <c r="F28" s="18">
        <f t="shared" si="0"/>
      </c>
      <c r="G28" s="32"/>
      <c r="H28" s="18">
        <f t="shared" si="0"/>
      </c>
      <c r="I28" s="6"/>
      <c r="J28" s="9"/>
      <c r="K28" s="6"/>
      <c r="O28" s="5"/>
      <c r="P28" s="6"/>
      <c r="Q28" s="9"/>
      <c r="R28" s="6"/>
      <c r="BD28" s="2"/>
      <c r="BE28" s="2"/>
      <c r="BF28" s="2"/>
    </row>
    <row r="29" spans="1:58" s="23" customFormat="1" ht="78.75">
      <c r="A29" s="20" t="s">
        <v>32</v>
      </c>
      <c r="B29" s="27"/>
      <c r="C29" s="28">
        <v>163.4</v>
      </c>
      <c r="D29" s="18">
        <f t="shared" si="0"/>
      </c>
      <c r="E29" s="28">
        <v>155</v>
      </c>
      <c r="F29" s="18">
        <f t="shared" si="0"/>
      </c>
      <c r="G29" s="34"/>
      <c r="H29" s="18">
        <f t="shared" si="0"/>
      </c>
      <c r="I29" s="25"/>
      <c r="J29" s="26"/>
      <c r="K29" s="25"/>
      <c r="O29" s="24"/>
      <c r="P29" s="25"/>
      <c r="Q29" s="26"/>
      <c r="R29" s="25"/>
      <c r="BD29" s="22"/>
      <c r="BE29" s="22"/>
      <c r="BF29" s="22"/>
    </row>
    <row r="30" spans="1:58" ht="31.5">
      <c r="A30" s="20" t="s">
        <v>33</v>
      </c>
      <c r="B30" s="16"/>
      <c r="C30" s="17" t="s">
        <v>4</v>
      </c>
      <c r="D30" s="18">
        <f t="shared" si="0"/>
      </c>
      <c r="E30" s="17"/>
      <c r="F30" s="18">
        <f t="shared" si="0"/>
      </c>
      <c r="G30" s="32"/>
      <c r="H30" s="18">
        <f t="shared" si="0"/>
      </c>
      <c r="I30" s="6"/>
      <c r="J30" s="9"/>
      <c r="K30" s="6"/>
      <c r="O30" s="5"/>
      <c r="P30" s="6"/>
      <c r="Q30" s="9"/>
      <c r="R30" s="6"/>
      <c r="BD30" s="2"/>
      <c r="BE30" s="2"/>
      <c r="BF30" s="2"/>
    </row>
    <row r="31" spans="1:58" ht="63">
      <c r="A31" s="20" t="s">
        <v>34</v>
      </c>
      <c r="B31" s="16"/>
      <c r="C31" s="17">
        <v>167</v>
      </c>
      <c r="D31" s="18">
        <f t="shared" si="0"/>
      </c>
      <c r="E31" s="17"/>
      <c r="F31" s="18">
        <f t="shared" si="0"/>
      </c>
      <c r="G31" s="32"/>
      <c r="H31" s="18">
        <f t="shared" si="0"/>
      </c>
      <c r="I31" s="6"/>
      <c r="J31" s="9"/>
      <c r="K31" s="6"/>
      <c r="O31" s="5"/>
      <c r="P31" s="6"/>
      <c r="Q31" s="9"/>
      <c r="R31" s="6"/>
      <c r="BD31" s="2"/>
      <c r="BE31" s="2"/>
      <c r="BF31" s="2"/>
    </row>
    <row r="32" spans="1:58" ht="47.25">
      <c r="A32" s="20" t="s">
        <v>35</v>
      </c>
      <c r="B32" s="16"/>
      <c r="C32" s="17">
        <v>150</v>
      </c>
      <c r="D32" s="18">
        <f t="shared" si="0"/>
      </c>
      <c r="E32" s="17"/>
      <c r="F32" s="18">
        <f t="shared" si="0"/>
      </c>
      <c r="G32" s="32"/>
      <c r="H32" s="18">
        <f t="shared" si="0"/>
      </c>
      <c r="I32" s="6"/>
      <c r="J32" s="9"/>
      <c r="K32" s="6"/>
      <c r="O32" s="5"/>
      <c r="P32" s="6"/>
      <c r="Q32" s="9"/>
      <c r="R32" s="6"/>
      <c r="BD32" s="2"/>
      <c r="BE32" s="2"/>
      <c r="BF32" s="2"/>
    </row>
    <row r="33" spans="1:58" ht="31.5">
      <c r="A33" s="20" t="s">
        <v>36</v>
      </c>
      <c r="B33" s="16"/>
      <c r="C33" s="19">
        <v>3</v>
      </c>
      <c r="D33" s="18">
        <f t="shared" si="0"/>
      </c>
      <c r="E33" s="19">
        <v>1.5</v>
      </c>
      <c r="F33" s="18">
        <f t="shared" si="0"/>
      </c>
      <c r="G33" s="32">
        <v>2.5</v>
      </c>
      <c r="H33" s="18">
        <f t="shared" si="0"/>
      </c>
      <c r="I33" s="6"/>
      <c r="J33" s="9"/>
      <c r="K33" s="6"/>
      <c r="O33" s="5"/>
      <c r="P33" s="6"/>
      <c r="Q33" s="9"/>
      <c r="R33" s="6"/>
      <c r="BD33" s="2"/>
      <c r="BE33" s="2"/>
      <c r="BF33" s="2"/>
    </row>
    <row r="34" spans="1:58" ht="15.75">
      <c r="A34" s="27" t="s">
        <v>1</v>
      </c>
      <c r="B34" s="16">
        <f>COUNT(B3:B33)</f>
        <v>0</v>
      </c>
      <c r="C34" s="16"/>
      <c r="D34" s="21">
        <f>SUM(D3:D33)</f>
        <v>0</v>
      </c>
      <c r="E34" s="17"/>
      <c r="F34" s="21">
        <f>SUM(F3:F33)</f>
        <v>0</v>
      </c>
      <c r="G34" s="30"/>
      <c r="H34" s="21">
        <f>SUM(H3:H33)</f>
        <v>0</v>
      </c>
      <c r="I34" s="6"/>
      <c r="J34" s="9"/>
      <c r="K34" s="6"/>
      <c r="O34" s="5"/>
      <c r="P34" s="6"/>
      <c r="Q34" s="9"/>
      <c r="R34" s="6"/>
      <c r="BD34" s="2"/>
      <c r="BE34" s="2"/>
      <c r="BF34" s="2"/>
    </row>
    <row r="35" spans="1:18" ht="15.75">
      <c r="A35" s="7"/>
      <c r="B35" s="7"/>
      <c r="D35" s="7"/>
      <c r="E35" s="13"/>
      <c r="F35" s="35"/>
      <c r="G35" s="36"/>
      <c r="H35" s="7"/>
      <c r="I35" s="8"/>
      <c r="J35" s="7"/>
      <c r="K35" s="8"/>
      <c r="O35" s="7"/>
      <c r="P35" s="8"/>
      <c r="Q35" s="7"/>
      <c r="R35" s="8"/>
    </row>
    <row r="36" spans="1:58" ht="15.75">
      <c r="A36" s="13"/>
      <c r="B36" s="13"/>
      <c r="C36" s="11"/>
      <c r="D36" s="37">
        <f>IF($B36&gt;0,IF(C36&gt;0,$B36*C36,""),"")</f>
      </c>
      <c r="E36" s="11"/>
      <c r="F36" s="37"/>
      <c r="G36" s="36"/>
      <c r="H36" s="7"/>
      <c r="I36" s="6"/>
      <c r="J36" s="9"/>
      <c r="K36" s="6"/>
      <c r="O36" s="5"/>
      <c r="P36" s="6"/>
      <c r="Q36" s="9"/>
      <c r="R36" s="6"/>
      <c r="BD36" s="2"/>
      <c r="BE36" s="2"/>
      <c r="BF36" s="2"/>
    </row>
    <row r="37" spans="1:8" ht="15">
      <c r="A37" s="7"/>
      <c r="B37" s="7"/>
      <c r="D37" s="7"/>
      <c r="F37" s="7"/>
      <c r="G37" s="38"/>
      <c r="H37" s="38"/>
    </row>
    <row r="38" spans="1:58" ht="15.75">
      <c r="A38" s="10"/>
      <c r="B38" s="10"/>
      <c r="C38" s="11"/>
      <c r="D38" s="12"/>
      <c r="E38" s="11"/>
      <c r="F38" s="12"/>
      <c r="H38" s="3"/>
      <c r="I38" s="6"/>
      <c r="J38" s="9"/>
      <c r="K38" s="6"/>
      <c r="O38" s="5"/>
      <c r="P38" s="6"/>
      <c r="Q38" s="9"/>
      <c r="R38" s="6"/>
      <c r="BD38" s="2"/>
      <c r="BE38" s="2"/>
      <c r="BF38" s="2"/>
    </row>
    <row r="39" spans="1:58" ht="15.75">
      <c r="A39" s="10"/>
      <c r="B39" s="10"/>
      <c r="C39" s="11"/>
      <c r="D39" s="12"/>
      <c r="E39" s="11"/>
      <c r="F39" s="12"/>
      <c r="H39" s="3"/>
      <c r="I39" s="6"/>
      <c r="J39" s="9"/>
      <c r="K39" s="6"/>
      <c r="O39" s="5"/>
      <c r="P39" s="6"/>
      <c r="Q39" s="9"/>
      <c r="R39" s="6"/>
      <c r="BD39" s="2"/>
      <c r="BE39" s="2"/>
      <c r="BF39" s="2"/>
    </row>
    <row r="40" spans="1:58" ht="15.75">
      <c r="A40" s="10"/>
      <c r="B40" s="10"/>
      <c r="C40" s="11"/>
      <c r="D40" s="12"/>
      <c r="E40" s="11"/>
      <c r="F40" s="12"/>
      <c r="H40" s="3"/>
      <c r="I40" s="6"/>
      <c r="J40" s="9"/>
      <c r="K40" s="6"/>
      <c r="O40" s="5"/>
      <c r="P40" s="6"/>
      <c r="Q40" s="9"/>
      <c r="R40" s="6"/>
      <c r="BD40" s="2"/>
      <c r="BE40" s="2"/>
      <c r="BF40" s="2"/>
    </row>
    <row r="41" spans="1:18" ht="15.75">
      <c r="A41" s="10"/>
      <c r="B41" s="10"/>
      <c r="C41" s="13"/>
      <c r="D41" s="10"/>
      <c r="E41" s="13"/>
      <c r="F41" s="10"/>
      <c r="H41" s="3"/>
      <c r="J41" s="7"/>
      <c r="O41" s="7"/>
      <c r="P41" s="3"/>
      <c r="Q41" s="7"/>
      <c r="R41" s="3"/>
    </row>
    <row r="42" spans="1:18" ht="15.75">
      <c r="A42" s="10"/>
      <c r="B42" s="10"/>
      <c r="C42" s="13"/>
      <c r="D42" s="14"/>
      <c r="E42" s="13"/>
      <c r="F42" s="14"/>
      <c r="H42" s="3"/>
      <c r="I42" s="8"/>
      <c r="J42" s="7"/>
      <c r="K42" s="8"/>
      <c r="O42" s="7"/>
      <c r="P42" s="8"/>
      <c r="Q42" s="7"/>
      <c r="R42" s="8"/>
    </row>
  </sheetData>
  <sheetProtection/>
  <mergeCells count="3">
    <mergeCell ref="I1:K1"/>
    <mergeCell ref="M1:R1"/>
    <mergeCell ref="A1:H1"/>
  </mergeCells>
  <printOptions gridLines="1"/>
  <pageMargins left="0.5" right="0.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4.00390625" style="3" bestFit="1" customWidth="1"/>
    <col min="2" max="2" width="7.140625" style="3" customWidth="1"/>
    <col min="3" max="3" width="16.140625" style="7" customWidth="1"/>
    <col min="4" max="4" width="16.8515625" style="3" customWidth="1"/>
    <col min="5" max="5" width="15.00390625" style="7" customWidth="1"/>
    <col min="6" max="6" width="18.7109375" style="3" customWidth="1"/>
    <col min="7" max="7" width="13.421875" style="2" bestFit="1" customWidth="1"/>
    <col min="8" max="8" width="19.140625" style="2" customWidth="1"/>
    <col min="9" max="9" width="9.140625" style="3" customWidth="1"/>
    <col min="10" max="10" width="11.7109375" style="3" bestFit="1" customWidth="1"/>
    <col min="11" max="13" width="9.140625" style="3" customWidth="1"/>
    <col min="14" max="14" width="8.7109375" style="3" customWidth="1"/>
    <col min="15" max="15" width="10.8515625" style="3" customWidth="1"/>
    <col min="17" max="17" width="11.7109375" style="0" bestFit="1" customWidth="1"/>
    <col min="19" max="55" width="9.140625" style="3" customWidth="1"/>
    <col min="56" max="58" width="13.421875" style="3" bestFit="1" customWidth="1"/>
    <col min="59" max="16384" width="9.140625" style="3" customWidth="1"/>
  </cols>
  <sheetData>
    <row r="1" spans="1:18" ht="15.75">
      <c r="A1" s="41" t="s">
        <v>37</v>
      </c>
      <c r="B1" s="42"/>
      <c r="C1" s="42"/>
      <c r="D1" s="42"/>
      <c r="E1" s="42"/>
      <c r="F1" s="42"/>
      <c r="G1" s="43"/>
      <c r="H1" s="44"/>
      <c r="I1" s="40"/>
      <c r="J1" s="40"/>
      <c r="K1" s="40"/>
      <c r="M1" s="40"/>
      <c r="N1" s="40"/>
      <c r="O1" s="40"/>
      <c r="P1" s="40"/>
      <c r="Q1" s="40"/>
      <c r="R1" s="40"/>
    </row>
    <row r="2" spans="1:18" ht="63">
      <c r="A2" s="15" t="s">
        <v>3</v>
      </c>
      <c r="B2" s="15" t="s">
        <v>2</v>
      </c>
      <c r="C2" s="20" t="s">
        <v>39</v>
      </c>
      <c r="D2" s="15" t="s">
        <v>0</v>
      </c>
      <c r="E2" s="20" t="s">
        <v>40</v>
      </c>
      <c r="F2" s="33" t="s">
        <v>5</v>
      </c>
      <c r="G2" s="20" t="s">
        <v>41</v>
      </c>
      <c r="H2" s="33" t="s">
        <v>5</v>
      </c>
      <c r="I2" s="1"/>
      <c r="J2" s="4"/>
      <c r="K2" s="1"/>
      <c r="M2" s="1"/>
      <c r="N2" s="1"/>
      <c r="O2" s="4"/>
      <c r="P2" s="1"/>
      <c r="Q2" s="4"/>
      <c r="R2" s="1"/>
    </row>
    <row r="3" spans="1:18" ht="29.25" customHeight="1">
      <c r="A3" s="31" t="s">
        <v>6</v>
      </c>
      <c r="B3" s="15"/>
      <c r="C3" s="17">
        <f>PRODUCT(ROUND(Year1!C3*1.03,2))</f>
        <v>349.17</v>
      </c>
      <c r="D3" s="18">
        <f aca="true" t="shared" si="0" ref="D3:H33">IF($B3&gt;0,IF(C3&gt;0,$B3*C3,""),"")</f>
      </c>
      <c r="E3" s="17">
        <f>PRODUCT(ROUND(Year1!E3*1.01,2))</f>
        <v>353.5</v>
      </c>
      <c r="F3" s="18">
        <f t="shared" si="0"/>
      </c>
      <c r="G3" s="32"/>
      <c r="H3" s="18">
        <f t="shared" si="0"/>
      </c>
      <c r="I3" s="1"/>
      <c r="J3" s="4"/>
      <c r="K3" s="1"/>
      <c r="M3" s="1"/>
      <c r="N3" s="1"/>
      <c r="O3" s="4"/>
      <c r="P3" s="1"/>
      <c r="Q3" s="4"/>
      <c r="R3" s="1"/>
    </row>
    <row r="4" spans="1:58" ht="61.5" customHeight="1">
      <c r="A4" s="20" t="s">
        <v>7</v>
      </c>
      <c r="B4" s="16"/>
      <c r="C4" s="17">
        <f>PRODUCT(ROUND(Year1!C4*1.03,2))</f>
        <v>358.34</v>
      </c>
      <c r="D4" s="18">
        <f t="shared" si="0"/>
      </c>
      <c r="E4" s="17">
        <f>PRODUCT(ROUND(Year1!E4*1.01,2))</f>
        <v>358.55</v>
      </c>
      <c r="F4" s="18">
        <f t="shared" si="0"/>
      </c>
      <c r="G4" s="32">
        <f>PRODUCT(ROUND(Year1!G4*1.03,2))</f>
        <v>376.98</v>
      </c>
      <c r="H4" s="18">
        <f t="shared" si="0"/>
      </c>
      <c r="I4" s="6"/>
      <c r="J4" s="9"/>
      <c r="K4" s="6"/>
      <c r="O4" s="5"/>
      <c r="P4" s="6"/>
      <c r="Q4" s="9"/>
      <c r="R4" s="6"/>
      <c r="BD4" s="2"/>
      <c r="BE4" s="2"/>
      <c r="BF4" s="2"/>
    </row>
    <row r="5" spans="1:58" ht="51" customHeight="1">
      <c r="A5" s="20" t="s">
        <v>8</v>
      </c>
      <c r="B5" s="16"/>
      <c r="C5" s="17">
        <f>PRODUCT(ROUND(Year1!C5*1.03,2))</f>
        <v>366.68</v>
      </c>
      <c r="D5" s="18">
        <f t="shared" si="0"/>
      </c>
      <c r="E5" s="17">
        <f>PRODUCT(ROUND(Year1!E5*1.01,2))</f>
        <v>343.4</v>
      </c>
      <c r="F5" s="18">
        <f t="shared" si="0"/>
      </c>
      <c r="G5" s="32">
        <f>PRODUCT(ROUND(Year1!G5*1.03,2))</f>
        <v>363.59</v>
      </c>
      <c r="H5" s="18">
        <f t="shared" si="0"/>
      </c>
      <c r="I5" s="6"/>
      <c r="J5" s="9"/>
      <c r="K5" s="6"/>
      <c r="O5" s="5"/>
      <c r="P5" s="6"/>
      <c r="Q5" s="9"/>
      <c r="R5" s="6"/>
      <c r="BD5" s="2"/>
      <c r="BE5" s="2"/>
      <c r="BF5" s="2"/>
    </row>
    <row r="6" spans="1:58" ht="46.5" customHeight="1">
      <c r="A6" s="20" t="s">
        <v>9</v>
      </c>
      <c r="B6" s="16"/>
      <c r="C6" s="17">
        <f>PRODUCT(ROUND(Year1!C6*1.03,2))</f>
        <v>366.68</v>
      </c>
      <c r="D6" s="18">
        <f t="shared" si="0"/>
      </c>
      <c r="E6" s="17" t="s">
        <v>4</v>
      </c>
      <c r="F6" s="18">
        <f t="shared" si="0"/>
      </c>
      <c r="G6" s="32">
        <f>PRODUCT(ROUND(Year1!G6*1.03,2))</f>
        <v>435.69</v>
      </c>
      <c r="H6" s="18">
        <f t="shared" si="0"/>
      </c>
      <c r="I6" s="6"/>
      <c r="J6" s="9"/>
      <c r="K6" s="6"/>
      <c r="O6" s="5"/>
      <c r="P6" s="6"/>
      <c r="Q6" s="9"/>
      <c r="R6" s="6"/>
      <c r="BD6" s="2"/>
      <c r="BE6" s="2"/>
      <c r="BF6" s="2"/>
    </row>
    <row r="7" spans="1:58" ht="47.25">
      <c r="A7" s="20" t="s">
        <v>10</v>
      </c>
      <c r="B7" s="16"/>
      <c r="C7" s="17">
        <f>PRODUCT(ROUND(Year1!C7*1.03,2))</f>
        <v>277.07</v>
      </c>
      <c r="D7" s="18">
        <f t="shared" si="0"/>
      </c>
      <c r="E7" s="17">
        <f>PRODUCT(ROUND(Year1!E7*1.01,2))</f>
        <v>272.7</v>
      </c>
      <c r="F7" s="18">
        <f t="shared" si="0"/>
      </c>
      <c r="G7" s="32"/>
      <c r="H7" s="18">
        <f t="shared" si="0"/>
      </c>
      <c r="I7" s="6"/>
      <c r="J7" s="9"/>
      <c r="K7" s="6"/>
      <c r="O7" s="5"/>
      <c r="P7" s="6"/>
      <c r="Q7" s="9"/>
      <c r="R7" s="6"/>
      <c r="BD7" s="2"/>
      <c r="BE7" s="2"/>
      <c r="BF7" s="2"/>
    </row>
    <row r="8" spans="1:58" ht="78.75">
      <c r="A8" s="20" t="s">
        <v>11</v>
      </c>
      <c r="B8" s="16"/>
      <c r="C8" s="17">
        <f>PRODUCT(ROUND(Year1!C8*1.03,2))</f>
        <v>283.97</v>
      </c>
      <c r="D8" s="18">
        <f t="shared" si="0"/>
      </c>
      <c r="E8" s="17">
        <f>PRODUCT(ROUND(Year1!E8*1.01,2))</f>
        <v>277.75</v>
      </c>
      <c r="F8" s="18">
        <f t="shared" si="0"/>
      </c>
      <c r="G8" s="32"/>
      <c r="H8" s="18">
        <f t="shared" si="0"/>
      </c>
      <c r="I8" s="6"/>
      <c r="J8" s="9"/>
      <c r="K8" s="6"/>
      <c r="O8" s="5"/>
      <c r="P8" s="6"/>
      <c r="Q8" s="9"/>
      <c r="R8" s="6"/>
      <c r="BD8" s="2"/>
      <c r="BE8" s="2"/>
      <c r="BF8" s="2"/>
    </row>
    <row r="9" spans="1:58" ht="31.5">
      <c r="A9" s="20" t="s">
        <v>12</v>
      </c>
      <c r="B9" s="16"/>
      <c r="C9" s="17"/>
      <c r="D9" s="18">
        <f t="shared" si="0"/>
      </c>
      <c r="E9" s="17"/>
      <c r="F9" s="18">
        <f t="shared" si="0"/>
      </c>
      <c r="G9" s="32"/>
      <c r="H9" s="18">
        <f t="shared" si="0"/>
      </c>
      <c r="I9" s="6"/>
      <c r="J9" s="9"/>
      <c r="K9" s="6"/>
      <c r="O9" s="5"/>
      <c r="P9" s="6"/>
      <c r="Q9" s="9"/>
      <c r="R9" s="6"/>
      <c r="BD9" s="2"/>
      <c r="BE9" s="2"/>
      <c r="BF9" s="2"/>
    </row>
    <row r="10" spans="1:58" ht="63">
      <c r="A10" s="20" t="s">
        <v>13</v>
      </c>
      <c r="B10" s="16"/>
      <c r="C10" s="17">
        <f>PRODUCT(ROUND(Year1!C10*1.03,2))</f>
        <v>285.31</v>
      </c>
      <c r="D10" s="18">
        <f t="shared" si="0"/>
      </c>
      <c r="E10" s="17"/>
      <c r="F10" s="18">
        <f t="shared" si="0"/>
      </c>
      <c r="G10" s="32"/>
      <c r="H10" s="18">
        <f t="shared" si="0"/>
      </c>
      <c r="I10" s="6"/>
      <c r="J10" s="9"/>
      <c r="K10" s="6"/>
      <c r="O10" s="5"/>
      <c r="P10" s="6"/>
      <c r="Q10" s="9"/>
      <c r="R10" s="6"/>
      <c r="BD10" s="2"/>
      <c r="BE10" s="2"/>
      <c r="BF10" s="2"/>
    </row>
    <row r="11" spans="1:58" ht="47.25">
      <c r="A11" s="20" t="s">
        <v>14</v>
      </c>
      <c r="B11" s="16"/>
      <c r="C11" s="17">
        <f>PRODUCT(ROUND(Year1!C11*1.03,2))</f>
        <v>267.8</v>
      </c>
      <c r="D11" s="18">
        <f t="shared" si="0"/>
      </c>
      <c r="E11" s="29"/>
      <c r="F11" s="18">
        <f t="shared" si="0"/>
      </c>
      <c r="G11" s="32"/>
      <c r="H11" s="18">
        <f t="shared" si="0"/>
      </c>
      <c r="I11" s="6"/>
      <c r="J11" s="9"/>
      <c r="K11" s="6"/>
      <c r="O11" s="5"/>
      <c r="P11" s="6"/>
      <c r="Q11" s="9"/>
      <c r="R11" s="6"/>
      <c r="BD11" s="2"/>
      <c r="BE11" s="2"/>
      <c r="BF11" s="2"/>
    </row>
    <row r="12" spans="1:58" ht="47.25">
      <c r="A12" s="20" t="s">
        <v>15</v>
      </c>
      <c r="B12" s="16"/>
      <c r="C12" s="17">
        <f>PRODUCT(ROUND(Year1!C12*1.03,2))</f>
        <v>285.31</v>
      </c>
      <c r="D12" s="18">
        <f t="shared" si="0"/>
      </c>
      <c r="E12" s="17"/>
      <c r="F12" s="18">
        <f t="shared" si="0"/>
      </c>
      <c r="G12" s="32">
        <f>PRODUCT(ROUND(Year1!G12*1.03,2))</f>
        <v>367.71</v>
      </c>
      <c r="H12" s="18">
        <f t="shared" si="0"/>
      </c>
      <c r="I12" s="6"/>
      <c r="J12" s="9"/>
      <c r="K12" s="6"/>
      <c r="O12" s="5"/>
      <c r="P12" s="6"/>
      <c r="Q12" s="9"/>
      <c r="R12" s="6"/>
      <c r="BD12" s="2"/>
      <c r="BE12" s="2"/>
      <c r="BF12" s="2"/>
    </row>
    <row r="13" spans="1:58" ht="47.25">
      <c r="A13" s="20" t="s">
        <v>16</v>
      </c>
      <c r="B13" s="16"/>
      <c r="C13" s="17">
        <f>PRODUCT(ROUND(Year1!C13*1.03,2))</f>
        <v>238.96</v>
      </c>
      <c r="D13" s="18">
        <f t="shared" si="0"/>
      </c>
      <c r="E13" s="17"/>
      <c r="F13" s="18">
        <f t="shared" si="0"/>
      </c>
      <c r="G13" s="32"/>
      <c r="H13" s="18">
        <f t="shared" si="0"/>
      </c>
      <c r="I13" s="6"/>
      <c r="J13" s="9"/>
      <c r="K13" s="6"/>
      <c r="O13" s="5"/>
      <c r="P13" s="6"/>
      <c r="Q13" s="9"/>
      <c r="R13" s="6"/>
      <c r="BD13" s="2"/>
      <c r="BE13" s="2"/>
      <c r="BF13" s="2"/>
    </row>
    <row r="14" spans="1:58" ht="78.75">
      <c r="A14" s="20" t="s">
        <v>17</v>
      </c>
      <c r="B14" s="16"/>
      <c r="C14" s="17">
        <f>PRODUCT(ROUND(Year1!C14*1.03,2))</f>
        <v>252.04</v>
      </c>
      <c r="D14" s="18">
        <f t="shared" si="0"/>
      </c>
      <c r="E14" s="17"/>
      <c r="F14" s="18">
        <f t="shared" si="0"/>
      </c>
      <c r="G14" s="32"/>
      <c r="H14" s="18">
        <f t="shared" si="0"/>
      </c>
      <c r="I14" s="6"/>
      <c r="J14" s="9"/>
      <c r="K14" s="6"/>
      <c r="O14" s="5"/>
      <c r="P14" s="6"/>
      <c r="Q14" s="9"/>
      <c r="R14" s="6"/>
      <c r="BD14" s="2"/>
      <c r="BE14" s="2"/>
      <c r="BF14" s="2"/>
    </row>
    <row r="15" spans="1:58" ht="31.5">
      <c r="A15" s="20" t="s">
        <v>18</v>
      </c>
      <c r="B15" s="16"/>
      <c r="C15" s="17"/>
      <c r="D15" s="18">
        <f t="shared" si="0"/>
      </c>
      <c r="E15" s="17"/>
      <c r="F15" s="18">
        <f t="shared" si="0"/>
      </c>
      <c r="G15" s="32"/>
      <c r="H15" s="18">
        <f t="shared" si="0"/>
      </c>
      <c r="I15" s="6"/>
      <c r="J15" s="9"/>
      <c r="K15" s="6"/>
      <c r="O15" s="5"/>
      <c r="P15" s="6"/>
      <c r="Q15" s="9"/>
      <c r="R15" s="6"/>
      <c r="BD15" s="2"/>
      <c r="BE15" s="2"/>
      <c r="BF15" s="2"/>
    </row>
    <row r="16" spans="1:58" ht="78.75">
      <c r="A16" s="20" t="s">
        <v>19</v>
      </c>
      <c r="B16" s="16"/>
      <c r="C16" s="17">
        <f>PRODUCT(ROUND(Year1!C16*1.03,2))</f>
        <v>246.17</v>
      </c>
      <c r="D16" s="18">
        <f t="shared" si="0"/>
      </c>
      <c r="E16" s="17"/>
      <c r="F16" s="18">
        <f t="shared" si="0"/>
      </c>
      <c r="G16" s="32"/>
      <c r="H16" s="18">
        <f t="shared" si="0"/>
      </c>
      <c r="I16" s="6"/>
      <c r="J16" s="9"/>
      <c r="K16" s="6"/>
      <c r="O16" s="5"/>
      <c r="P16" s="6"/>
      <c r="Q16" s="9"/>
      <c r="R16" s="6"/>
      <c r="BD16" s="2"/>
      <c r="BE16" s="2"/>
      <c r="BF16" s="2"/>
    </row>
    <row r="17" spans="1:58" ht="47.25">
      <c r="A17" s="20" t="s">
        <v>20</v>
      </c>
      <c r="B17" s="16"/>
      <c r="C17" s="17">
        <f>PRODUCT(ROUND(Year1!C17*1.03,2))</f>
        <v>229.69</v>
      </c>
      <c r="D17" s="18">
        <f t="shared" si="0"/>
      </c>
      <c r="E17" s="17"/>
      <c r="F17" s="18">
        <f t="shared" si="0"/>
      </c>
      <c r="G17" s="32"/>
      <c r="H17" s="18">
        <f t="shared" si="0"/>
      </c>
      <c r="I17" s="6"/>
      <c r="J17" s="9"/>
      <c r="K17" s="6"/>
      <c r="O17" s="5"/>
      <c r="P17" s="6"/>
      <c r="Q17" s="9"/>
      <c r="R17" s="6"/>
      <c r="BD17" s="2"/>
      <c r="BE17" s="2"/>
      <c r="BF17" s="2"/>
    </row>
    <row r="18" spans="1:58" ht="47.25">
      <c r="A18" s="20" t="s">
        <v>21</v>
      </c>
      <c r="B18" s="16"/>
      <c r="C18" s="17">
        <f>PRODUCT(ROUND(Year1!C18*1.03,2))</f>
        <v>238.96</v>
      </c>
      <c r="D18" s="18">
        <f t="shared" si="0"/>
      </c>
      <c r="E18" s="17">
        <f>PRODUCT(ROUND(Year1!E18*1.01,2))</f>
        <v>232.3</v>
      </c>
      <c r="F18" s="18">
        <f t="shared" si="0"/>
      </c>
      <c r="G18" s="32"/>
      <c r="H18" s="18">
        <f t="shared" si="0"/>
      </c>
      <c r="I18" s="6"/>
      <c r="J18" s="9"/>
      <c r="K18" s="6"/>
      <c r="O18" s="5"/>
      <c r="P18" s="6"/>
      <c r="Q18" s="9"/>
      <c r="R18" s="6"/>
      <c r="BD18" s="2"/>
      <c r="BE18" s="2"/>
      <c r="BF18" s="2"/>
    </row>
    <row r="19" spans="1:58" ht="78.75">
      <c r="A19" s="20" t="s">
        <v>22</v>
      </c>
      <c r="B19" s="16"/>
      <c r="C19" s="17">
        <f>PRODUCT(ROUND(Year1!C19*1.03,2))</f>
        <v>241.74</v>
      </c>
      <c r="D19" s="18">
        <f t="shared" si="0"/>
      </c>
      <c r="E19" s="17">
        <f>PRODUCT(ROUND(Year1!E19*1.01,2))</f>
        <v>237.35</v>
      </c>
      <c r="F19" s="18">
        <f t="shared" si="0"/>
      </c>
      <c r="G19" s="32"/>
      <c r="H19" s="18">
        <f t="shared" si="0"/>
      </c>
      <c r="I19" s="6"/>
      <c r="J19" s="9"/>
      <c r="K19" s="6"/>
      <c r="O19" s="5"/>
      <c r="P19" s="6"/>
      <c r="Q19" s="9"/>
      <c r="R19" s="6"/>
      <c r="BD19" s="2"/>
      <c r="BE19" s="2"/>
      <c r="BF19" s="2"/>
    </row>
    <row r="20" spans="1:58" ht="31.5">
      <c r="A20" s="20" t="s">
        <v>23</v>
      </c>
      <c r="B20" s="16"/>
      <c r="C20" s="17"/>
      <c r="D20" s="18">
        <f t="shared" si="0"/>
      </c>
      <c r="E20" s="17"/>
      <c r="F20" s="18">
        <f t="shared" si="0"/>
      </c>
      <c r="G20" s="32"/>
      <c r="H20" s="18">
        <f t="shared" si="0"/>
      </c>
      <c r="I20" s="6"/>
      <c r="J20" s="9"/>
      <c r="K20" s="6"/>
      <c r="O20" s="5"/>
      <c r="P20" s="6"/>
      <c r="Q20" s="9"/>
      <c r="R20" s="6"/>
      <c r="BD20" s="2"/>
      <c r="BE20" s="2"/>
      <c r="BF20" s="2"/>
    </row>
    <row r="21" spans="1:58" ht="78.75">
      <c r="A21" s="20" t="s">
        <v>24</v>
      </c>
      <c r="B21" s="16"/>
      <c r="C21" s="17">
        <f>PRODUCT(ROUND(Year1!C21*1.03,2))</f>
        <v>246.17</v>
      </c>
      <c r="D21" s="18">
        <f t="shared" si="0"/>
      </c>
      <c r="E21" s="17"/>
      <c r="F21" s="18">
        <f t="shared" si="0"/>
      </c>
      <c r="G21" s="32"/>
      <c r="H21" s="18">
        <f t="shared" si="0"/>
      </c>
      <c r="I21" s="6"/>
      <c r="J21" s="9"/>
      <c r="K21" s="6"/>
      <c r="O21" s="5"/>
      <c r="P21" s="6"/>
      <c r="Q21" s="9"/>
      <c r="R21" s="6"/>
      <c r="BD21" s="2"/>
      <c r="BE21" s="2"/>
      <c r="BF21" s="2"/>
    </row>
    <row r="22" spans="1:58" ht="63">
      <c r="A22" s="20" t="s">
        <v>25</v>
      </c>
      <c r="B22" s="16"/>
      <c r="C22" s="17">
        <f>PRODUCT(ROUND(Year1!C22*1.03,2))</f>
        <v>229.69</v>
      </c>
      <c r="D22" s="18">
        <f t="shared" si="0"/>
      </c>
      <c r="E22" s="17"/>
      <c r="F22" s="18">
        <f t="shared" si="0"/>
      </c>
      <c r="G22" s="32"/>
      <c r="H22" s="18">
        <f t="shared" si="0"/>
      </c>
      <c r="I22" s="6"/>
      <c r="J22" s="9"/>
      <c r="K22" s="6"/>
      <c r="O22" s="5"/>
      <c r="P22" s="6"/>
      <c r="Q22" s="9"/>
      <c r="R22" s="6"/>
      <c r="BD22" s="2"/>
      <c r="BE22" s="2"/>
      <c r="BF22" s="2"/>
    </row>
    <row r="23" spans="1:58" ht="47.25">
      <c r="A23" s="20" t="s">
        <v>26</v>
      </c>
      <c r="B23" s="16"/>
      <c r="C23" s="17">
        <f>PRODUCT(ROUND(Year1!C23*1.03,2))</f>
        <v>163.77</v>
      </c>
      <c r="D23" s="18">
        <f t="shared" si="0"/>
      </c>
      <c r="E23" s="17"/>
      <c r="F23" s="18">
        <f t="shared" si="0"/>
      </c>
      <c r="G23" s="32">
        <f>PRODUCT(ROUND(Year1!G23*1.03,2))</f>
        <v>178.19</v>
      </c>
      <c r="H23" s="18">
        <f t="shared" si="0"/>
      </c>
      <c r="I23" s="6"/>
      <c r="J23" s="9"/>
      <c r="K23" s="6"/>
      <c r="O23" s="5"/>
      <c r="P23" s="6"/>
      <c r="Q23" s="9"/>
      <c r="R23" s="6"/>
      <c r="BD23" s="2"/>
      <c r="BE23" s="2"/>
      <c r="BF23" s="2"/>
    </row>
    <row r="24" spans="1:58" ht="78.75">
      <c r="A24" s="20" t="s">
        <v>27</v>
      </c>
      <c r="B24" s="16"/>
      <c r="C24" s="17">
        <f>PRODUCT(ROUND(Year1!C24*1.03,2))</f>
        <v>168.3</v>
      </c>
      <c r="D24" s="18">
        <f t="shared" si="0"/>
      </c>
      <c r="E24" s="17"/>
      <c r="F24" s="18">
        <f t="shared" si="0"/>
      </c>
      <c r="G24" s="32">
        <f>PRODUCT(ROUND(Year1!G24*1.03,2))</f>
        <v>180.25</v>
      </c>
      <c r="H24" s="18">
        <f t="shared" si="0"/>
      </c>
      <c r="I24" s="6"/>
      <c r="J24" s="9"/>
      <c r="K24" s="6"/>
      <c r="O24" s="5"/>
      <c r="P24" s="6"/>
      <c r="Q24" s="9"/>
      <c r="R24" s="6"/>
      <c r="BD24" s="2"/>
      <c r="BE24" s="2"/>
      <c r="BF24" s="2"/>
    </row>
    <row r="25" spans="1:58" ht="31.5">
      <c r="A25" s="20" t="s">
        <v>28</v>
      </c>
      <c r="B25" s="16"/>
      <c r="C25" s="17"/>
      <c r="D25" s="18">
        <f t="shared" si="0"/>
      </c>
      <c r="E25" s="17"/>
      <c r="F25" s="18">
        <f t="shared" si="0"/>
      </c>
      <c r="G25" s="32"/>
      <c r="H25" s="18">
        <f t="shared" si="0"/>
      </c>
      <c r="I25" s="6"/>
      <c r="J25" s="9"/>
      <c r="K25" s="6"/>
      <c r="O25" s="5"/>
      <c r="P25" s="6"/>
      <c r="Q25" s="9"/>
      <c r="R25" s="6"/>
      <c r="BD25" s="2"/>
      <c r="BE25" s="2"/>
      <c r="BF25" s="2"/>
    </row>
    <row r="26" spans="1:58" ht="63">
      <c r="A26" s="20" t="s">
        <v>29</v>
      </c>
      <c r="B26" s="16"/>
      <c r="C26" s="17">
        <f>PRODUCT(ROUND(Year1!C26*1.03,2))</f>
        <v>172.01</v>
      </c>
      <c r="D26" s="18">
        <f t="shared" si="0"/>
      </c>
      <c r="E26" s="17"/>
      <c r="F26" s="18">
        <f t="shared" si="0"/>
      </c>
      <c r="G26" s="32"/>
      <c r="H26" s="18">
        <f t="shared" si="0"/>
      </c>
      <c r="I26" s="6"/>
      <c r="J26" s="9"/>
      <c r="K26" s="6"/>
      <c r="O26" s="5"/>
      <c r="P26" s="6"/>
      <c r="Q26" s="9"/>
      <c r="R26" s="6"/>
      <c r="BD26" s="2"/>
      <c r="BE26" s="2"/>
      <c r="BF26" s="2"/>
    </row>
    <row r="27" spans="1:58" ht="47.25">
      <c r="A27" s="20" t="s">
        <v>30</v>
      </c>
      <c r="B27" s="16"/>
      <c r="C27" s="17">
        <f>PRODUCT(ROUND(Year1!C27*1.03,2))</f>
        <v>154.5</v>
      </c>
      <c r="D27" s="18">
        <f t="shared" si="0"/>
      </c>
      <c r="E27" s="17"/>
      <c r="F27" s="18">
        <f t="shared" si="0"/>
      </c>
      <c r="G27" s="32"/>
      <c r="H27" s="18">
        <f t="shared" si="0"/>
      </c>
      <c r="I27" s="6"/>
      <c r="J27" s="9"/>
      <c r="K27" s="6"/>
      <c r="O27" s="5"/>
      <c r="P27" s="6"/>
      <c r="Q27" s="9"/>
      <c r="R27" s="6"/>
      <c r="BD27" s="2"/>
      <c r="BE27" s="2"/>
      <c r="BF27" s="2"/>
    </row>
    <row r="28" spans="1:58" ht="47.25">
      <c r="A28" s="20" t="s">
        <v>31</v>
      </c>
      <c r="B28" s="16"/>
      <c r="C28" s="17">
        <f>PRODUCT(ROUND(Year1!C28*1.03,2))</f>
        <v>163.77</v>
      </c>
      <c r="D28" s="18">
        <f t="shared" si="0"/>
      </c>
      <c r="E28" s="17">
        <f>PRODUCT(ROUND(Year1!E28*1.01,2))</f>
        <v>151.5</v>
      </c>
      <c r="F28" s="18">
        <f t="shared" si="0"/>
      </c>
      <c r="G28" s="32"/>
      <c r="H28" s="18">
        <f t="shared" si="0"/>
      </c>
      <c r="I28" s="6"/>
      <c r="J28" s="9"/>
      <c r="K28" s="6"/>
      <c r="O28" s="5"/>
      <c r="P28" s="6"/>
      <c r="Q28" s="9"/>
      <c r="R28" s="6"/>
      <c r="BD28" s="2"/>
      <c r="BE28" s="2"/>
      <c r="BF28" s="2"/>
    </row>
    <row r="29" spans="1:58" s="23" customFormat="1" ht="78.75">
      <c r="A29" s="20" t="s">
        <v>32</v>
      </c>
      <c r="B29" s="27"/>
      <c r="C29" s="17">
        <f>PRODUCT(ROUND(Year1!C29*1.03,2))</f>
        <v>168.3</v>
      </c>
      <c r="D29" s="18">
        <f t="shared" si="0"/>
      </c>
      <c r="E29" s="17">
        <f>PRODUCT(ROUND(Year1!E29*1.01,2))</f>
        <v>156.55</v>
      </c>
      <c r="F29" s="18">
        <f t="shared" si="0"/>
      </c>
      <c r="G29" s="34"/>
      <c r="H29" s="18">
        <f t="shared" si="0"/>
      </c>
      <c r="I29" s="25"/>
      <c r="J29" s="26"/>
      <c r="K29" s="25"/>
      <c r="O29" s="24"/>
      <c r="P29" s="25"/>
      <c r="Q29" s="26"/>
      <c r="R29" s="25"/>
      <c r="BD29" s="22"/>
      <c r="BE29" s="22"/>
      <c r="BF29" s="22"/>
    </row>
    <row r="30" spans="1:58" ht="31.5">
      <c r="A30" s="20" t="s">
        <v>33</v>
      </c>
      <c r="B30" s="16"/>
      <c r="C30" s="17" t="s">
        <v>4</v>
      </c>
      <c r="D30" s="18">
        <f t="shared" si="0"/>
      </c>
      <c r="E30" s="17"/>
      <c r="F30" s="18">
        <f t="shared" si="0"/>
      </c>
      <c r="G30" s="32"/>
      <c r="H30" s="18">
        <f t="shared" si="0"/>
      </c>
      <c r="I30" s="6"/>
      <c r="J30" s="9"/>
      <c r="K30" s="6"/>
      <c r="O30" s="5"/>
      <c r="P30" s="6"/>
      <c r="Q30" s="9"/>
      <c r="R30" s="6"/>
      <c r="BD30" s="2"/>
      <c r="BE30" s="2"/>
      <c r="BF30" s="2"/>
    </row>
    <row r="31" spans="1:58" ht="63">
      <c r="A31" s="20" t="s">
        <v>34</v>
      </c>
      <c r="B31" s="16"/>
      <c r="C31" s="17">
        <f>PRODUCT(ROUND(Year1!C31*1.03,2))</f>
        <v>172.01</v>
      </c>
      <c r="D31" s="18">
        <f t="shared" si="0"/>
      </c>
      <c r="E31" s="17"/>
      <c r="F31" s="18">
        <f t="shared" si="0"/>
      </c>
      <c r="G31" s="32"/>
      <c r="H31" s="18">
        <f t="shared" si="0"/>
      </c>
      <c r="I31" s="6"/>
      <c r="J31" s="9"/>
      <c r="K31" s="6"/>
      <c r="O31" s="5"/>
      <c r="P31" s="6"/>
      <c r="Q31" s="9"/>
      <c r="R31" s="6"/>
      <c r="BD31" s="2"/>
      <c r="BE31" s="2"/>
      <c r="BF31" s="2"/>
    </row>
    <row r="32" spans="1:58" ht="47.25">
      <c r="A32" s="20" t="s">
        <v>35</v>
      </c>
      <c r="B32" s="16"/>
      <c r="C32" s="17">
        <f>PRODUCT(ROUND(Year1!C32*1.03,2))</f>
        <v>154.5</v>
      </c>
      <c r="D32" s="18">
        <f t="shared" si="0"/>
      </c>
      <c r="E32" s="17"/>
      <c r="F32" s="18">
        <f t="shared" si="0"/>
      </c>
      <c r="G32" s="32"/>
      <c r="H32" s="18">
        <f t="shared" si="0"/>
      </c>
      <c r="I32" s="6"/>
      <c r="J32" s="9"/>
      <c r="K32" s="6"/>
      <c r="O32" s="5"/>
      <c r="P32" s="6"/>
      <c r="Q32" s="9"/>
      <c r="R32" s="6"/>
      <c r="BD32" s="2"/>
      <c r="BE32" s="2"/>
      <c r="BF32" s="2"/>
    </row>
    <row r="33" spans="1:58" ht="31.5">
      <c r="A33" s="20" t="s">
        <v>36</v>
      </c>
      <c r="B33" s="16"/>
      <c r="C33" s="17">
        <f>PRODUCT(ROUND(Year1!C33*1.03,2))</f>
        <v>3.09</v>
      </c>
      <c r="D33" s="18">
        <f t="shared" si="0"/>
      </c>
      <c r="E33" s="17">
        <f>PRODUCT(ROUND(Year1!E33*1.01,2))</f>
        <v>1.52</v>
      </c>
      <c r="F33" s="18">
        <f t="shared" si="0"/>
      </c>
      <c r="G33" s="32">
        <f>PRODUCT(ROUND(Year1!G33*1.03,2))</f>
        <v>2.58</v>
      </c>
      <c r="H33" s="18">
        <f t="shared" si="0"/>
      </c>
      <c r="I33" s="6"/>
      <c r="J33" s="9"/>
      <c r="K33" s="6"/>
      <c r="O33" s="5"/>
      <c r="P33" s="6"/>
      <c r="Q33" s="9"/>
      <c r="R33" s="6"/>
      <c r="BD33" s="2"/>
      <c r="BE33" s="2"/>
      <c r="BF33" s="2"/>
    </row>
    <row r="34" spans="1:58" ht="15.75">
      <c r="A34" s="27" t="s">
        <v>1</v>
      </c>
      <c r="B34" s="16">
        <f>COUNT(B3:B33)</f>
        <v>0</v>
      </c>
      <c r="C34" s="16"/>
      <c r="D34" s="21">
        <f>SUM(D3:D33)</f>
        <v>0</v>
      </c>
      <c r="E34" s="17"/>
      <c r="F34" s="21">
        <f>SUM(F3:F33)</f>
        <v>0</v>
      </c>
      <c r="G34" s="30"/>
      <c r="H34" s="21">
        <f>SUM(H3:H33)</f>
        <v>0</v>
      </c>
      <c r="I34" s="6"/>
      <c r="J34" s="9"/>
      <c r="K34" s="6"/>
      <c r="O34" s="5"/>
      <c r="P34" s="6"/>
      <c r="Q34" s="9"/>
      <c r="R34" s="6"/>
      <c r="BD34" s="2"/>
      <c r="BE34" s="2"/>
      <c r="BF34" s="2"/>
    </row>
    <row r="35" spans="1:18" ht="15.75">
      <c r="A35" s="7"/>
      <c r="B35" s="7"/>
      <c r="D35" s="7"/>
      <c r="E35" s="13"/>
      <c r="F35" s="35"/>
      <c r="G35" s="36"/>
      <c r="H35" s="7"/>
      <c r="I35" s="8"/>
      <c r="J35" s="7"/>
      <c r="K35" s="8"/>
      <c r="O35" s="7"/>
      <c r="P35" s="8"/>
      <c r="Q35" s="7"/>
      <c r="R35" s="8"/>
    </row>
    <row r="36" spans="1:58" ht="15.75">
      <c r="A36" s="13"/>
      <c r="B36" s="13"/>
      <c r="C36" s="11"/>
      <c r="D36" s="37">
        <f>IF($B36&gt;0,IF(C36&gt;0,$B36*C36,""),"")</f>
      </c>
      <c r="E36" s="11"/>
      <c r="F36" s="37"/>
      <c r="G36" s="36"/>
      <c r="H36" s="7"/>
      <c r="I36" s="6"/>
      <c r="J36" s="9"/>
      <c r="K36" s="6"/>
      <c r="O36" s="5"/>
      <c r="P36" s="6"/>
      <c r="Q36" s="9"/>
      <c r="R36" s="6"/>
      <c r="BD36" s="2"/>
      <c r="BE36" s="2"/>
      <c r="BF36" s="2"/>
    </row>
    <row r="37" spans="1:8" ht="15">
      <c r="A37" s="7"/>
      <c r="B37" s="7"/>
      <c r="D37" s="7"/>
      <c r="F37" s="7"/>
      <c r="G37" s="38"/>
      <c r="H37" s="38"/>
    </row>
    <row r="38" spans="1:58" ht="15.75">
      <c r="A38" s="10"/>
      <c r="B38" s="10"/>
      <c r="C38" s="11"/>
      <c r="D38" s="12"/>
      <c r="E38" s="11"/>
      <c r="F38" s="12"/>
      <c r="H38" s="3"/>
      <c r="I38" s="6"/>
      <c r="J38" s="9"/>
      <c r="K38" s="6"/>
      <c r="O38" s="5"/>
      <c r="P38" s="6"/>
      <c r="Q38" s="9"/>
      <c r="R38" s="6"/>
      <c r="BD38" s="2"/>
      <c r="BE38" s="2"/>
      <c r="BF38" s="2"/>
    </row>
    <row r="39" spans="1:58" ht="15.75">
      <c r="A39" s="10"/>
      <c r="B39" s="10"/>
      <c r="C39" s="11"/>
      <c r="D39" s="12"/>
      <c r="E39" s="11"/>
      <c r="F39" s="12"/>
      <c r="H39" s="3"/>
      <c r="I39" s="6"/>
      <c r="J39" s="9"/>
      <c r="K39" s="6"/>
      <c r="O39" s="5"/>
      <c r="P39" s="6"/>
      <c r="Q39" s="9"/>
      <c r="R39" s="6"/>
      <c r="BD39" s="2"/>
      <c r="BE39" s="2"/>
      <c r="BF39" s="2"/>
    </row>
    <row r="40" spans="1:58" ht="15.75">
      <c r="A40" s="10"/>
      <c r="B40" s="10"/>
      <c r="C40" s="11"/>
      <c r="D40" s="12"/>
      <c r="E40" s="11"/>
      <c r="F40" s="12"/>
      <c r="H40" s="3"/>
      <c r="I40" s="6"/>
      <c r="J40" s="9"/>
      <c r="K40" s="6"/>
      <c r="O40" s="5"/>
      <c r="P40" s="6"/>
      <c r="Q40" s="9"/>
      <c r="R40" s="6"/>
      <c r="BD40" s="2"/>
      <c r="BE40" s="2"/>
      <c r="BF40" s="2"/>
    </row>
    <row r="41" spans="1:18" ht="15.75">
      <c r="A41" s="10"/>
      <c r="B41" s="10"/>
      <c r="C41" s="13"/>
      <c r="D41" s="10"/>
      <c r="E41" s="13"/>
      <c r="F41" s="10"/>
      <c r="H41" s="3"/>
      <c r="J41" s="7"/>
      <c r="O41" s="7"/>
      <c r="P41" s="3"/>
      <c r="Q41" s="7"/>
      <c r="R41" s="3"/>
    </row>
    <row r="42" spans="1:18" ht="15.75">
      <c r="A42" s="10"/>
      <c r="B42" s="10"/>
      <c r="C42" s="13"/>
      <c r="D42" s="14"/>
      <c r="E42" s="13"/>
      <c r="F42" s="14"/>
      <c r="H42" s="3"/>
      <c r="I42" s="8"/>
      <c r="J42" s="7"/>
      <c r="K42" s="8"/>
      <c r="O42" s="7"/>
      <c r="P42" s="8"/>
      <c r="Q42" s="7"/>
      <c r="R42" s="8"/>
    </row>
  </sheetData>
  <sheetProtection/>
  <mergeCells count="3">
    <mergeCell ref="I1:K1"/>
    <mergeCell ref="M1:R1"/>
    <mergeCell ref="A1:H1"/>
  </mergeCells>
  <printOptions/>
  <pageMargins left="0.75" right="0.75" top="1" bottom="1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4.00390625" style="3" bestFit="1" customWidth="1"/>
    <col min="2" max="2" width="7.140625" style="3" customWidth="1"/>
    <col min="3" max="3" width="16.140625" style="7" customWidth="1"/>
    <col min="4" max="4" width="16.8515625" style="3" customWidth="1"/>
    <col min="5" max="5" width="15.00390625" style="7" customWidth="1"/>
    <col min="6" max="6" width="18.7109375" style="3" customWidth="1"/>
    <col min="7" max="7" width="13.421875" style="2" bestFit="1" customWidth="1"/>
    <col min="8" max="8" width="19.140625" style="2" customWidth="1"/>
    <col min="9" max="9" width="9.140625" style="3" customWidth="1"/>
    <col min="10" max="10" width="11.7109375" style="3" bestFit="1" customWidth="1"/>
    <col min="11" max="13" width="9.140625" style="3" customWidth="1"/>
    <col min="14" max="14" width="8.7109375" style="3" customWidth="1"/>
    <col min="15" max="15" width="10.8515625" style="3" customWidth="1"/>
    <col min="17" max="17" width="11.7109375" style="0" bestFit="1" customWidth="1"/>
    <col min="19" max="55" width="9.140625" style="3" customWidth="1"/>
    <col min="56" max="58" width="13.421875" style="3" bestFit="1" customWidth="1"/>
    <col min="59" max="16384" width="9.140625" style="3" customWidth="1"/>
  </cols>
  <sheetData>
    <row r="1" spans="1:18" ht="15.75">
      <c r="A1" s="41" t="s">
        <v>38</v>
      </c>
      <c r="B1" s="42"/>
      <c r="C1" s="42"/>
      <c r="D1" s="42"/>
      <c r="E1" s="42"/>
      <c r="F1" s="42"/>
      <c r="G1" s="43"/>
      <c r="H1" s="44"/>
      <c r="I1" s="40"/>
      <c r="J1" s="40"/>
      <c r="K1" s="40"/>
      <c r="M1" s="40"/>
      <c r="N1" s="40"/>
      <c r="O1" s="40"/>
      <c r="P1" s="40"/>
      <c r="Q1" s="40"/>
      <c r="R1" s="40"/>
    </row>
    <row r="2" spans="1:18" ht="63">
      <c r="A2" s="15" t="s">
        <v>3</v>
      </c>
      <c r="B2" s="15" t="s">
        <v>2</v>
      </c>
      <c r="C2" s="20" t="s">
        <v>39</v>
      </c>
      <c r="D2" s="15" t="s">
        <v>0</v>
      </c>
      <c r="E2" s="20" t="s">
        <v>40</v>
      </c>
      <c r="F2" s="33" t="s">
        <v>5</v>
      </c>
      <c r="G2" s="20" t="s">
        <v>41</v>
      </c>
      <c r="H2" s="33" t="s">
        <v>5</v>
      </c>
      <c r="I2" s="1"/>
      <c r="J2" s="4"/>
      <c r="K2" s="1"/>
      <c r="M2" s="1"/>
      <c r="N2" s="1"/>
      <c r="O2" s="4"/>
      <c r="P2" s="1"/>
      <c r="Q2" s="4"/>
      <c r="R2" s="1"/>
    </row>
    <row r="3" spans="1:18" ht="29.25" customHeight="1">
      <c r="A3" s="31" t="s">
        <v>6</v>
      </c>
      <c r="B3" s="15"/>
      <c r="C3" s="17">
        <f>PRODUCT(ROUND(Year2!C3*1.03,2))</f>
        <v>359.65</v>
      </c>
      <c r="D3" s="18">
        <f aca="true" t="shared" si="0" ref="D3:H33">IF($B3&gt;0,IF(C3&gt;0,$B3*C3,""),"")</f>
      </c>
      <c r="E3" s="17">
        <f>PRODUCT(ROUND(Year2!E3*1.01,2))</f>
        <v>357.04</v>
      </c>
      <c r="F3" s="18">
        <f t="shared" si="0"/>
      </c>
      <c r="G3" s="32"/>
      <c r="H3" s="18">
        <f t="shared" si="0"/>
      </c>
      <c r="I3" s="1"/>
      <c r="J3" s="4"/>
      <c r="K3" s="1"/>
      <c r="M3" s="1"/>
      <c r="N3" s="1"/>
      <c r="O3" s="4"/>
      <c r="P3" s="1"/>
      <c r="Q3" s="4"/>
      <c r="R3" s="1"/>
    </row>
    <row r="4" spans="1:58" ht="61.5" customHeight="1">
      <c r="A4" s="20" t="s">
        <v>7</v>
      </c>
      <c r="B4" s="16"/>
      <c r="C4" s="17">
        <f>PRODUCT(ROUND(Year2!C4*1.03,2))</f>
        <v>369.09</v>
      </c>
      <c r="D4" s="18">
        <f t="shared" si="0"/>
      </c>
      <c r="E4" s="17">
        <f>PRODUCT(ROUND(Year2!E4*1.01,2))</f>
        <v>362.14</v>
      </c>
      <c r="F4" s="18">
        <f t="shared" si="0"/>
      </c>
      <c r="G4" s="32">
        <f>PRODUCT(ROUND(Year2!G4*1.03,2))</f>
        <v>388.29</v>
      </c>
      <c r="H4" s="18">
        <f t="shared" si="0"/>
      </c>
      <c r="I4" s="6"/>
      <c r="J4" s="9"/>
      <c r="K4" s="6"/>
      <c r="O4" s="5"/>
      <c r="P4" s="6"/>
      <c r="Q4" s="9"/>
      <c r="R4" s="6"/>
      <c r="BD4" s="2"/>
      <c r="BE4" s="2"/>
      <c r="BF4" s="2"/>
    </row>
    <row r="5" spans="1:58" ht="51" customHeight="1">
      <c r="A5" s="20" t="s">
        <v>8</v>
      </c>
      <c r="B5" s="16"/>
      <c r="C5" s="17">
        <f>PRODUCT(ROUND(Year2!C5*1.03,2))</f>
        <v>377.68</v>
      </c>
      <c r="D5" s="18">
        <f t="shared" si="0"/>
      </c>
      <c r="E5" s="17">
        <f>PRODUCT(ROUND(Year2!E5*1.01,2))</f>
        <v>346.83</v>
      </c>
      <c r="F5" s="18">
        <f t="shared" si="0"/>
      </c>
      <c r="G5" s="32">
        <f>PRODUCT(ROUND(Year2!G5*1.03,2))</f>
        <v>374.5</v>
      </c>
      <c r="H5" s="18">
        <f t="shared" si="0"/>
      </c>
      <c r="I5" s="6"/>
      <c r="J5" s="9"/>
      <c r="K5" s="6"/>
      <c r="O5" s="5"/>
      <c r="P5" s="6"/>
      <c r="Q5" s="9"/>
      <c r="R5" s="6"/>
      <c r="BD5" s="2"/>
      <c r="BE5" s="2"/>
      <c r="BF5" s="2"/>
    </row>
    <row r="6" spans="1:58" ht="46.5" customHeight="1">
      <c r="A6" s="20" t="s">
        <v>9</v>
      </c>
      <c r="B6" s="16"/>
      <c r="C6" s="17">
        <f>PRODUCT(ROUND(Year2!C6*1.03,2))</f>
        <v>377.68</v>
      </c>
      <c r="D6" s="18">
        <f t="shared" si="0"/>
      </c>
      <c r="E6" s="17" t="s">
        <v>4</v>
      </c>
      <c r="F6" s="18">
        <f t="shared" si="0"/>
      </c>
      <c r="G6" s="32">
        <f>PRODUCT(ROUND(Year2!G6*1.03,2))</f>
        <v>448.76</v>
      </c>
      <c r="H6" s="18">
        <f t="shared" si="0"/>
      </c>
      <c r="I6" s="6"/>
      <c r="J6" s="9"/>
      <c r="K6" s="6"/>
      <c r="O6" s="5"/>
      <c r="P6" s="6"/>
      <c r="Q6" s="9"/>
      <c r="R6" s="6"/>
      <c r="BD6" s="2"/>
      <c r="BE6" s="2"/>
      <c r="BF6" s="2"/>
    </row>
    <row r="7" spans="1:58" ht="47.25">
      <c r="A7" s="20" t="s">
        <v>10</v>
      </c>
      <c r="B7" s="16"/>
      <c r="C7" s="17">
        <f>PRODUCT(ROUND(Year2!C7*1.03,2))</f>
        <v>285.38</v>
      </c>
      <c r="D7" s="18">
        <f t="shared" si="0"/>
      </c>
      <c r="E7" s="17">
        <f>PRODUCT(ROUND(Year2!E7*1.01,2))</f>
        <v>275.43</v>
      </c>
      <c r="F7" s="18">
        <f t="shared" si="0"/>
      </c>
      <c r="G7" s="32"/>
      <c r="H7" s="18">
        <f t="shared" si="0"/>
      </c>
      <c r="I7" s="6"/>
      <c r="J7" s="9"/>
      <c r="K7" s="6"/>
      <c r="O7" s="5"/>
      <c r="P7" s="6"/>
      <c r="Q7" s="9"/>
      <c r="R7" s="6"/>
      <c r="BD7" s="2"/>
      <c r="BE7" s="2"/>
      <c r="BF7" s="2"/>
    </row>
    <row r="8" spans="1:58" ht="78.75">
      <c r="A8" s="20" t="s">
        <v>11</v>
      </c>
      <c r="B8" s="16"/>
      <c r="C8" s="17">
        <f>PRODUCT(ROUND(Year2!C8*1.03,2))</f>
        <v>292.49</v>
      </c>
      <c r="D8" s="18">
        <f t="shared" si="0"/>
      </c>
      <c r="E8" s="17">
        <f>PRODUCT(ROUND(Year2!E8*1.01,2))</f>
        <v>280.53</v>
      </c>
      <c r="F8" s="18">
        <f t="shared" si="0"/>
      </c>
      <c r="G8" s="32"/>
      <c r="H8" s="18">
        <f t="shared" si="0"/>
      </c>
      <c r="I8" s="6"/>
      <c r="J8" s="9"/>
      <c r="K8" s="6"/>
      <c r="O8" s="5"/>
      <c r="P8" s="6"/>
      <c r="Q8" s="9"/>
      <c r="R8" s="6"/>
      <c r="BD8" s="2"/>
      <c r="BE8" s="2"/>
      <c r="BF8" s="2"/>
    </row>
    <row r="9" spans="1:58" ht="31.5">
      <c r="A9" s="20" t="s">
        <v>12</v>
      </c>
      <c r="B9" s="16"/>
      <c r="C9" s="17"/>
      <c r="D9" s="18">
        <f t="shared" si="0"/>
      </c>
      <c r="E9" s="17"/>
      <c r="F9" s="18">
        <f t="shared" si="0"/>
      </c>
      <c r="G9" s="32"/>
      <c r="H9" s="18">
        <f t="shared" si="0"/>
      </c>
      <c r="I9" s="6"/>
      <c r="J9" s="9"/>
      <c r="K9" s="6"/>
      <c r="O9" s="5"/>
      <c r="P9" s="6"/>
      <c r="Q9" s="9"/>
      <c r="R9" s="6"/>
      <c r="BD9" s="2"/>
      <c r="BE9" s="2"/>
      <c r="BF9" s="2"/>
    </row>
    <row r="10" spans="1:58" ht="63">
      <c r="A10" s="20" t="s">
        <v>13</v>
      </c>
      <c r="B10" s="16"/>
      <c r="C10" s="17">
        <f>PRODUCT(ROUND(Year2!C10*1.03,2))</f>
        <v>293.87</v>
      </c>
      <c r="D10" s="18">
        <f t="shared" si="0"/>
      </c>
      <c r="E10" s="17"/>
      <c r="F10" s="18">
        <f t="shared" si="0"/>
      </c>
      <c r="G10" s="32"/>
      <c r="H10" s="18">
        <f t="shared" si="0"/>
      </c>
      <c r="I10" s="6"/>
      <c r="J10" s="9"/>
      <c r="K10" s="6"/>
      <c r="O10" s="5"/>
      <c r="P10" s="6"/>
      <c r="Q10" s="9"/>
      <c r="R10" s="6"/>
      <c r="BD10" s="2"/>
      <c r="BE10" s="2"/>
      <c r="BF10" s="2"/>
    </row>
    <row r="11" spans="1:58" ht="47.25">
      <c r="A11" s="20" t="s">
        <v>14</v>
      </c>
      <c r="B11" s="16"/>
      <c r="C11" s="17">
        <f>PRODUCT(ROUND(Year2!C11*1.03,2))</f>
        <v>275.83</v>
      </c>
      <c r="D11" s="18">
        <f t="shared" si="0"/>
      </c>
      <c r="E11" s="29"/>
      <c r="F11" s="18">
        <f t="shared" si="0"/>
      </c>
      <c r="G11" s="32"/>
      <c r="H11" s="18">
        <f t="shared" si="0"/>
      </c>
      <c r="I11" s="6"/>
      <c r="J11" s="9"/>
      <c r="K11" s="6"/>
      <c r="O11" s="5"/>
      <c r="P11" s="6"/>
      <c r="Q11" s="9"/>
      <c r="R11" s="6"/>
      <c r="BD11" s="2"/>
      <c r="BE11" s="2"/>
      <c r="BF11" s="2"/>
    </row>
    <row r="12" spans="1:58" ht="47.25">
      <c r="A12" s="20" t="s">
        <v>15</v>
      </c>
      <c r="B12" s="16"/>
      <c r="C12" s="17">
        <f>PRODUCT(ROUND(Year2!C12*1.03,2))</f>
        <v>293.87</v>
      </c>
      <c r="D12" s="18">
        <f t="shared" si="0"/>
      </c>
      <c r="E12" s="17"/>
      <c r="F12" s="18">
        <f t="shared" si="0"/>
      </c>
      <c r="G12" s="32">
        <f>PRODUCT(ROUND(Year2!G12*1.03,2))</f>
        <v>378.74</v>
      </c>
      <c r="H12" s="18">
        <f t="shared" si="0"/>
      </c>
      <c r="I12" s="6"/>
      <c r="J12" s="9"/>
      <c r="K12" s="6"/>
      <c r="O12" s="5"/>
      <c r="P12" s="6"/>
      <c r="Q12" s="9"/>
      <c r="R12" s="6"/>
      <c r="BD12" s="2"/>
      <c r="BE12" s="2"/>
      <c r="BF12" s="2"/>
    </row>
    <row r="13" spans="1:58" ht="47.25">
      <c r="A13" s="20" t="s">
        <v>16</v>
      </c>
      <c r="B13" s="16"/>
      <c r="C13" s="17">
        <f>PRODUCT(ROUND(Year2!C13*1.03,2))</f>
        <v>246.13</v>
      </c>
      <c r="D13" s="18">
        <f t="shared" si="0"/>
      </c>
      <c r="E13" s="17"/>
      <c r="F13" s="18">
        <f t="shared" si="0"/>
      </c>
      <c r="G13" s="32"/>
      <c r="H13" s="18">
        <f t="shared" si="0"/>
      </c>
      <c r="I13" s="6"/>
      <c r="J13" s="9"/>
      <c r="K13" s="6"/>
      <c r="O13" s="5"/>
      <c r="P13" s="6"/>
      <c r="Q13" s="9"/>
      <c r="R13" s="6"/>
      <c r="BD13" s="2"/>
      <c r="BE13" s="2"/>
      <c r="BF13" s="2"/>
    </row>
    <row r="14" spans="1:58" ht="78.75">
      <c r="A14" s="20" t="s">
        <v>17</v>
      </c>
      <c r="B14" s="16"/>
      <c r="C14" s="17">
        <f>PRODUCT(ROUND(Year2!C14*1.03,2))</f>
        <v>259.6</v>
      </c>
      <c r="D14" s="18">
        <f t="shared" si="0"/>
      </c>
      <c r="E14" s="17"/>
      <c r="F14" s="18">
        <f t="shared" si="0"/>
      </c>
      <c r="G14" s="32"/>
      <c r="H14" s="18">
        <f t="shared" si="0"/>
      </c>
      <c r="I14" s="6"/>
      <c r="J14" s="9"/>
      <c r="K14" s="6"/>
      <c r="O14" s="5"/>
      <c r="P14" s="6"/>
      <c r="Q14" s="9"/>
      <c r="R14" s="6"/>
      <c r="BD14" s="2"/>
      <c r="BE14" s="2"/>
      <c r="BF14" s="2"/>
    </row>
    <row r="15" spans="1:58" ht="31.5">
      <c r="A15" s="20" t="s">
        <v>18</v>
      </c>
      <c r="B15" s="16"/>
      <c r="C15" s="17"/>
      <c r="D15" s="18">
        <f t="shared" si="0"/>
      </c>
      <c r="E15" s="17"/>
      <c r="F15" s="18">
        <f t="shared" si="0"/>
      </c>
      <c r="G15" s="32"/>
      <c r="H15" s="18">
        <f t="shared" si="0"/>
      </c>
      <c r="I15" s="6"/>
      <c r="J15" s="9"/>
      <c r="K15" s="6"/>
      <c r="O15" s="5"/>
      <c r="P15" s="6"/>
      <c r="Q15" s="9"/>
      <c r="R15" s="6"/>
      <c r="BD15" s="2"/>
      <c r="BE15" s="2"/>
      <c r="BF15" s="2"/>
    </row>
    <row r="16" spans="1:58" ht="78.75">
      <c r="A16" s="20" t="s">
        <v>19</v>
      </c>
      <c r="B16" s="16"/>
      <c r="C16" s="17">
        <f>PRODUCT(ROUND(Year2!C16*1.03,2))</f>
        <v>253.56</v>
      </c>
      <c r="D16" s="18">
        <f t="shared" si="0"/>
      </c>
      <c r="E16" s="17"/>
      <c r="F16" s="18">
        <f t="shared" si="0"/>
      </c>
      <c r="G16" s="32"/>
      <c r="H16" s="18">
        <f t="shared" si="0"/>
      </c>
      <c r="I16" s="6"/>
      <c r="J16" s="9"/>
      <c r="K16" s="6"/>
      <c r="O16" s="5"/>
      <c r="P16" s="6"/>
      <c r="Q16" s="9"/>
      <c r="R16" s="6"/>
      <c r="BD16" s="2"/>
      <c r="BE16" s="2"/>
      <c r="BF16" s="2"/>
    </row>
    <row r="17" spans="1:58" ht="47.25">
      <c r="A17" s="20" t="s">
        <v>20</v>
      </c>
      <c r="B17" s="16"/>
      <c r="C17" s="17">
        <f>PRODUCT(ROUND(Year2!C17*1.03,2))</f>
        <v>236.58</v>
      </c>
      <c r="D17" s="18">
        <f t="shared" si="0"/>
      </c>
      <c r="E17" s="17"/>
      <c r="F17" s="18">
        <f t="shared" si="0"/>
      </c>
      <c r="G17" s="32"/>
      <c r="H17" s="18">
        <f t="shared" si="0"/>
      </c>
      <c r="I17" s="6"/>
      <c r="J17" s="9"/>
      <c r="K17" s="6"/>
      <c r="O17" s="5"/>
      <c r="P17" s="6"/>
      <c r="Q17" s="9"/>
      <c r="R17" s="6"/>
      <c r="BD17" s="2"/>
      <c r="BE17" s="2"/>
      <c r="BF17" s="2"/>
    </row>
    <row r="18" spans="1:58" ht="47.25">
      <c r="A18" s="20" t="s">
        <v>21</v>
      </c>
      <c r="B18" s="16"/>
      <c r="C18" s="17">
        <f>PRODUCT(ROUND(Year2!C18*1.03,2))</f>
        <v>246.13</v>
      </c>
      <c r="D18" s="18">
        <f t="shared" si="0"/>
      </c>
      <c r="E18" s="17">
        <f>PRODUCT(ROUND(Year2!E18*1.01,2))</f>
        <v>234.62</v>
      </c>
      <c r="F18" s="18">
        <f t="shared" si="0"/>
      </c>
      <c r="G18" s="32"/>
      <c r="H18" s="18">
        <f t="shared" si="0"/>
      </c>
      <c r="I18" s="6"/>
      <c r="J18" s="9"/>
      <c r="K18" s="6"/>
      <c r="O18" s="5"/>
      <c r="P18" s="6"/>
      <c r="Q18" s="9"/>
      <c r="R18" s="6"/>
      <c r="BD18" s="2"/>
      <c r="BE18" s="2"/>
      <c r="BF18" s="2"/>
    </row>
    <row r="19" spans="1:58" ht="78.75">
      <c r="A19" s="20" t="s">
        <v>22</v>
      </c>
      <c r="B19" s="16"/>
      <c r="C19" s="17">
        <f>PRODUCT(ROUND(Year2!C19*1.03,2))</f>
        <v>248.99</v>
      </c>
      <c r="D19" s="18">
        <f t="shared" si="0"/>
      </c>
      <c r="E19" s="17">
        <f>PRODUCT(ROUND(Year2!E19*1.01,2))</f>
        <v>239.72</v>
      </c>
      <c r="F19" s="18">
        <f t="shared" si="0"/>
      </c>
      <c r="G19" s="32"/>
      <c r="H19" s="18">
        <f t="shared" si="0"/>
      </c>
      <c r="I19" s="6"/>
      <c r="J19" s="9"/>
      <c r="K19" s="6"/>
      <c r="O19" s="5"/>
      <c r="P19" s="6"/>
      <c r="Q19" s="9"/>
      <c r="R19" s="6"/>
      <c r="BD19" s="2"/>
      <c r="BE19" s="2"/>
      <c r="BF19" s="2"/>
    </row>
    <row r="20" spans="1:58" ht="31.5">
      <c r="A20" s="20" t="s">
        <v>23</v>
      </c>
      <c r="B20" s="16"/>
      <c r="C20" s="17"/>
      <c r="D20" s="18">
        <f t="shared" si="0"/>
      </c>
      <c r="E20" s="17"/>
      <c r="F20" s="18">
        <f t="shared" si="0"/>
      </c>
      <c r="G20" s="32"/>
      <c r="H20" s="18">
        <f t="shared" si="0"/>
      </c>
      <c r="I20" s="6"/>
      <c r="J20" s="9"/>
      <c r="K20" s="6"/>
      <c r="O20" s="5"/>
      <c r="P20" s="6"/>
      <c r="Q20" s="9"/>
      <c r="R20" s="6"/>
      <c r="BD20" s="2"/>
      <c r="BE20" s="2"/>
      <c r="BF20" s="2"/>
    </row>
    <row r="21" spans="1:58" ht="78.75">
      <c r="A21" s="20" t="s">
        <v>24</v>
      </c>
      <c r="B21" s="16"/>
      <c r="C21" s="17">
        <f>PRODUCT(ROUND(Year2!C21*1.03,2))</f>
        <v>253.56</v>
      </c>
      <c r="D21" s="18">
        <f t="shared" si="0"/>
      </c>
      <c r="E21" s="17"/>
      <c r="F21" s="18">
        <f t="shared" si="0"/>
      </c>
      <c r="G21" s="32"/>
      <c r="H21" s="18">
        <f t="shared" si="0"/>
      </c>
      <c r="I21" s="6"/>
      <c r="J21" s="9"/>
      <c r="K21" s="6"/>
      <c r="O21" s="5"/>
      <c r="P21" s="6"/>
      <c r="Q21" s="9"/>
      <c r="R21" s="6"/>
      <c r="BD21" s="2"/>
      <c r="BE21" s="2"/>
      <c r="BF21" s="2"/>
    </row>
    <row r="22" spans="1:58" ht="63">
      <c r="A22" s="20" t="s">
        <v>25</v>
      </c>
      <c r="B22" s="16"/>
      <c r="C22" s="17">
        <f>PRODUCT(ROUND(Year2!C22*1.03,2))</f>
        <v>236.58</v>
      </c>
      <c r="D22" s="18">
        <f t="shared" si="0"/>
      </c>
      <c r="E22" s="17"/>
      <c r="F22" s="18">
        <f t="shared" si="0"/>
      </c>
      <c r="G22" s="32"/>
      <c r="H22" s="18">
        <f t="shared" si="0"/>
      </c>
      <c r="I22" s="6"/>
      <c r="J22" s="9"/>
      <c r="K22" s="6"/>
      <c r="O22" s="5"/>
      <c r="P22" s="6"/>
      <c r="Q22" s="9"/>
      <c r="R22" s="6"/>
      <c r="BD22" s="2"/>
      <c r="BE22" s="2"/>
      <c r="BF22" s="2"/>
    </row>
    <row r="23" spans="1:58" ht="47.25">
      <c r="A23" s="20" t="s">
        <v>26</v>
      </c>
      <c r="B23" s="16"/>
      <c r="C23" s="17">
        <f>PRODUCT(ROUND(Year2!C23*1.03,2))</f>
        <v>168.68</v>
      </c>
      <c r="D23" s="18">
        <f t="shared" si="0"/>
      </c>
      <c r="E23" s="17"/>
      <c r="F23" s="18">
        <f t="shared" si="0"/>
      </c>
      <c r="G23" s="32">
        <f>PRODUCT(ROUND(Year2!G23*1.03,2))</f>
        <v>183.54</v>
      </c>
      <c r="H23" s="18">
        <f t="shared" si="0"/>
      </c>
      <c r="I23" s="6"/>
      <c r="J23" s="9"/>
      <c r="K23" s="6"/>
      <c r="O23" s="5"/>
      <c r="P23" s="6"/>
      <c r="Q23" s="9"/>
      <c r="R23" s="6"/>
      <c r="BD23" s="2"/>
      <c r="BE23" s="2"/>
      <c r="BF23" s="2"/>
    </row>
    <row r="24" spans="1:58" ht="78.75">
      <c r="A24" s="20" t="s">
        <v>27</v>
      </c>
      <c r="B24" s="16"/>
      <c r="C24" s="17">
        <f>PRODUCT(ROUND(Year2!C24*1.03,2))</f>
        <v>173.35</v>
      </c>
      <c r="D24" s="18">
        <f t="shared" si="0"/>
      </c>
      <c r="E24" s="17"/>
      <c r="F24" s="18">
        <f t="shared" si="0"/>
      </c>
      <c r="G24" s="32">
        <f>PRODUCT(ROUND(Year2!G24*1.03,2))</f>
        <v>185.66</v>
      </c>
      <c r="H24" s="18">
        <f t="shared" si="0"/>
      </c>
      <c r="I24" s="6"/>
      <c r="J24" s="9"/>
      <c r="K24" s="6"/>
      <c r="O24" s="5"/>
      <c r="P24" s="6"/>
      <c r="Q24" s="9"/>
      <c r="R24" s="6"/>
      <c r="BD24" s="2"/>
      <c r="BE24" s="2"/>
      <c r="BF24" s="2"/>
    </row>
    <row r="25" spans="1:58" ht="31.5">
      <c r="A25" s="20" t="s">
        <v>28</v>
      </c>
      <c r="B25" s="16"/>
      <c r="C25" s="17"/>
      <c r="D25" s="18">
        <f t="shared" si="0"/>
      </c>
      <c r="E25" s="17"/>
      <c r="F25" s="18">
        <f t="shared" si="0"/>
      </c>
      <c r="G25" s="32"/>
      <c r="H25" s="18">
        <f t="shared" si="0"/>
      </c>
      <c r="I25" s="6"/>
      <c r="J25" s="9"/>
      <c r="K25" s="6"/>
      <c r="O25" s="5"/>
      <c r="P25" s="6"/>
      <c r="Q25" s="9"/>
      <c r="R25" s="6"/>
      <c r="BD25" s="2"/>
      <c r="BE25" s="2"/>
      <c r="BF25" s="2"/>
    </row>
    <row r="26" spans="1:58" ht="63">
      <c r="A26" s="20" t="s">
        <v>29</v>
      </c>
      <c r="B26" s="16"/>
      <c r="C26" s="17">
        <f>PRODUCT(ROUND(Year2!C26*1.03,2))</f>
        <v>177.17</v>
      </c>
      <c r="D26" s="18">
        <f t="shared" si="0"/>
      </c>
      <c r="E26" s="17"/>
      <c r="F26" s="18">
        <f t="shared" si="0"/>
      </c>
      <c r="G26" s="32"/>
      <c r="H26" s="18">
        <f t="shared" si="0"/>
      </c>
      <c r="I26" s="6"/>
      <c r="J26" s="9"/>
      <c r="K26" s="6"/>
      <c r="O26" s="5"/>
      <c r="P26" s="6"/>
      <c r="Q26" s="9"/>
      <c r="R26" s="6"/>
      <c r="BD26" s="2"/>
      <c r="BE26" s="2"/>
      <c r="BF26" s="2"/>
    </row>
    <row r="27" spans="1:58" ht="47.25">
      <c r="A27" s="20" t="s">
        <v>30</v>
      </c>
      <c r="B27" s="16"/>
      <c r="C27" s="17">
        <f>PRODUCT(ROUND(Year2!C27*1.03,2))</f>
        <v>159.14</v>
      </c>
      <c r="D27" s="18">
        <f t="shared" si="0"/>
      </c>
      <c r="E27" s="17"/>
      <c r="F27" s="18">
        <f t="shared" si="0"/>
      </c>
      <c r="G27" s="32"/>
      <c r="H27" s="18">
        <f t="shared" si="0"/>
      </c>
      <c r="I27" s="6"/>
      <c r="J27" s="9"/>
      <c r="K27" s="6"/>
      <c r="O27" s="5"/>
      <c r="P27" s="6"/>
      <c r="Q27" s="9"/>
      <c r="R27" s="6"/>
      <c r="BD27" s="2"/>
      <c r="BE27" s="2"/>
      <c r="BF27" s="2"/>
    </row>
    <row r="28" spans="1:58" ht="47.25">
      <c r="A28" s="20" t="s">
        <v>31</v>
      </c>
      <c r="B28" s="16"/>
      <c r="C28" s="17">
        <f>PRODUCT(ROUND(Year2!C28*1.03,2))</f>
        <v>168.68</v>
      </c>
      <c r="D28" s="18">
        <f t="shared" si="0"/>
      </c>
      <c r="E28" s="17">
        <f>PRODUCT(ROUND(Year2!E28*1.01,2))</f>
        <v>153.02</v>
      </c>
      <c r="F28" s="18">
        <f t="shared" si="0"/>
      </c>
      <c r="G28" s="32"/>
      <c r="H28" s="18">
        <f t="shared" si="0"/>
      </c>
      <c r="I28" s="6"/>
      <c r="J28" s="9"/>
      <c r="K28" s="6"/>
      <c r="O28" s="5"/>
      <c r="P28" s="6"/>
      <c r="Q28" s="9"/>
      <c r="R28" s="6"/>
      <c r="BD28" s="2"/>
      <c r="BE28" s="2"/>
      <c r="BF28" s="2"/>
    </row>
    <row r="29" spans="1:58" s="23" customFormat="1" ht="78.75">
      <c r="A29" s="20" t="s">
        <v>32</v>
      </c>
      <c r="B29" s="27"/>
      <c r="C29" s="17">
        <f>PRODUCT(ROUND(Year2!C29*1.03,2))</f>
        <v>173.35</v>
      </c>
      <c r="D29" s="18">
        <f t="shared" si="0"/>
      </c>
      <c r="E29" s="17">
        <f>PRODUCT(ROUND(Year2!E29*1.01,2))</f>
        <v>158.12</v>
      </c>
      <c r="F29" s="18">
        <f t="shared" si="0"/>
      </c>
      <c r="G29" s="34"/>
      <c r="H29" s="18">
        <f t="shared" si="0"/>
      </c>
      <c r="I29" s="25"/>
      <c r="J29" s="26"/>
      <c r="K29" s="25"/>
      <c r="O29" s="24"/>
      <c r="P29" s="25"/>
      <c r="Q29" s="26"/>
      <c r="R29" s="25"/>
      <c r="BD29" s="22"/>
      <c r="BE29" s="22"/>
      <c r="BF29" s="22"/>
    </row>
    <row r="30" spans="1:58" ht="31.5">
      <c r="A30" s="20" t="s">
        <v>33</v>
      </c>
      <c r="B30" s="16"/>
      <c r="C30" s="17" t="s">
        <v>4</v>
      </c>
      <c r="D30" s="18">
        <f t="shared" si="0"/>
      </c>
      <c r="E30" s="17"/>
      <c r="F30" s="18">
        <f t="shared" si="0"/>
      </c>
      <c r="G30" s="32"/>
      <c r="H30" s="18">
        <f t="shared" si="0"/>
      </c>
      <c r="I30" s="6"/>
      <c r="J30" s="9"/>
      <c r="K30" s="6"/>
      <c r="O30" s="5"/>
      <c r="P30" s="6"/>
      <c r="Q30" s="9"/>
      <c r="R30" s="6"/>
      <c r="BD30" s="2"/>
      <c r="BE30" s="2"/>
      <c r="BF30" s="2"/>
    </row>
    <row r="31" spans="1:58" ht="63">
      <c r="A31" s="20" t="s">
        <v>34</v>
      </c>
      <c r="B31" s="16"/>
      <c r="C31" s="17">
        <f>PRODUCT(ROUND(Year2!C31*1.03,2))</f>
        <v>177.17</v>
      </c>
      <c r="D31" s="18">
        <f t="shared" si="0"/>
      </c>
      <c r="E31" s="17"/>
      <c r="F31" s="18">
        <f t="shared" si="0"/>
      </c>
      <c r="G31" s="32"/>
      <c r="H31" s="18">
        <f t="shared" si="0"/>
      </c>
      <c r="I31" s="6"/>
      <c r="J31" s="9"/>
      <c r="K31" s="6"/>
      <c r="O31" s="5"/>
      <c r="P31" s="6"/>
      <c r="Q31" s="9"/>
      <c r="R31" s="6"/>
      <c r="BD31" s="2"/>
      <c r="BE31" s="2"/>
      <c r="BF31" s="2"/>
    </row>
    <row r="32" spans="1:58" ht="47.25">
      <c r="A32" s="20" t="s">
        <v>35</v>
      </c>
      <c r="B32" s="16"/>
      <c r="C32" s="17">
        <f>PRODUCT(ROUND(Year2!C32*1.03,2))</f>
        <v>159.14</v>
      </c>
      <c r="D32" s="18">
        <f t="shared" si="0"/>
      </c>
      <c r="E32" s="17"/>
      <c r="F32" s="18">
        <f t="shared" si="0"/>
      </c>
      <c r="G32" s="32"/>
      <c r="H32" s="18">
        <f t="shared" si="0"/>
      </c>
      <c r="I32" s="6"/>
      <c r="J32" s="9"/>
      <c r="K32" s="6"/>
      <c r="O32" s="5"/>
      <c r="P32" s="6"/>
      <c r="Q32" s="9"/>
      <c r="R32" s="6"/>
      <c r="BD32" s="2"/>
      <c r="BE32" s="2"/>
      <c r="BF32" s="2"/>
    </row>
    <row r="33" spans="1:58" ht="31.5">
      <c r="A33" s="20" t="s">
        <v>36</v>
      </c>
      <c r="B33" s="16"/>
      <c r="C33" s="17">
        <f>PRODUCT(ROUND(Year2!C33*1.03,2))</f>
        <v>3.18</v>
      </c>
      <c r="D33" s="18">
        <f t="shared" si="0"/>
      </c>
      <c r="E33" s="17">
        <f>PRODUCT(ROUND(Year2!E33*1.01,2))</f>
        <v>1.54</v>
      </c>
      <c r="F33" s="18">
        <f t="shared" si="0"/>
      </c>
      <c r="G33" s="32">
        <f>PRODUCT(ROUND(Year2!G33*1.03,2))</f>
        <v>2.66</v>
      </c>
      <c r="H33" s="18">
        <f t="shared" si="0"/>
      </c>
      <c r="I33" s="6"/>
      <c r="J33" s="9"/>
      <c r="K33" s="6"/>
      <c r="O33" s="5"/>
      <c r="P33" s="6"/>
      <c r="Q33" s="9"/>
      <c r="R33" s="6"/>
      <c r="BD33" s="2"/>
      <c r="BE33" s="2"/>
      <c r="BF33" s="2"/>
    </row>
    <row r="34" spans="1:58" ht="15.75">
      <c r="A34" s="27" t="s">
        <v>1</v>
      </c>
      <c r="B34" s="16">
        <f>COUNT(B3:B33)</f>
        <v>0</v>
      </c>
      <c r="C34" s="16"/>
      <c r="D34" s="21">
        <f>SUM(D3:D33)</f>
        <v>0</v>
      </c>
      <c r="E34" s="17"/>
      <c r="F34" s="21">
        <f>SUM(F3:F33)</f>
        <v>0</v>
      </c>
      <c r="G34" s="30"/>
      <c r="H34" s="21">
        <f>SUM(H3:H33)</f>
        <v>0</v>
      </c>
      <c r="I34" s="6"/>
      <c r="J34" s="9"/>
      <c r="K34" s="6"/>
      <c r="O34" s="5"/>
      <c r="P34" s="6"/>
      <c r="Q34" s="9"/>
      <c r="R34" s="6"/>
      <c r="BD34" s="2"/>
      <c r="BE34" s="2"/>
      <c r="BF34" s="2"/>
    </row>
    <row r="35" spans="1:18" ht="15.75">
      <c r="A35" s="7"/>
      <c r="B35" s="7"/>
      <c r="D35" s="7"/>
      <c r="E35" s="13"/>
      <c r="F35" s="35"/>
      <c r="G35" s="36"/>
      <c r="H35" s="7"/>
      <c r="I35" s="8"/>
      <c r="J35" s="7"/>
      <c r="K35" s="8"/>
      <c r="O35" s="7"/>
      <c r="P35" s="8"/>
      <c r="Q35" s="7"/>
      <c r="R35" s="8"/>
    </row>
    <row r="36" spans="1:58" ht="15.75">
      <c r="A36" s="13"/>
      <c r="B36" s="13"/>
      <c r="C36" s="11"/>
      <c r="D36" s="37">
        <f>IF($B36&gt;0,IF(C36&gt;0,$B36*C36,""),"")</f>
      </c>
      <c r="E36" s="11"/>
      <c r="F36" s="37"/>
      <c r="G36" s="36"/>
      <c r="H36" s="7"/>
      <c r="I36" s="6"/>
      <c r="J36" s="9"/>
      <c r="K36" s="6"/>
      <c r="O36" s="5"/>
      <c r="P36" s="6"/>
      <c r="Q36" s="9"/>
      <c r="R36" s="6"/>
      <c r="BD36" s="2"/>
      <c r="BE36" s="2"/>
      <c r="BF36" s="2"/>
    </row>
    <row r="37" spans="1:8" ht="15">
      <c r="A37" s="7"/>
      <c r="B37" s="7"/>
      <c r="D37" s="7"/>
      <c r="F37" s="7"/>
      <c r="G37" s="38"/>
      <c r="H37" s="38"/>
    </row>
    <row r="38" spans="1:58" ht="15.75">
      <c r="A38" s="10"/>
      <c r="B38" s="10"/>
      <c r="C38" s="11"/>
      <c r="D38" s="12"/>
      <c r="E38" s="11"/>
      <c r="F38" s="12"/>
      <c r="H38" s="3"/>
      <c r="I38" s="6"/>
      <c r="J38" s="9"/>
      <c r="K38" s="6"/>
      <c r="O38" s="5"/>
      <c r="P38" s="6"/>
      <c r="Q38" s="9"/>
      <c r="R38" s="6"/>
      <c r="BD38" s="2"/>
      <c r="BE38" s="2"/>
      <c r="BF38" s="2"/>
    </row>
    <row r="39" spans="1:58" ht="15.75">
      <c r="A39" s="10"/>
      <c r="B39" s="10"/>
      <c r="C39" s="11"/>
      <c r="D39" s="12"/>
      <c r="E39" s="11"/>
      <c r="F39" s="12"/>
      <c r="H39" s="3"/>
      <c r="I39" s="6"/>
      <c r="J39" s="9"/>
      <c r="K39" s="6"/>
      <c r="O39" s="5"/>
      <c r="P39" s="6"/>
      <c r="Q39" s="9"/>
      <c r="R39" s="6"/>
      <c r="BD39" s="2"/>
      <c r="BE39" s="2"/>
      <c r="BF39" s="2"/>
    </row>
    <row r="40" spans="1:58" ht="15.75">
      <c r="A40" s="10"/>
      <c r="B40" s="10"/>
      <c r="C40" s="11"/>
      <c r="D40" s="12"/>
      <c r="E40" s="11"/>
      <c r="F40" s="12"/>
      <c r="H40" s="3"/>
      <c r="I40" s="6"/>
      <c r="J40" s="9"/>
      <c r="K40" s="6"/>
      <c r="O40" s="5"/>
      <c r="P40" s="6"/>
      <c r="Q40" s="9"/>
      <c r="R40" s="6"/>
      <c r="BD40" s="2"/>
      <c r="BE40" s="2"/>
      <c r="BF40" s="2"/>
    </row>
    <row r="41" spans="1:18" ht="15.75">
      <c r="A41" s="10"/>
      <c r="B41" s="10"/>
      <c r="C41" s="13"/>
      <c r="D41" s="10"/>
      <c r="E41" s="13"/>
      <c r="F41" s="10"/>
      <c r="H41" s="3"/>
      <c r="J41" s="7"/>
      <c r="O41" s="7"/>
      <c r="P41" s="3"/>
      <c r="Q41" s="7"/>
      <c r="R41" s="3"/>
    </row>
    <row r="42" spans="1:18" ht="15.75">
      <c r="A42" s="10"/>
      <c r="B42" s="10"/>
      <c r="C42" s="13"/>
      <c r="D42" s="14"/>
      <c r="E42" s="13"/>
      <c r="F42" s="14"/>
      <c r="H42" s="3"/>
      <c r="I42" s="8"/>
      <c r="J42" s="7"/>
      <c r="K42" s="8"/>
      <c r="O42" s="7"/>
      <c r="P42" s="8"/>
      <c r="Q42" s="7"/>
      <c r="R42" s="8"/>
    </row>
  </sheetData>
  <sheetProtection/>
  <mergeCells count="3">
    <mergeCell ref="I1:K1"/>
    <mergeCell ref="M1:R1"/>
    <mergeCell ref="A1:H1"/>
  </mergeCells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Containerized Tree Seedling Supply</dc:title>
  <dc:subject>unit prices for HAC072E00 - HAC072G00</dc:subject>
  <dc:creator>jswigert</dc:creator>
  <cp:keywords>Containerized Tree Seedling Supply</cp:keywords>
  <dc:description/>
  <cp:lastModifiedBy>j1mackey</cp:lastModifiedBy>
  <cp:lastPrinted>2008-11-26T17:42:20Z</cp:lastPrinted>
  <dcterms:created xsi:type="dcterms:W3CDTF">2001-04-23T17:04:56Z</dcterms:created>
  <dcterms:modified xsi:type="dcterms:W3CDTF">2008-11-26T17:43:10Z</dcterms:modified>
  <cp:category/>
  <cp:version/>
  <cp:contentType/>
  <cp:contentStatus/>
</cp:coreProperties>
</file>