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6"/>
  </bookViews>
  <sheets>
    <sheet name="Summary_graph" sheetId="1" r:id="rId1"/>
    <sheet name="CH4_as-received" sheetId="2" r:id="rId2"/>
    <sheet name="CH4_moist_ash_free" sheetId="3" r:id="rId3"/>
    <sheet name="CH4_dry_ash_free" sheetId="4" r:id="rId4"/>
    <sheet name="CH4_dry_ash_included" sheetId="5" r:id="rId5"/>
    <sheet name="Isotherm_calc" sheetId="6" r:id="rId6"/>
    <sheet name="Bustin_data" sheetId="7" r:id="rId7"/>
  </sheets>
  <definedNames/>
  <calcPr fullCalcOnLoad="1"/>
</workbook>
</file>

<file path=xl/sharedStrings.xml><?xml version="1.0" encoding="utf-8"?>
<sst xmlns="http://schemas.openxmlformats.org/spreadsheetml/2006/main" count="94" uniqueCount="39">
  <si>
    <t>USGS-PA-2-CN12</t>
  </si>
  <si>
    <t>METHANE ADSORPTION ISOTHERM SI UNITS</t>
  </si>
  <si>
    <t>METHANE ADSORPTION ISOTHERM CFG UNITS</t>
  </si>
  <si>
    <t>AS RECEIVED BASES</t>
  </si>
  <si>
    <t>DRY ASH INCLUDED BASES</t>
  </si>
  <si>
    <t>Sample I.D. :</t>
  </si>
  <si>
    <t>Moisture Content (EQ) % :</t>
  </si>
  <si>
    <t>Isotherm Temperature º C:</t>
  </si>
  <si>
    <t>Dry Ash Content % :</t>
  </si>
  <si>
    <t>Isotherm Temperature º F:</t>
  </si>
  <si>
    <t>Dry Ash Content, % :</t>
  </si>
  <si>
    <t>Dry Ash Content,  % :</t>
  </si>
  <si>
    <t>Helium Density g/cc</t>
  </si>
  <si>
    <t xml:space="preserve"> </t>
  </si>
  <si>
    <t xml:space="preserve">   PRESSURE (MPa)</t>
  </si>
  <si>
    <t>ADSORBED METHANE         (cc/g @STP)</t>
  </si>
  <si>
    <t>P / V</t>
  </si>
  <si>
    <t>ADSORBED METHANE  (cc/g@STP)</t>
  </si>
  <si>
    <t xml:space="preserve">   PRESSURE (PSI)</t>
  </si>
  <si>
    <t>ADSORBED METHANE  (SCF/ton)</t>
  </si>
  <si>
    <t xml:space="preserve"> Saturated Monolayer Volume (cc/g @ STP):</t>
  </si>
  <si>
    <t>Saturated Monolayer Volume (cc/g, dry):</t>
  </si>
  <si>
    <t>Saturated Monolayer Volume (SCF/ton):</t>
  </si>
  <si>
    <t>Saturated Monolayer Volume (SCF/ton, dry):</t>
  </si>
  <si>
    <t>Langmuir Pressure (MPa):</t>
  </si>
  <si>
    <t>Langmuir Pressure (PSI):</t>
  </si>
  <si>
    <t>DRY ASH FREE BASES</t>
  </si>
  <si>
    <t>MOIST ASH FREE BASES</t>
  </si>
  <si>
    <t xml:space="preserve"> Saturated Monolayer Volume (cc/g @ STP, daf):</t>
  </si>
  <si>
    <t>Saturated Monolayer Volume (cc/g, ash free):</t>
  </si>
  <si>
    <t>Saturated Monolayer Volume (SCF/ton, daf):</t>
  </si>
  <si>
    <t>Saturated Monolayer Volume (SCF/ton, ash free):</t>
  </si>
  <si>
    <t>Correlation Coefficient:</t>
  </si>
  <si>
    <t xml:space="preserve">Langmuir </t>
  </si>
  <si>
    <t>Isotherm</t>
  </si>
  <si>
    <t>DRY ASH INCLUDED BASIS</t>
  </si>
  <si>
    <t>MOIST ASH FREE BASIS</t>
  </si>
  <si>
    <t>DRY ASH FREE BASIS</t>
  </si>
  <si>
    <t>AS RECEIVED BASIS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</si>
</sst>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5.75"/>
      <name val="Arial"/>
      <family val="2"/>
    </font>
    <font>
      <b/>
      <sz val="16.5"/>
      <name val="Arial"/>
      <family val="0"/>
    </font>
    <font>
      <sz val="16.5"/>
      <name val="Arial"/>
      <family val="0"/>
    </font>
    <font>
      <sz val="15.75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USGS-PA-2-CN12
Methane Adsorption Isotherms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8875"/>
          <c:w val="0.92125"/>
          <c:h val="0.86075"/>
        </c:manualLayout>
      </c:layout>
      <c:scatterChart>
        <c:scatterStyle val="lineMarker"/>
        <c:varyColors val="0"/>
        <c:ser>
          <c:idx val="0"/>
          <c:order val="0"/>
          <c:tx>
            <c:v>As Received (AR)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Bustin_data!$P$11:$P$21</c:f>
              <c:numCache>
                <c:ptCount val="11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</c:numCache>
            </c:numRef>
          </c:xVal>
          <c:yVal>
            <c:numRef>
              <c:f>Bustin_data!$Q$11:$Q$21</c:f>
              <c:numCache>
                <c:ptCount val="11"/>
                <c:pt idx="0">
                  <c:v>0</c:v>
                </c:pt>
                <c:pt idx="1">
                  <c:v>6.472894357597805</c:v>
                </c:pt>
                <c:pt idx="2">
                  <c:v>11.39554965567119</c:v>
                </c:pt>
                <c:pt idx="3">
                  <c:v>18.61633039975261</c:v>
                </c:pt>
                <c:pt idx="4">
                  <c:v>29.954756170637086</c:v>
                </c:pt>
                <c:pt idx="5">
                  <c:v>40.86300648418553</c:v>
                </c:pt>
                <c:pt idx="6">
                  <c:v>49.569358494693944</c:v>
                </c:pt>
                <c:pt idx="7">
                  <c:v>56.94026900257646</c:v>
                </c:pt>
                <c:pt idx="8">
                  <c:v>62.327702654947515</c:v>
                </c:pt>
                <c:pt idx="9">
                  <c:v>70.80209583183114</c:v>
                </c:pt>
                <c:pt idx="10">
                  <c:v>78.13233394033487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Isotherm_calc!$A$6:$A$17</c:f>
              <c:numCache>
                <c:ptCount val="12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  <c:pt idx="11">
                  <c:v>1200</c:v>
                </c:pt>
              </c:numCache>
            </c:numRef>
          </c:xVal>
          <c:yVal>
            <c:numRef>
              <c:f>Isotherm_calc!$B$6:$B$17</c:f>
              <c:numCache>
                <c:ptCount val="12"/>
                <c:pt idx="0">
                  <c:v>0</c:v>
                </c:pt>
                <c:pt idx="1">
                  <c:v>5.287111521637149</c:v>
                </c:pt>
                <c:pt idx="2">
                  <c:v>11.176666024769002</c:v>
                </c:pt>
                <c:pt idx="3">
                  <c:v>18.381650700005878</c:v>
                </c:pt>
                <c:pt idx="4">
                  <c:v>31.817313885885323</c:v>
                </c:pt>
                <c:pt idx="5">
                  <c:v>43.302015487385155</c:v>
                </c:pt>
                <c:pt idx="6">
                  <c:v>52.49443706083966</c:v>
                </c:pt>
                <c:pt idx="7">
                  <c:v>59.53179799946448</c:v>
                </c:pt>
                <c:pt idx="8">
                  <c:v>63.238789843469235</c:v>
                </c:pt>
                <c:pt idx="9">
                  <c:v>69.69480079842343</c:v>
                </c:pt>
                <c:pt idx="10">
                  <c:v>73.96431069693554</c:v>
                </c:pt>
                <c:pt idx="11">
                  <c:v>76.5020366598778</c:v>
                </c:pt>
              </c:numCache>
            </c:numRef>
          </c:yVal>
          <c:smooth val="1"/>
        </c:ser>
        <c:ser>
          <c:idx val="2"/>
          <c:order val="2"/>
          <c:tx>
            <c:v>Dry Ash Included (DAI)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Bustin_data!$W$11:$W$21</c:f>
              <c:numCache>
                <c:ptCount val="11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</c:numCache>
            </c:numRef>
          </c:xVal>
          <c:yVal>
            <c:numRef>
              <c:f>Bustin_data!$X$11:$X$21</c:f>
              <c:numCache>
                <c:ptCount val="11"/>
                <c:pt idx="0">
                  <c:v>0</c:v>
                </c:pt>
                <c:pt idx="1">
                  <c:v>8.801868857217572</c:v>
                </c:pt>
                <c:pt idx="2">
                  <c:v>15.495716148587418</c:v>
                </c:pt>
                <c:pt idx="3">
                  <c:v>25.314564046440857</c:v>
                </c:pt>
                <c:pt idx="4">
                  <c:v>40.73260289724924</c:v>
                </c:pt>
                <c:pt idx="5">
                  <c:v>55.56568735951255</c:v>
                </c:pt>
                <c:pt idx="6">
                  <c:v>67.40462128731838</c:v>
                </c:pt>
                <c:pt idx="7">
                  <c:v>77.42761626676156</c:v>
                </c:pt>
                <c:pt idx="8">
                  <c:v>84.75347111088867</c:v>
                </c:pt>
                <c:pt idx="9">
                  <c:v>96.27698644524223</c:v>
                </c:pt>
                <c:pt idx="10">
                  <c:v>106.24467492566612</c:v>
                </c:pt>
              </c:numCache>
            </c:numRef>
          </c:yVal>
          <c:smooth val="0"/>
        </c:ser>
        <c:ser>
          <c:idx val="3"/>
          <c:order val="3"/>
          <c:tx>
            <c:v>isotherm_dry_ash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Isotherm_calc!$A$24:$A$35</c:f>
              <c:numCache>
                <c:ptCount val="12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  <c:pt idx="11">
                  <c:v>1200</c:v>
                </c:pt>
              </c:numCache>
            </c:numRef>
          </c:xVal>
          <c:yVal>
            <c:numRef>
              <c:f>Isotherm_calc!$B$24:$B$35</c:f>
              <c:numCache>
                <c:ptCount val="12"/>
                <c:pt idx="0">
                  <c:v>0</c:v>
                </c:pt>
                <c:pt idx="1">
                  <c:v>7.189503978465822</c:v>
                </c:pt>
                <c:pt idx="2">
                  <c:v>15.198220147658011</c:v>
                </c:pt>
                <c:pt idx="3">
                  <c:v>24.995680589983035</c:v>
                </c:pt>
                <c:pt idx="4">
                  <c:v>43.26572341637234</c:v>
                </c:pt>
                <c:pt idx="5">
                  <c:v>58.88281556916059</c:v>
                </c:pt>
                <c:pt idx="6">
                  <c:v>71.38282643589218</c:v>
                </c:pt>
                <c:pt idx="7">
                  <c:v>80.95234927631006</c:v>
                </c:pt>
                <c:pt idx="8">
                  <c:v>85.99317969979239</c:v>
                </c:pt>
                <c:pt idx="9">
                  <c:v>94.77217296590939</c:v>
                </c:pt>
                <c:pt idx="10">
                  <c:v>100.57792498680625</c:v>
                </c:pt>
                <c:pt idx="11">
                  <c:v>104.02876782077392</c:v>
                </c:pt>
              </c:numCache>
            </c:numRef>
          </c:yVal>
          <c:smooth val="1"/>
        </c:ser>
        <c:ser>
          <c:idx val="4"/>
          <c:order val="4"/>
          <c:tx>
            <c:v>Dry Ash Free (DAF)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Bustin_data!$P$30:$P$40</c:f>
              <c:numCache>
                <c:ptCount val="11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</c:numCache>
            </c:numRef>
          </c:xVal>
          <c:yVal>
            <c:numRef>
              <c:f>Bustin_data!$Q$30:$Q$40</c:f>
              <c:numCache>
                <c:ptCount val="11"/>
                <c:pt idx="0">
                  <c:v>0</c:v>
                </c:pt>
                <c:pt idx="1">
                  <c:v>11.889960245403755</c:v>
                </c:pt>
                <c:pt idx="2">
                  <c:v>20.9323101683894</c:v>
                </c:pt>
                <c:pt idx="3">
                  <c:v>34.1960514323156</c:v>
                </c:pt>
                <c:pt idx="4">
                  <c:v>55.02343161395497</c:v>
                </c:pt>
                <c:pt idx="5">
                  <c:v>75.06062910394108</c:v>
                </c:pt>
                <c:pt idx="6">
                  <c:v>91.05319341420636</c:v>
                </c:pt>
                <c:pt idx="7">
                  <c:v>104.59270573581276</c:v>
                </c:pt>
                <c:pt idx="8">
                  <c:v>114.48879988050611</c:v>
                </c:pt>
                <c:pt idx="9">
                  <c:v>130.05528257132832</c:v>
                </c:pt>
                <c:pt idx="10">
                  <c:v>143.52008438709566</c:v>
                </c:pt>
              </c:numCache>
            </c:numRef>
          </c:yVal>
          <c:smooth val="0"/>
        </c:ser>
        <c:ser>
          <c:idx val="5"/>
          <c:order val="5"/>
          <c:tx>
            <c:v>isotherm_dry_free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Isotherm_calc!$A$42:$A$53</c:f>
              <c:numCache>
                <c:ptCount val="12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  <c:pt idx="11">
                  <c:v>1200</c:v>
                </c:pt>
              </c:numCache>
            </c:numRef>
          </c:xVal>
          <c:yVal>
            <c:numRef>
              <c:f>Isotherm_calc!$B$42:$B$53</c:f>
              <c:numCache>
                <c:ptCount val="12"/>
                <c:pt idx="0">
                  <c:v>0</c:v>
                </c:pt>
                <c:pt idx="1">
                  <c:v>9.711658509669434</c:v>
                </c:pt>
                <c:pt idx="2">
                  <c:v>20.529917567460462</c:v>
                </c:pt>
                <c:pt idx="3">
                  <c:v>33.76443143140015</c:v>
                </c:pt>
                <c:pt idx="4">
                  <c:v>58.443799774248085</c:v>
                </c:pt>
                <c:pt idx="5">
                  <c:v>79.53953410532253</c:v>
                </c:pt>
                <c:pt idx="6">
                  <c:v>96.42468185243582</c:v>
                </c:pt>
                <c:pt idx="7">
                  <c:v>109.35129517721931</c:v>
                </c:pt>
                <c:pt idx="8">
                  <c:v>116.16050257520442</c:v>
                </c:pt>
                <c:pt idx="9">
                  <c:v>128.01926013547344</c:v>
                </c:pt>
                <c:pt idx="10">
                  <c:v>135.8617317701863</c:v>
                </c:pt>
                <c:pt idx="11">
                  <c:v>140.52316700611</c:v>
                </c:pt>
              </c:numCache>
            </c:numRef>
          </c:yVal>
          <c:smooth val="1"/>
        </c:ser>
        <c:ser>
          <c:idx val="6"/>
          <c:order val="6"/>
          <c:tx>
            <c:v>Moist Ash Free (MAF)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Bustin_data!$W$30:$W$40</c:f>
              <c:numCache>
                <c:ptCount val="11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</c:numCache>
            </c:numRef>
          </c:xVal>
          <c:yVal>
            <c:numRef>
              <c:f>Bustin_data!$X$30:$X$40</c:f>
              <c:numCache>
                <c:ptCount val="11"/>
                <c:pt idx="0">
                  <c:v>0</c:v>
                </c:pt>
                <c:pt idx="1">
                  <c:v>8.001105510009648</c:v>
                </c:pt>
                <c:pt idx="2">
                  <c:v>14.085969908122607</c:v>
                </c:pt>
                <c:pt idx="3">
                  <c:v>23.011533250621277</c:v>
                </c:pt>
                <c:pt idx="4">
                  <c:v>37.02689267075043</c:v>
                </c:pt>
                <c:pt idx="5">
                  <c:v>50.51051481357916</c:v>
                </c:pt>
                <c:pt idx="6">
                  <c:v>61.27238380061058</c:v>
                </c:pt>
                <c:pt idx="7">
                  <c:v>70.38352163482875</c:v>
                </c:pt>
                <c:pt idx="8">
                  <c:v>77.0428957415915</c:v>
                </c:pt>
                <c:pt idx="9">
                  <c:v>87.51804181932157</c:v>
                </c:pt>
                <c:pt idx="10">
                  <c:v>96.57890474701469</c:v>
                </c:pt>
              </c:numCache>
            </c:numRef>
          </c:yVal>
          <c:smooth val="0"/>
        </c:ser>
        <c:ser>
          <c:idx val="7"/>
          <c:order val="7"/>
          <c:tx>
            <c:v>isotherm_moist_ash_free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Isotherm_calc!$A$60:$A$71</c:f>
              <c:numCache>
                <c:ptCount val="12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  <c:pt idx="11">
                  <c:v>1200</c:v>
                </c:pt>
              </c:numCache>
            </c:numRef>
          </c:xVal>
          <c:yVal>
            <c:numRef>
              <c:f>Isotherm_calc!$B$60:$B$71</c:f>
              <c:numCache>
                <c:ptCount val="12"/>
                <c:pt idx="0">
                  <c:v>0</c:v>
                </c:pt>
                <c:pt idx="1">
                  <c:v>6.535432860938832</c:v>
                </c:pt>
                <c:pt idx="2">
                  <c:v>13.815549400667042</c:v>
                </c:pt>
                <c:pt idx="3">
                  <c:v>22.721677712203604</c:v>
                </c:pt>
                <c:pt idx="4">
                  <c:v>39.32958816276906</c:v>
                </c:pt>
                <c:pt idx="5">
                  <c:v>53.525902338732834</c:v>
                </c:pt>
                <c:pt idx="6">
                  <c:v>64.88871429700131</c:v>
                </c:pt>
                <c:pt idx="7">
                  <c:v>73.58764181997033</c:v>
                </c:pt>
                <c:pt idx="8">
                  <c:v>78.16987849369933</c:v>
                </c:pt>
                <c:pt idx="9">
                  <c:v>86.15019552936567</c:v>
                </c:pt>
                <c:pt idx="10">
                  <c:v>91.42776442055475</c:v>
                </c:pt>
                <c:pt idx="11">
                  <c:v>94.56466395112018</c:v>
                </c:pt>
              </c:numCache>
            </c:numRef>
          </c:yVal>
          <c:smooth val="1"/>
        </c:ser>
        <c:axId val="55754670"/>
        <c:axId val="32029983"/>
      </c:scatterChart>
      <c:valAx>
        <c:axId val="55754670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29983"/>
        <c:crosses val="autoZero"/>
        <c:crossBetween val="midCat"/>
        <c:dispUnits/>
        <c:majorUnit val="200"/>
      </c:valAx>
      <c:valAx>
        <c:axId val="3202998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Methane Adsorbed
(SCF)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754670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07"/>
          <c:y val="0.73975"/>
          <c:w val="0.09525"/>
          <c:h val="0.08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USGS-PA-2-CN12
(As-Received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Bustin_data!$Q$3</c:f>
              <c:strCache>
                <c:ptCount val="1"/>
                <c:pt idx="0">
                  <c:v>AS RECEIVED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Bustin_data!$P$11:$P$21</c:f>
              <c:numCache>
                <c:ptCount val="11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</c:numCache>
            </c:numRef>
          </c:xVal>
          <c:yVal>
            <c:numRef>
              <c:f>Bustin_data!$Q$11:$Q$21</c:f>
              <c:numCache>
                <c:ptCount val="11"/>
                <c:pt idx="0">
                  <c:v>0</c:v>
                </c:pt>
                <c:pt idx="1">
                  <c:v>6.472894357597805</c:v>
                </c:pt>
                <c:pt idx="2">
                  <c:v>11.39554965567119</c:v>
                </c:pt>
                <c:pt idx="3">
                  <c:v>18.61633039975261</c:v>
                </c:pt>
                <c:pt idx="4">
                  <c:v>29.954756170637086</c:v>
                </c:pt>
                <c:pt idx="5">
                  <c:v>40.86300648418553</c:v>
                </c:pt>
                <c:pt idx="6">
                  <c:v>49.569358494693944</c:v>
                </c:pt>
                <c:pt idx="7">
                  <c:v>56.94026900257646</c:v>
                </c:pt>
                <c:pt idx="8">
                  <c:v>62.327702654947515</c:v>
                </c:pt>
                <c:pt idx="9">
                  <c:v>70.80209583183114</c:v>
                </c:pt>
                <c:pt idx="10">
                  <c:v>78.13233394033487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Isotherm_calc!$A$6:$A$17</c:f>
              <c:numCache>
                <c:ptCount val="12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  <c:pt idx="11">
                  <c:v>1200</c:v>
                </c:pt>
              </c:numCache>
            </c:numRef>
          </c:xVal>
          <c:yVal>
            <c:numRef>
              <c:f>Isotherm_calc!$B$6:$B$17</c:f>
              <c:numCache>
                <c:ptCount val="12"/>
                <c:pt idx="0">
                  <c:v>0</c:v>
                </c:pt>
                <c:pt idx="1">
                  <c:v>5.287111521637149</c:v>
                </c:pt>
                <c:pt idx="2">
                  <c:v>11.176666024769002</c:v>
                </c:pt>
                <c:pt idx="3">
                  <c:v>18.381650700005878</c:v>
                </c:pt>
                <c:pt idx="4">
                  <c:v>31.817313885885323</c:v>
                </c:pt>
                <c:pt idx="5">
                  <c:v>43.302015487385155</c:v>
                </c:pt>
                <c:pt idx="6">
                  <c:v>52.49443706083966</c:v>
                </c:pt>
                <c:pt idx="7">
                  <c:v>59.53179799946448</c:v>
                </c:pt>
                <c:pt idx="8">
                  <c:v>63.238789843469235</c:v>
                </c:pt>
                <c:pt idx="9">
                  <c:v>69.69480079842343</c:v>
                </c:pt>
                <c:pt idx="10">
                  <c:v>73.96431069693554</c:v>
                </c:pt>
                <c:pt idx="11">
                  <c:v>76.5020366598778</c:v>
                </c:pt>
              </c:numCache>
            </c:numRef>
          </c:yVal>
          <c:smooth val="1"/>
        </c:ser>
        <c:axId val="19834392"/>
        <c:axId val="44291801"/>
      </c:scatterChart>
      <c:valAx>
        <c:axId val="19834392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91801"/>
        <c:crosses val="autoZero"/>
        <c:crossBetween val="midCat"/>
        <c:dispUnits/>
        <c:majorUnit val="200"/>
      </c:valAx>
      <c:valAx>
        <c:axId val="4429180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Methane Adsorbed (SCF)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834392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USGS-PA-2-CN12
(Moist Ash Free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Bustin_data!$X$27</c:f>
              <c:strCache>
                <c:ptCount val="1"/>
                <c:pt idx="0">
                  <c:v>MOIST ASH FREE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Bustin_data!$W$30:$W$40</c:f>
              <c:numCache>
                <c:ptCount val="11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</c:numCache>
            </c:numRef>
          </c:xVal>
          <c:yVal>
            <c:numRef>
              <c:f>Bustin_data!$X$30:$X$40</c:f>
              <c:numCache>
                <c:ptCount val="11"/>
                <c:pt idx="0">
                  <c:v>0</c:v>
                </c:pt>
                <c:pt idx="1">
                  <c:v>8.001105510009648</c:v>
                </c:pt>
                <c:pt idx="2">
                  <c:v>14.085969908122607</c:v>
                </c:pt>
                <c:pt idx="3">
                  <c:v>23.011533250621277</c:v>
                </c:pt>
                <c:pt idx="4">
                  <c:v>37.02689267075043</c:v>
                </c:pt>
                <c:pt idx="5">
                  <c:v>50.51051481357916</c:v>
                </c:pt>
                <c:pt idx="6">
                  <c:v>61.27238380061058</c:v>
                </c:pt>
                <c:pt idx="7">
                  <c:v>70.38352163482875</c:v>
                </c:pt>
                <c:pt idx="8">
                  <c:v>77.0428957415915</c:v>
                </c:pt>
                <c:pt idx="9">
                  <c:v>87.51804181932157</c:v>
                </c:pt>
                <c:pt idx="10">
                  <c:v>96.57890474701469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Isotherm_calc!$A$60:$A$71</c:f>
              <c:numCache>
                <c:ptCount val="12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  <c:pt idx="11">
                  <c:v>1200</c:v>
                </c:pt>
              </c:numCache>
            </c:numRef>
          </c:xVal>
          <c:yVal>
            <c:numRef>
              <c:f>Isotherm_calc!$B$60:$B$71</c:f>
              <c:numCache>
                <c:ptCount val="12"/>
                <c:pt idx="0">
                  <c:v>0</c:v>
                </c:pt>
                <c:pt idx="1">
                  <c:v>6.535432860938832</c:v>
                </c:pt>
                <c:pt idx="2">
                  <c:v>13.815549400667042</c:v>
                </c:pt>
                <c:pt idx="3">
                  <c:v>22.721677712203604</c:v>
                </c:pt>
                <c:pt idx="4">
                  <c:v>39.32958816276906</c:v>
                </c:pt>
                <c:pt idx="5">
                  <c:v>53.525902338732834</c:v>
                </c:pt>
                <c:pt idx="6">
                  <c:v>64.88871429700131</c:v>
                </c:pt>
                <c:pt idx="7">
                  <c:v>73.58764181997033</c:v>
                </c:pt>
                <c:pt idx="8">
                  <c:v>78.16987849369933</c:v>
                </c:pt>
                <c:pt idx="9">
                  <c:v>86.15019552936567</c:v>
                </c:pt>
                <c:pt idx="10">
                  <c:v>91.42776442055475</c:v>
                </c:pt>
                <c:pt idx="11">
                  <c:v>94.56466395112018</c:v>
                </c:pt>
              </c:numCache>
            </c:numRef>
          </c:yVal>
          <c:smooth val="1"/>
        </c:ser>
        <c:axId val="63081890"/>
        <c:axId val="30866099"/>
      </c:scatterChart>
      <c:valAx>
        <c:axId val="63081890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66099"/>
        <c:crosses val="autoZero"/>
        <c:crossBetween val="midCat"/>
        <c:dispUnits/>
        <c:majorUnit val="200"/>
      </c:valAx>
      <c:valAx>
        <c:axId val="3086609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81890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USGS-PA-2-CN12
(Dry Ash Free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Bustin_data!$Q$27</c:f>
              <c:strCache>
                <c:ptCount val="1"/>
                <c:pt idx="0">
                  <c:v>DRY ASH FREE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Bustin_data!$P$30:$P$40</c:f>
              <c:numCache>
                <c:ptCount val="11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</c:numCache>
            </c:numRef>
          </c:xVal>
          <c:yVal>
            <c:numRef>
              <c:f>Bustin_data!$Q$30:$Q$40</c:f>
              <c:numCache>
                <c:ptCount val="11"/>
                <c:pt idx="0">
                  <c:v>0</c:v>
                </c:pt>
                <c:pt idx="1">
                  <c:v>11.889960245403755</c:v>
                </c:pt>
                <c:pt idx="2">
                  <c:v>20.9323101683894</c:v>
                </c:pt>
                <c:pt idx="3">
                  <c:v>34.1960514323156</c:v>
                </c:pt>
                <c:pt idx="4">
                  <c:v>55.02343161395497</c:v>
                </c:pt>
                <c:pt idx="5">
                  <c:v>75.06062910394108</c:v>
                </c:pt>
                <c:pt idx="6">
                  <c:v>91.05319341420636</c:v>
                </c:pt>
                <c:pt idx="7">
                  <c:v>104.59270573581276</c:v>
                </c:pt>
                <c:pt idx="8">
                  <c:v>114.48879988050611</c:v>
                </c:pt>
                <c:pt idx="9">
                  <c:v>130.05528257132832</c:v>
                </c:pt>
                <c:pt idx="10">
                  <c:v>143.52008438709566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Isotherm_calc!$A$42:$A$53</c:f>
              <c:numCache>
                <c:ptCount val="12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  <c:pt idx="11">
                  <c:v>1200</c:v>
                </c:pt>
              </c:numCache>
            </c:numRef>
          </c:xVal>
          <c:yVal>
            <c:numRef>
              <c:f>Isotherm_calc!$B$42:$B$53</c:f>
              <c:numCache>
                <c:ptCount val="12"/>
                <c:pt idx="0">
                  <c:v>0</c:v>
                </c:pt>
                <c:pt idx="1">
                  <c:v>9.711658509669434</c:v>
                </c:pt>
                <c:pt idx="2">
                  <c:v>20.529917567460462</c:v>
                </c:pt>
                <c:pt idx="3">
                  <c:v>33.76443143140015</c:v>
                </c:pt>
                <c:pt idx="4">
                  <c:v>58.443799774248085</c:v>
                </c:pt>
                <c:pt idx="5">
                  <c:v>79.53953410532253</c:v>
                </c:pt>
                <c:pt idx="6">
                  <c:v>96.42468185243582</c:v>
                </c:pt>
                <c:pt idx="7">
                  <c:v>109.35129517721931</c:v>
                </c:pt>
                <c:pt idx="8">
                  <c:v>116.16050257520442</c:v>
                </c:pt>
                <c:pt idx="9">
                  <c:v>128.01926013547344</c:v>
                </c:pt>
                <c:pt idx="10">
                  <c:v>135.8617317701863</c:v>
                </c:pt>
                <c:pt idx="11">
                  <c:v>140.52316700611</c:v>
                </c:pt>
              </c:numCache>
            </c:numRef>
          </c:yVal>
          <c:smooth val="1"/>
        </c:ser>
        <c:axId val="9359436"/>
        <c:axId val="17126061"/>
      </c:scatterChart>
      <c:valAx>
        <c:axId val="9359436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26061"/>
        <c:crosses val="autoZero"/>
        <c:crossBetween val="midCat"/>
        <c:dispUnits/>
        <c:majorUnit val="200"/>
      </c:valAx>
      <c:valAx>
        <c:axId val="1712606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359436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USGS-PA-2-CN12
(Dry Ash Included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Bustin_data!$X$3</c:f>
              <c:strCache>
                <c:ptCount val="1"/>
                <c:pt idx="0">
                  <c:v>DRY ASH INCLUDED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Bustin_data!$W$11:$W$21</c:f>
              <c:numCache>
                <c:ptCount val="11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</c:numCache>
            </c:numRef>
          </c:xVal>
          <c:yVal>
            <c:numRef>
              <c:f>Bustin_data!$X$11:$X$21</c:f>
              <c:numCache>
                <c:ptCount val="11"/>
                <c:pt idx="0">
                  <c:v>0</c:v>
                </c:pt>
                <c:pt idx="1">
                  <c:v>8.801868857217572</c:v>
                </c:pt>
                <c:pt idx="2">
                  <c:v>15.495716148587418</c:v>
                </c:pt>
                <c:pt idx="3">
                  <c:v>25.314564046440857</c:v>
                </c:pt>
                <c:pt idx="4">
                  <c:v>40.73260289724924</c:v>
                </c:pt>
                <c:pt idx="5">
                  <c:v>55.56568735951255</c:v>
                </c:pt>
                <c:pt idx="6">
                  <c:v>67.40462128731838</c:v>
                </c:pt>
                <c:pt idx="7">
                  <c:v>77.42761626676156</c:v>
                </c:pt>
                <c:pt idx="8">
                  <c:v>84.75347111088867</c:v>
                </c:pt>
                <c:pt idx="9">
                  <c:v>96.27698644524223</c:v>
                </c:pt>
                <c:pt idx="10">
                  <c:v>106.24467492566612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Isotherm_calc!$A$24:$A$35</c:f>
              <c:numCache>
                <c:ptCount val="12"/>
                <c:pt idx="0">
                  <c:v>0</c:v>
                </c:pt>
                <c:pt idx="1">
                  <c:v>31.53691260726891</c:v>
                </c:pt>
                <c:pt idx="2">
                  <c:v>70.26875514335447</c:v>
                </c:pt>
                <c:pt idx="3">
                  <c:v>123.74506896285695</c:v>
                </c:pt>
                <c:pt idx="4">
                  <c:v>246.75488592621952</c:v>
                </c:pt>
                <c:pt idx="5">
                  <c:v>385.9780419967214</c:v>
                </c:pt>
                <c:pt idx="6">
                  <c:v>531.4450597111919</c:v>
                </c:pt>
                <c:pt idx="7">
                  <c:v>672.600708034709</c:v>
                </c:pt>
                <c:pt idx="8">
                  <c:v>760.9809551305285</c:v>
                </c:pt>
                <c:pt idx="9">
                  <c:v>945.8749794967666</c:v>
                </c:pt>
                <c:pt idx="10">
                  <c:v>1096.5143569460586</c:v>
                </c:pt>
                <c:pt idx="11">
                  <c:v>1200</c:v>
                </c:pt>
              </c:numCache>
            </c:numRef>
          </c:xVal>
          <c:yVal>
            <c:numRef>
              <c:f>Isotherm_calc!$B$24:$B$35</c:f>
              <c:numCache>
                <c:ptCount val="12"/>
                <c:pt idx="0">
                  <c:v>0</c:v>
                </c:pt>
                <c:pt idx="1">
                  <c:v>7.189503978465822</c:v>
                </c:pt>
                <c:pt idx="2">
                  <c:v>15.198220147658011</c:v>
                </c:pt>
                <c:pt idx="3">
                  <c:v>24.995680589983035</c:v>
                </c:pt>
                <c:pt idx="4">
                  <c:v>43.26572341637234</c:v>
                </c:pt>
                <c:pt idx="5">
                  <c:v>58.88281556916059</c:v>
                </c:pt>
                <c:pt idx="6">
                  <c:v>71.38282643589218</c:v>
                </c:pt>
                <c:pt idx="7">
                  <c:v>80.95234927631006</c:v>
                </c:pt>
                <c:pt idx="8">
                  <c:v>85.99317969979239</c:v>
                </c:pt>
                <c:pt idx="9">
                  <c:v>94.77217296590939</c:v>
                </c:pt>
                <c:pt idx="10">
                  <c:v>100.57792498680625</c:v>
                </c:pt>
                <c:pt idx="11">
                  <c:v>104.02876782077392</c:v>
                </c:pt>
              </c:numCache>
            </c:numRef>
          </c:yVal>
          <c:smooth val="1"/>
        </c:ser>
        <c:axId val="19916822"/>
        <c:axId val="45033671"/>
      </c:scatterChart>
      <c:valAx>
        <c:axId val="19916822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33671"/>
        <c:crosses val="autoZero"/>
        <c:crossBetween val="midCat"/>
        <c:dispUnits/>
        <c:majorUnit val="200"/>
      </c:valAx>
      <c:valAx>
        <c:axId val="4503367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916822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0.7265</cdr:x>
      <cdr:y>0.3435</cdr:y>
    </cdr:from>
    <cdr:to>
      <cdr:x>0.7275</cdr:x>
      <cdr:y>0.39725</cdr:y>
    </cdr:to>
    <cdr:sp>
      <cdr:nvSpPr>
        <cdr:cNvPr id="1" name="Line 1"/>
        <cdr:cNvSpPr>
          <a:spLocks/>
        </cdr:cNvSpPr>
      </cdr:nvSpPr>
      <cdr:spPr>
        <a:xfrm>
          <a:off x="11039475" y="3209925"/>
          <a:ext cx="190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0.663</cdr:x>
      <cdr:y>0.64375</cdr:y>
    </cdr:from>
    <cdr:to>
      <cdr:x>0.664</cdr:x>
      <cdr:y>0.69825</cdr:y>
    </cdr:to>
    <cdr:sp>
      <cdr:nvSpPr>
        <cdr:cNvPr id="2" name="Line 2"/>
        <cdr:cNvSpPr>
          <a:spLocks/>
        </cdr:cNvSpPr>
      </cdr:nvSpPr>
      <cdr:spPr>
        <a:xfrm flipV="1">
          <a:off x="10077450" y="6019800"/>
          <a:ext cx="190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0.49175</cdr:y>
    </cdr:from>
    <cdr:to>
      <cdr:x>0.71</cdr:x>
      <cdr:y>0.53125</cdr:y>
    </cdr:to>
    <cdr:sp>
      <cdr:nvSpPr>
        <cdr:cNvPr id="3" name="Line 3"/>
        <cdr:cNvSpPr>
          <a:spLocks/>
        </cdr:cNvSpPr>
      </cdr:nvSpPr>
      <cdr:spPr>
        <a:xfrm flipH="1">
          <a:off x="10629900" y="4591050"/>
          <a:ext cx="1619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0.56575</cdr:y>
    </cdr:from>
    <cdr:to>
      <cdr:x>0.7325</cdr:x>
      <cdr:y>0.59175</cdr:y>
    </cdr:to>
    <cdr:sp>
      <cdr:nvSpPr>
        <cdr:cNvPr id="4" name="Line 4"/>
        <cdr:cNvSpPr>
          <a:spLocks/>
        </cdr:cNvSpPr>
      </cdr:nvSpPr>
      <cdr:spPr>
        <a:xfrm flipV="1">
          <a:off x="10925175" y="5286375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0.301</cdr:y>
    </cdr:from>
    <cdr:to>
      <cdr:x>0.78725</cdr:x>
      <cdr:y>0.3435</cdr:y>
    </cdr:to>
    <cdr:sp>
      <cdr:nvSpPr>
        <cdr:cNvPr id="5" name="TextBox 5"/>
        <cdr:cNvSpPr txBox="1">
          <a:spLocks noChangeArrowheads="1"/>
        </cdr:cNvSpPr>
      </cdr:nvSpPr>
      <cdr:spPr>
        <a:xfrm>
          <a:off x="10382250" y="2809875"/>
          <a:ext cx="15811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DAF isotherm</a:t>
          </a:r>
        </a:p>
      </cdr:txBody>
    </cdr:sp>
  </cdr:relSizeAnchor>
  <cdr:relSizeAnchor xmlns:cdr="http://schemas.openxmlformats.org/drawingml/2006/chartDrawing">
    <cdr:from>
      <cdr:x>0.64825</cdr:x>
      <cdr:y>0.59175</cdr:y>
    </cdr:from>
    <cdr:to>
      <cdr:x>0.74225</cdr:x>
      <cdr:y>0.63525</cdr:y>
    </cdr:to>
    <cdr:sp>
      <cdr:nvSpPr>
        <cdr:cNvPr id="6" name="TextBox 6"/>
        <cdr:cNvSpPr txBox="1">
          <a:spLocks noChangeArrowheads="1"/>
        </cdr:cNvSpPr>
      </cdr:nvSpPr>
      <cdr:spPr>
        <a:xfrm>
          <a:off x="9848850" y="5534025"/>
          <a:ext cx="14287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DAI isotherm</a:t>
          </a:r>
        </a:p>
      </cdr:txBody>
    </cdr:sp>
  </cdr:relSizeAnchor>
  <cdr:relSizeAnchor xmlns:cdr="http://schemas.openxmlformats.org/drawingml/2006/chartDrawing">
    <cdr:from>
      <cdr:x>0.683</cdr:x>
      <cdr:y>0.46025</cdr:y>
    </cdr:from>
    <cdr:to>
      <cdr:x>0.7925</cdr:x>
      <cdr:y>0.50275</cdr:y>
    </cdr:to>
    <cdr:sp>
      <cdr:nvSpPr>
        <cdr:cNvPr id="7" name="TextBox 7"/>
        <cdr:cNvSpPr txBox="1">
          <a:spLocks noChangeArrowheads="1"/>
        </cdr:cNvSpPr>
      </cdr:nvSpPr>
      <cdr:spPr>
        <a:xfrm>
          <a:off x="10382250" y="4295775"/>
          <a:ext cx="1666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MAF isotherm</a:t>
          </a:r>
        </a:p>
      </cdr:txBody>
    </cdr:sp>
  </cdr:relSizeAnchor>
  <cdr:relSizeAnchor xmlns:cdr="http://schemas.openxmlformats.org/drawingml/2006/chartDrawing">
    <cdr:from>
      <cdr:x>0.62825</cdr:x>
      <cdr:y>0.6975</cdr:y>
    </cdr:from>
    <cdr:to>
      <cdr:x>0.7265</cdr:x>
      <cdr:y>0.74</cdr:y>
    </cdr:to>
    <cdr:sp>
      <cdr:nvSpPr>
        <cdr:cNvPr id="8" name="TextBox 8"/>
        <cdr:cNvSpPr txBox="1">
          <a:spLocks noChangeArrowheads="1"/>
        </cdr:cNvSpPr>
      </cdr:nvSpPr>
      <cdr:spPr>
        <a:xfrm>
          <a:off x="9544050" y="6515100"/>
          <a:ext cx="14954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AR isotherm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9353550"/>
    <xdr:graphicFrame>
      <xdr:nvGraphicFramePr>
        <xdr:cNvPr id="1" name="Shape 1025"/>
        <xdr:cNvGraphicFramePr/>
      </xdr:nvGraphicFramePr>
      <xdr:xfrm>
        <a:off x="0" y="0"/>
        <a:ext cx="150495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0.741</cdr:y>
    </cdr:from>
    <cdr:to>
      <cdr:x>0.96275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544300" y="6924675"/>
          <a:ext cx="2943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Correlation coefficient=0.97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9353550"/>
    <xdr:graphicFrame>
      <xdr:nvGraphicFramePr>
        <xdr:cNvPr id="1" name="Shape 1025"/>
        <xdr:cNvGraphicFramePr/>
      </xdr:nvGraphicFramePr>
      <xdr:xfrm>
        <a:off x="0" y="0"/>
        <a:ext cx="150495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0.741</cdr:y>
    </cdr:from>
    <cdr:to>
      <cdr:x>0.96275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601450" y="6924675"/>
          <a:ext cx="2886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Correlation coefficient=0.97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9353550"/>
    <xdr:graphicFrame>
      <xdr:nvGraphicFramePr>
        <xdr:cNvPr id="1" name="Shape 1025"/>
        <xdr:cNvGraphicFramePr/>
      </xdr:nvGraphicFramePr>
      <xdr:xfrm>
        <a:off x="0" y="0"/>
        <a:ext cx="150495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0.741</cdr:y>
    </cdr:from>
    <cdr:to>
      <cdr:x>0.96275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601450" y="6924675"/>
          <a:ext cx="2886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Correlation coefficient=0.97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49500" cy="9353550"/>
    <xdr:graphicFrame>
      <xdr:nvGraphicFramePr>
        <xdr:cNvPr id="1" name="Shape 1025"/>
        <xdr:cNvGraphicFramePr/>
      </xdr:nvGraphicFramePr>
      <xdr:xfrm>
        <a:off x="0" y="0"/>
        <a:ext cx="150495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0.741</cdr:y>
    </cdr:from>
    <cdr:to>
      <cdr:x>0.96275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601450" y="6924675"/>
          <a:ext cx="2886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Correlation coefficient=0.97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workbookViewId="0" topLeftCell="A40">
      <selection activeCell="G63" sqref="G63"/>
    </sheetView>
  </sheetViews>
  <sheetFormatPr defaultColWidth="9.140625" defaultRowHeight="12.75"/>
  <cols>
    <col min="1" max="1" width="18.421875" style="0" customWidth="1"/>
    <col min="2" max="2" width="12.57421875" style="0" customWidth="1"/>
  </cols>
  <sheetData>
    <row r="1" ht="12.75">
      <c r="A1" t="s">
        <v>1</v>
      </c>
    </row>
    <row r="2" ht="12.75">
      <c r="B2" t="s">
        <v>3</v>
      </c>
    </row>
    <row r="4" spans="1:2" ht="12.75">
      <c r="A4" t="s">
        <v>18</v>
      </c>
      <c r="B4" t="s">
        <v>33</v>
      </c>
    </row>
    <row r="5" ht="12.75">
      <c r="B5" t="s">
        <v>34</v>
      </c>
    </row>
    <row r="6" spans="1:2" ht="12.75">
      <c r="A6">
        <v>0</v>
      </c>
      <c r="B6">
        <f>(((120.2)*(A6))/(685.44+A6))</f>
        <v>0</v>
      </c>
    </row>
    <row r="7" spans="1:2" ht="12.75">
      <c r="A7">
        <v>31.53691260726891</v>
      </c>
      <c r="B7">
        <f aca="true" t="shared" si="0" ref="B7:B17">(((120.2)*(A7))/(685.44+A7))</f>
        <v>5.287111521637149</v>
      </c>
    </row>
    <row r="8" spans="1:2" ht="12.75">
      <c r="A8">
        <v>70.26875514335447</v>
      </c>
      <c r="B8">
        <f t="shared" si="0"/>
        <v>11.176666024769002</v>
      </c>
    </row>
    <row r="9" spans="1:2" ht="12.75">
      <c r="A9">
        <v>123.74506896285695</v>
      </c>
      <c r="B9">
        <f t="shared" si="0"/>
        <v>18.381650700005878</v>
      </c>
    </row>
    <row r="10" spans="1:2" ht="12.75">
      <c r="A10">
        <v>246.75488592621952</v>
      </c>
      <c r="B10">
        <f t="shared" si="0"/>
        <v>31.817313885885323</v>
      </c>
    </row>
    <row r="11" spans="1:2" ht="12.75">
      <c r="A11">
        <v>385.9780419967214</v>
      </c>
      <c r="B11">
        <f t="shared" si="0"/>
        <v>43.302015487385155</v>
      </c>
    </row>
    <row r="12" spans="1:2" ht="12.75">
      <c r="A12">
        <v>531.4450597111919</v>
      </c>
      <c r="B12">
        <f t="shared" si="0"/>
        <v>52.49443706083966</v>
      </c>
    </row>
    <row r="13" spans="1:2" ht="12.75">
      <c r="A13">
        <v>672.600708034709</v>
      </c>
      <c r="B13">
        <f t="shared" si="0"/>
        <v>59.53179799946448</v>
      </c>
    </row>
    <row r="14" spans="1:2" ht="12.75">
      <c r="A14">
        <v>760.9809551305285</v>
      </c>
      <c r="B14">
        <f t="shared" si="0"/>
        <v>63.238789843469235</v>
      </c>
    </row>
    <row r="15" spans="1:2" ht="12.75">
      <c r="A15">
        <v>945.8749794967666</v>
      </c>
      <c r="B15">
        <f t="shared" si="0"/>
        <v>69.69480079842343</v>
      </c>
    </row>
    <row r="16" spans="1:2" ht="12.75">
      <c r="A16">
        <v>1096.5143569460586</v>
      </c>
      <c r="B16">
        <f t="shared" si="0"/>
        <v>73.96431069693554</v>
      </c>
    </row>
    <row r="17" spans="1:2" ht="12.75">
      <c r="A17">
        <v>1200</v>
      </c>
      <c r="B17">
        <f t="shared" si="0"/>
        <v>76.5020366598778</v>
      </c>
    </row>
    <row r="19" ht="12.75">
      <c r="A19" t="s">
        <v>1</v>
      </c>
    </row>
    <row r="20" ht="12.75">
      <c r="B20" t="s">
        <v>4</v>
      </c>
    </row>
    <row r="22" spans="1:2" ht="12.75">
      <c r="A22" t="s">
        <v>18</v>
      </c>
      <c r="B22" t="s">
        <v>33</v>
      </c>
    </row>
    <row r="23" ht="12.75">
      <c r="B23" t="s">
        <v>34</v>
      </c>
    </row>
    <row r="24" spans="1:2" ht="12.75">
      <c r="A24">
        <v>0</v>
      </c>
      <c r="B24">
        <f>(((163.45)*(A24))/(685.44+A24))</f>
        <v>0</v>
      </c>
    </row>
    <row r="25" spans="1:2" ht="12.75">
      <c r="A25">
        <v>31.53691260726891</v>
      </c>
      <c r="B25">
        <f aca="true" t="shared" si="1" ref="B25:B35">(((163.45)*(A25))/(685.44+A25))</f>
        <v>7.189503978465822</v>
      </c>
    </row>
    <row r="26" spans="1:2" ht="12.75">
      <c r="A26">
        <v>70.26875514335447</v>
      </c>
      <c r="B26">
        <f t="shared" si="1"/>
        <v>15.198220147658011</v>
      </c>
    </row>
    <row r="27" spans="1:2" ht="12.75">
      <c r="A27">
        <v>123.74506896285695</v>
      </c>
      <c r="B27">
        <f t="shared" si="1"/>
        <v>24.995680589983035</v>
      </c>
    </row>
    <row r="28" spans="1:2" ht="12.75">
      <c r="A28">
        <v>246.75488592621952</v>
      </c>
      <c r="B28">
        <f t="shared" si="1"/>
        <v>43.26572341637234</v>
      </c>
    </row>
    <row r="29" spans="1:2" ht="12.75">
      <c r="A29">
        <v>385.9780419967214</v>
      </c>
      <c r="B29">
        <f t="shared" si="1"/>
        <v>58.88281556916059</v>
      </c>
    </row>
    <row r="30" spans="1:2" ht="12.75">
      <c r="A30">
        <v>531.4450597111919</v>
      </c>
      <c r="B30">
        <f t="shared" si="1"/>
        <v>71.38282643589218</v>
      </c>
    </row>
    <row r="31" spans="1:2" ht="12.75">
      <c r="A31">
        <v>672.600708034709</v>
      </c>
      <c r="B31">
        <f t="shared" si="1"/>
        <v>80.95234927631006</v>
      </c>
    </row>
    <row r="32" spans="1:2" ht="12.75">
      <c r="A32">
        <v>760.9809551305285</v>
      </c>
      <c r="B32">
        <f t="shared" si="1"/>
        <v>85.99317969979239</v>
      </c>
    </row>
    <row r="33" spans="1:2" ht="12.75">
      <c r="A33">
        <v>945.8749794967666</v>
      </c>
      <c r="B33">
        <f t="shared" si="1"/>
        <v>94.77217296590939</v>
      </c>
    </row>
    <row r="34" spans="1:2" ht="12.75">
      <c r="A34">
        <v>1096.5143569460586</v>
      </c>
      <c r="B34">
        <f t="shared" si="1"/>
        <v>100.57792498680625</v>
      </c>
    </row>
    <row r="35" spans="1:2" ht="12.75">
      <c r="A35">
        <v>1200</v>
      </c>
      <c r="B35">
        <f t="shared" si="1"/>
        <v>104.02876782077392</v>
      </c>
    </row>
    <row r="37" ht="12.75">
      <c r="A37" t="s">
        <v>1</v>
      </c>
    </row>
    <row r="38" ht="12.75">
      <c r="B38" t="s">
        <v>26</v>
      </c>
    </row>
    <row r="40" spans="1:2" ht="12.75">
      <c r="A40" t="s">
        <v>18</v>
      </c>
      <c r="B40" t="s">
        <v>33</v>
      </c>
    </row>
    <row r="41" ht="12.75">
      <c r="B41" t="s">
        <v>34</v>
      </c>
    </row>
    <row r="42" spans="1:2" ht="12.75">
      <c r="A42">
        <v>0</v>
      </c>
      <c r="B42">
        <f>(((220.79)*(A42))/(685.44+A42))</f>
        <v>0</v>
      </c>
    </row>
    <row r="43" spans="1:2" ht="12.75">
      <c r="A43">
        <v>31.53691260726891</v>
      </c>
      <c r="B43">
        <f aca="true" t="shared" si="2" ref="B43:B53">(((220.79)*(A43))/(685.44+A43))</f>
        <v>9.711658509669434</v>
      </c>
    </row>
    <row r="44" spans="1:2" ht="12.75">
      <c r="A44">
        <v>70.26875514335447</v>
      </c>
      <c r="B44">
        <f t="shared" si="2"/>
        <v>20.529917567460462</v>
      </c>
    </row>
    <row r="45" spans="1:2" ht="12.75">
      <c r="A45">
        <v>123.74506896285695</v>
      </c>
      <c r="B45">
        <f t="shared" si="2"/>
        <v>33.76443143140015</v>
      </c>
    </row>
    <row r="46" spans="1:2" ht="12.75">
      <c r="A46">
        <v>246.75488592621952</v>
      </c>
      <c r="B46">
        <f t="shared" si="2"/>
        <v>58.443799774248085</v>
      </c>
    </row>
    <row r="47" spans="1:2" ht="12.75">
      <c r="A47">
        <v>385.9780419967214</v>
      </c>
      <c r="B47">
        <f t="shared" si="2"/>
        <v>79.53953410532253</v>
      </c>
    </row>
    <row r="48" spans="1:2" ht="12.75">
      <c r="A48">
        <v>531.4450597111919</v>
      </c>
      <c r="B48">
        <f t="shared" si="2"/>
        <v>96.42468185243582</v>
      </c>
    </row>
    <row r="49" spans="1:2" ht="12.75">
      <c r="A49">
        <v>672.600708034709</v>
      </c>
      <c r="B49">
        <f t="shared" si="2"/>
        <v>109.35129517721931</v>
      </c>
    </row>
    <row r="50" spans="1:2" ht="12.75">
      <c r="A50">
        <v>760.9809551305285</v>
      </c>
      <c r="B50">
        <f t="shared" si="2"/>
        <v>116.16050257520442</v>
      </c>
    </row>
    <row r="51" spans="1:2" ht="12.75">
      <c r="A51">
        <v>945.8749794967666</v>
      </c>
      <c r="B51">
        <f t="shared" si="2"/>
        <v>128.01926013547344</v>
      </c>
    </row>
    <row r="52" spans="1:2" ht="12.75">
      <c r="A52">
        <v>1096.5143569460586</v>
      </c>
      <c r="B52">
        <f t="shared" si="2"/>
        <v>135.8617317701863</v>
      </c>
    </row>
    <row r="53" spans="1:2" ht="12.75">
      <c r="A53">
        <v>1200</v>
      </c>
      <c r="B53">
        <f t="shared" si="2"/>
        <v>140.52316700611</v>
      </c>
    </row>
    <row r="55" ht="12.75">
      <c r="A55" t="s">
        <v>1</v>
      </c>
    </row>
    <row r="56" ht="12.75">
      <c r="B56" t="s">
        <v>27</v>
      </c>
    </row>
    <row r="58" spans="1:2" ht="12.75">
      <c r="A58" t="s">
        <v>18</v>
      </c>
      <c r="B58" t="s">
        <v>33</v>
      </c>
    </row>
    <row r="59" ht="12.75">
      <c r="B59" t="s">
        <v>34</v>
      </c>
    </row>
    <row r="60" spans="1:2" ht="12.75">
      <c r="A60">
        <v>0</v>
      </c>
      <c r="B60">
        <f>(((148.58)*(A60))/(685.44+A60))</f>
        <v>0</v>
      </c>
    </row>
    <row r="61" spans="1:2" ht="12.75">
      <c r="A61">
        <v>31.53691260726891</v>
      </c>
      <c r="B61">
        <f aca="true" t="shared" si="3" ref="B61:B71">(((148.58)*(A61))/(685.44+A61))</f>
        <v>6.535432860938832</v>
      </c>
    </row>
    <row r="62" spans="1:2" ht="12.75">
      <c r="A62">
        <v>70.26875514335447</v>
      </c>
      <c r="B62">
        <f t="shared" si="3"/>
        <v>13.815549400667042</v>
      </c>
    </row>
    <row r="63" spans="1:2" ht="12.75">
      <c r="A63">
        <v>123.74506896285695</v>
      </c>
      <c r="B63">
        <f t="shared" si="3"/>
        <v>22.721677712203604</v>
      </c>
    </row>
    <row r="64" spans="1:2" ht="12.75">
      <c r="A64">
        <v>246.75488592621952</v>
      </c>
      <c r="B64">
        <f t="shared" si="3"/>
        <v>39.32958816276906</v>
      </c>
    </row>
    <row r="65" spans="1:2" ht="12.75">
      <c r="A65">
        <v>385.9780419967214</v>
      </c>
      <c r="B65">
        <f t="shared" si="3"/>
        <v>53.525902338732834</v>
      </c>
    </row>
    <row r="66" spans="1:2" ht="12.75">
      <c r="A66">
        <v>531.4450597111919</v>
      </c>
      <c r="B66">
        <f t="shared" si="3"/>
        <v>64.88871429700131</v>
      </c>
    </row>
    <row r="67" spans="1:2" ht="12.75">
      <c r="A67">
        <v>672.600708034709</v>
      </c>
      <c r="B67">
        <f t="shared" si="3"/>
        <v>73.58764181997033</v>
      </c>
    </row>
    <row r="68" spans="1:2" ht="12.75">
      <c r="A68">
        <v>760.9809551305285</v>
      </c>
      <c r="B68">
        <f t="shared" si="3"/>
        <v>78.16987849369933</v>
      </c>
    </row>
    <row r="69" spans="1:2" ht="12.75">
      <c r="A69">
        <v>945.8749794967666</v>
      </c>
      <c r="B69">
        <f t="shared" si="3"/>
        <v>86.15019552936567</v>
      </c>
    </row>
    <row r="70" spans="1:2" ht="12.75">
      <c r="A70">
        <v>1096.5143569460586</v>
      </c>
      <c r="B70">
        <f t="shared" si="3"/>
        <v>91.42776442055475</v>
      </c>
    </row>
    <row r="71" spans="1:2" ht="12.75">
      <c r="A71">
        <v>1200</v>
      </c>
      <c r="B71">
        <f t="shared" si="3"/>
        <v>94.56466395112018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tabSelected="1" workbookViewId="0" topLeftCell="A1">
      <selection activeCell="E7" sqref="E7"/>
    </sheetView>
  </sheetViews>
  <sheetFormatPr defaultColWidth="9.140625" defaultRowHeight="12.75"/>
  <sheetData>
    <row r="1" spans="2:23" ht="12.75">
      <c r="B1" t="s">
        <v>0</v>
      </c>
      <c r="I1" t="s">
        <v>0</v>
      </c>
      <c r="P1" t="s">
        <v>0</v>
      </c>
      <c r="W1" t="s">
        <v>0</v>
      </c>
    </row>
    <row r="2" spans="2:23" ht="12.75">
      <c r="B2" t="s">
        <v>1</v>
      </c>
      <c r="I2" t="s">
        <v>1</v>
      </c>
      <c r="P2" t="s">
        <v>2</v>
      </c>
      <c r="W2" t="s">
        <v>2</v>
      </c>
    </row>
    <row r="3" spans="3:24" ht="12.75">
      <c r="C3" t="s">
        <v>38</v>
      </c>
      <c r="J3" t="s">
        <v>35</v>
      </c>
      <c r="Q3" t="s">
        <v>38</v>
      </c>
      <c r="X3" t="s">
        <v>35</v>
      </c>
    </row>
    <row r="4" spans="2:28" ht="12.75">
      <c r="B4" t="s">
        <v>5</v>
      </c>
      <c r="C4" t="s">
        <v>0</v>
      </c>
      <c r="D4" t="s">
        <v>6</v>
      </c>
      <c r="F4">
        <v>26.46</v>
      </c>
      <c r="I4" t="s">
        <v>5</v>
      </c>
      <c r="J4" t="s">
        <v>0</v>
      </c>
      <c r="K4" t="s">
        <v>6</v>
      </c>
      <c r="N4">
        <v>26.46</v>
      </c>
      <c r="P4" t="s">
        <v>5</v>
      </c>
      <c r="Q4" t="s">
        <v>0</v>
      </c>
      <c r="R4" t="s">
        <v>6</v>
      </c>
      <c r="U4">
        <v>26.46</v>
      </c>
      <c r="W4" t="s">
        <v>5</v>
      </c>
      <c r="X4" t="s">
        <v>0</v>
      </c>
      <c r="Y4" t="s">
        <v>6</v>
      </c>
      <c r="AB4">
        <v>26.46</v>
      </c>
    </row>
    <row r="5" spans="2:28" ht="12.75">
      <c r="B5" t="s">
        <v>7</v>
      </c>
      <c r="C5">
        <v>30</v>
      </c>
      <c r="D5" t="s">
        <v>8</v>
      </c>
      <c r="F5">
        <v>19.1</v>
      </c>
      <c r="I5" t="s">
        <v>7</v>
      </c>
      <c r="J5">
        <v>30</v>
      </c>
      <c r="K5" t="s">
        <v>8</v>
      </c>
      <c r="N5">
        <v>19.1</v>
      </c>
      <c r="P5" t="s">
        <v>9</v>
      </c>
      <c r="Q5">
        <v>86</v>
      </c>
      <c r="R5" t="s">
        <v>10</v>
      </c>
      <c r="U5">
        <v>19.1</v>
      </c>
      <c r="W5" t="s">
        <v>9</v>
      </c>
      <c r="X5">
        <v>86</v>
      </c>
      <c r="Y5" t="s">
        <v>11</v>
      </c>
      <c r="AB5">
        <v>19.1</v>
      </c>
    </row>
    <row r="6" spans="4:28" ht="12.75">
      <c r="D6" t="s">
        <v>12</v>
      </c>
      <c r="F6">
        <v>1.3554060973547581</v>
      </c>
      <c r="I6" t="s">
        <v>13</v>
      </c>
      <c r="K6" t="s">
        <v>12</v>
      </c>
      <c r="N6">
        <v>1.3554060973547581</v>
      </c>
      <c r="R6" t="s">
        <v>12</v>
      </c>
      <c r="U6">
        <v>1.3554060973547581</v>
      </c>
      <c r="Y6" t="s">
        <v>12</v>
      </c>
      <c r="AB6">
        <v>1.3554060973547581</v>
      </c>
    </row>
    <row r="9" spans="2:26" ht="12.75">
      <c r="B9" t="s">
        <v>14</v>
      </c>
      <c r="C9" t="s">
        <v>15</v>
      </c>
      <c r="E9" t="s">
        <v>16</v>
      </c>
      <c r="I9" t="s">
        <v>14</v>
      </c>
      <c r="J9" t="s">
        <v>17</v>
      </c>
      <c r="L9" t="s">
        <v>16</v>
      </c>
      <c r="P9" t="s">
        <v>18</v>
      </c>
      <c r="Q9" t="s">
        <v>19</v>
      </c>
      <c r="S9" t="s">
        <v>16</v>
      </c>
      <c r="W9" t="s">
        <v>18</v>
      </c>
      <c r="X9" t="s">
        <v>19</v>
      </c>
      <c r="Z9" t="s">
        <v>16</v>
      </c>
    </row>
    <row r="11" spans="2:24" ht="12.75">
      <c r="B11">
        <v>0</v>
      </c>
      <c r="C11">
        <v>0</v>
      </c>
      <c r="I11">
        <v>0</v>
      </c>
      <c r="J11">
        <v>0</v>
      </c>
      <c r="P11">
        <v>0</v>
      </c>
      <c r="Q11">
        <v>0</v>
      </c>
      <c r="W11">
        <v>0</v>
      </c>
      <c r="X11">
        <v>0</v>
      </c>
    </row>
    <row r="12" spans="1:26" ht="12.75">
      <c r="A12" t="s">
        <v>13</v>
      </c>
      <c r="B12">
        <v>0.21743881282984123</v>
      </c>
      <c r="C12">
        <v>0.19023077708231026</v>
      </c>
      <c r="E12">
        <v>1.1430264658791696</v>
      </c>
      <c r="I12">
        <v>0.21743881282984123</v>
      </c>
      <c r="J12">
        <v>0.25867660740047627</v>
      </c>
      <c r="L12">
        <v>0.8405816630075414</v>
      </c>
      <c r="P12">
        <v>31.53691260726891</v>
      </c>
      <c r="Q12">
        <v>6.472894357597805</v>
      </c>
      <c r="S12">
        <v>4.872150056064373</v>
      </c>
      <c r="W12">
        <v>31.53691260726891</v>
      </c>
      <c r="X12">
        <v>8.801868857217572</v>
      </c>
      <c r="Z12">
        <v>3.582979151229741</v>
      </c>
    </row>
    <row r="13" spans="2:26" ht="12.75">
      <c r="B13">
        <v>0.4844847968370917</v>
      </c>
      <c r="C13">
        <v>0.3349018455297149</v>
      </c>
      <c r="E13">
        <v>1.4466471394649414</v>
      </c>
      <c r="I13">
        <v>0.4844847968370917</v>
      </c>
      <c r="J13">
        <v>0.45540093218617744</v>
      </c>
      <c r="L13">
        <v>1.063864306362518</v>
      </c>
      <c r="P13">
        <v>70.26875514335447</v>
      </c>
      <c r="Q13">
        <v>11.39554965567119</v>
      </c>
      <c r="S13">
        <v>6.1663331095559775</v>
      </c>
      <c r="W13">
        <v>70.26875514335447</v>
      </c>
      <c r="X13">
        <v>15.495716148587418</v>
      </c>
      <c r="Z13">
        <v>4.534721368767467</v>
      </c>
    </row>
    <row r="14" spans="2:26" ht="12.75">
      <c r="B14">
        <v>0.8531900767809683</v>
      </c>
      <c r="C14">
        <v>0.5471121267735698</v>
      </c>
      <c r="E14">
        <v>1.5594428180789954</v>
      </c>
      <c r="I14">
        <v>0.8531900767809683</v>
      </c>
      <c r="J14">
        <v>0.7439653614000132</v>
      </c>
      <c r="L14">
        <v>1.1468142484152932</v>
      </c>
      <c r="P14">
        <v>123.74506896285695</v>
      </c>
      <c r="Q14">
        <v>18.61633039975261</v>
      </c>
      <c r="S14">
        <v>6.647124664509682</v>
      </c>
      <c r="W14">
        <v>123.74506896285695</v>
      </c>
      <c r="X14">
        <v>25.314564046440857</v>
      </c>
      <c r="Z14">
        <v>4.888295478280421</v>
      </c>
    </row>
    <row r="15" spans="2:26" ht="12.75">
      <c r="B15">
        <v>1.7013107821909428</v>
      </c>
      <c r="C15">
        <v>0.8803351682949694</v>
      </c>
      <c r="E15">
        <v>1.9325716425552288</v>
      </c>
      <c r="I15">
        <v>1.7013107821909428</v>
      </c>
      <c r="J15">
        <v>1.197083448864522</v>
      </c>
      <c r="L15">
        <v>1.4212131859351151</v>
      </c>
      <c r="P15">
        <v>246.75488592621952</v>
      </c>
      <c r="Q15">
        <v>29.954756170637086</v>
      </c>
      <c r="S15">
        <v>8.23758619568064</v>
      </c>
      <c r="W15">
        <v>246.75488592621952</v>
      </c>
      <c r="X15">
        <v>40.73260289724924</v>
      </c>
      <c r="Z15">
        <v>6.057920888303542</v>
      </c>
    </row>
    <row r="16" spans="2:26" ht="12.75">
      <c r="B16">
        <v>2.6612182452764745</v>
      </c>
      <c r="C16">
        <v>1.2009158574141987</v>
      </c>
      <c r="E16">
        <v>2.2159905948836296</v>
      </c>
      <c r="I16">
        <v>2.6612182452764745</v>
      </c>
      <c r="J16">
        <v>1.633010412583898</v>
      </c>
      <c r="L16">
        <v>1.6296394834774215</v>
      </c>
      <c r="P16">
        <v>385.9780419967214</v>
      </c>
      <c r="Q16">
        <v>40.86300648418553</v>
      </c>
      <c r="S16">
        <v>9.445659416815047</v>
      </c>
      <c r="W16">
        <v>385.9780419967214</v>
      </c>
      <c r="X16">
        <v>55.56568735951255</v>
      </c>
      <c r="Z16">
        <v>6.946337935125786</v>
      </c>
    </row>
    <row r="17" spans="2:26" ht="12.75">
      <c r="B17">
        <v>3.6641755109931426</v>
      </c>
      <c r="C17">
        <v>1.4567853366630148</v>
      </c>
      <c r="E17">
        <v>2.515247386678456</v>
      </c>
      <c r="I17">
        <v>3.6641755109931426</v>
      </c>
      <c r="J17">
        <v>1.9809428020981978</v>
      </c>
      <c r="L17">
        <v>1.8497129281633367</v>
      </c>
      <c r="P17">
        <v>531.4450597111919</v>
      </c>
      <c r="Q17">
        <v>49.569358494693944</v>
      </c>
      <c r="S17">
        <v>10.721241425145323</v>
      </c>
      <c r="W17">
        <v>531.4450597111919</v>
      </c>
      <c r="X17">
        <v>67.40462128731838</v>
      </c>
      <c r="Z17">
        <v>7.884400944051872</v>
      </c>
    </row>
    <row r="18" spans="2:26" ht="12.75">
      <c r="B18">
        <v>4.63740700571523</v>
      </c>
      <c r="C18">
        <v>1.6734077556698694</v>
      </c>
      <c r="E18">
        <v>2.7712355162707274</v>
      </c>
      <c r="I18">
        <v>4.63740700571523</v>
      </c>
      <c r="J18">
        <v>2.2755068747210623</v>
      </c>
      <c r="L18">
        <v>2.037966598665493</v>
      </c>
      <c r="P18">
        <v>672.600708034709</v>
      </c>
      <c r="Q18">
        <v>56.94026900257646</v>
      </c>
      <c r="S18">
        <v>11.812390770480464</v>
      </c>
      <c r="W18">
        <v>672.600708034709</v>
      </c>
      <c r="X18">
        <v>77.42761626676156</v>
      </c>
      <c r="Z18">
        <v>8.686832172611334</v>
      </c>
    </row>
    <row r="19" spans="2:26" ht="12.75">
      <c r="B19">
        <v>5.24676583057666</v>
      </c>
      <c r="C19">
        <v>1.8317381150966339</v>
      </c>
      <c r="E19">
        <v>2.864364609402619</v>
      </c>
      <c r="I19">
        <v>5.24676583057666</v>
      </c>
      <c r="J19">
        <v>2.4908051605882973</v>
      </c>
      <c r="L19">
        <v>2.1064537337546865</v>
      </c>
      <c r="P19">
        <v>760.9809551305285</v>
      </c>
      <c r="Q19">
        <v>62.327702654947515</v>
      </c>
      <c r="S19">
        <v>12.209353509199532</v>
      </c>
      <c r="W19">
        <v>760.9809551305285</v>
      </c>
      <c r="X19">
        <v>84.75347111088867</v>
      </c>
      <c r="Z19">
        <v>8.978758570665335</v>
      </c>
    </row>
    <row r="20" spans="2:26" ht="12.75">
      <c r="B20">
        <v>6.5215620561355365</v>
      </c>
      <c r="C20">
        <v>2.0807905961474558</v>
      </c>
      <c r="E20">
        <v>3.134175091049568</v>
      </c>
      <c r="I20">
        <v>6.5215620561355365</v>
      </c>
      <c r="J20">
        <v>2.8294677674020337</v>
      </c>
      <c r="L20">
        <v>2.304872361957852</v>
      </c>
      <c r="P20">
        <v>945.8749794967666</v>
      </c>
      <c r="Q20">
        <v>70.80209583183114</v>
      </c>
      <c r="S20">
        <v>13.35942062708716</v>
      </c>
      <c r="W20">
        <v>945.8749794967666</v>
      </c>
      <c r="X20">
        <v>96.27698644524223</v>
      </c>
      <c r="Z20">
        <v>9.824517929159896</v>
      </c>
    </row>
    <row r="21" spans="2:26" ht="12.75">
      <c r="B21">
        <v>7.560181397410268</v>
      </c>
      <c r="C21">
        <v>2.296217701016278</v>
      </c>
      <c r="E21">
        <v>3.292449750763712</v>
      </c>
      <c r="I21">
        <v>7.560181397410268</v>
      </c>
      <c r="J21">
        <v>3.1224064468537907</v>
      </c>
      <c r="L21">
        <v>2.421267546711634</v>
      </c>
      <c r="P21">
        <v>1096.5143569460586</v>
      </c>
      <c r="Q21">
        <v>78.13233394033487</v>
      </c>
      <c r="S21">
        <v>14.034066328844125</v>
      </c>
      <c r="W21">
        <v>1096.5143569460586</v>
      </c>
      <c r="X21">
        <v>106.24467492566612</v>
      </c>
      <c r="Z21">
        <v>10.32065237823197</v>
      </c>
    </row>
    <row r="22" spans="2:27" ht="12.75">
      <c r="B22" t="s">
        <v>20</v>
      </c>
      <c r="F22">
        <v>3.5325364417420277</v>
      </c>
      <c r="J22" t="s">
        <v>21</v>
      </c>
      <c r="M22">
        <v>4.803557848438983</v>
      </c>
      <c r="Q22" t="s">
        <v>22</v>
      </c>
      <c r="T22">
        <v>120.19997790298098</v>
      </c>
      <c r="X22" t="s">
        <v>23</v>
      </c>
      <c r="AA22">
        <v>163.44843337364838</v>
      </c>
    </row>
    <row r="23" spans="2:27" ht="12.75">
      <c r="B23" t="s">
        <v>24</v>
      </c>
      <c r="F23">
        <v>4.725957005618904</v>
      </c>
      <c r="J23" t="s">
        <v>24</v>
      </c>
      <c r="M23">
        <v>4.725957005618903</v>
      </c>
      <c r="Q23" t="s">
        <v>25</v>
      </c>
      <c r="T23">
        <v>685.4438319093837</v>
      </c>
      <c r="X23" t="s">
        <v>25</v>
      </c>
      <c r="AA23">
        <v>685.4438319093836</v>
      </c>
    </row>
    <row r="27" spans="3:24" ht="12.75">
      <c r="C27" t="s">
        <v>37</v>
      </c>
      <c r="J27" t="s">
        <v>36</v>
      </c>
      <c r="Q27" t="s">
        <v>37</v>
      </c>
      <c r="X27" t="s">
        <v>36</v>
      </c>
    </row>
    <row r="30" spans="2:24" ht="12.75">
      <c r="B30">
        <v>0</v>
      </c>
      <c r="C30">
        <v>0</v>
      </c>
      <c r="I30">
        <v>0</v>
      </c>
      <c r="J30">
        <v>0</v>
      </c>
      <c r="P30">
        <v>0</v>
      </c>
      <c r="Q30">
        <v>0</v>
      </c>
      <c r="W30">
        <v>0</v>
      </c>
      <c r="X30">
        <v>0</v>
      </c>
    </row>
    <row r="31" spans="2:26" ht="12.75">
      <c r="B31">
        <v>0.21743881282984123</v>
      </c>
      <c r="C31">
        <v>0.3494319931710328</v>
      </c>
      <c r="E31">
        <v>0.62226360802462</v>
      </c>
      <c r="I31">
        <v>0.21743881282984123</v>
      </c>
      <c r="J31">
        <v>0.2351431113501981</v>
      </c>
      <c r="L31">
        <v>0</v>
      </c>
      <c r="P31">
        <v>31.53691260726891</v>
      </c>
      <c r="Q31">
        <v>11.889960245403755</v>
      </c>
      <c r="S31">
        <v>2.652398490521445</v>
      </c>
      <c r="W31">
        <v>31.53691260726891</v>
      </c>
      <c r="X31">
        <v>8.001105510009648</v>
      </c>
      <c r="Z31">
        <v>3.941569395356078</v>
      </c>
    </row>
    <row r="32" spans="2:26" ht="12.75">
      <c r="B32">
        <v>0.4844847968370917</v>
      </c>
      <c r="C32">
        <v>0.6151760571816953</v>
      </c>
      <c r="E32">
        <v>0.787554702724714</v>
      </c>
      <c r="I32">
        <v>0.4844847968370917</v>
      </c>
      <c r="J32">
        <v>0.41397014280558087</v>
      </c>
      <c r="L32">
        <v>1.1703375358271375</v>
      </c>
      <c r="P32">
        <v>70.26875514335447</v>
      </c>
      <c r="Q32">
        <v>20.9323101683894</v>
      </c>
      <c r="S32">
        <v>3.356951744842274</v>
      </c>
      <c r="W32">
        <v>70.26875514335447</v>
      </c>
      <c r="X32">
        <v>14.085969908122607</v>
      </c>
      <c r="Z32">
        <v>4.988563485630785</v>
      </c>
    </row>
    <row r="33" spans="2:26" ht="12.75">
      <c r="B33">
        <v>0.8531900767809683</v>
      </c>
      <c r="C33">
        <v>1.0049818640219872</v>
      </c>
      <c r="E33">
        <v>0.848960670162205</v>
      </c>
      <c r="I33">
        <v>0.8531900767809683</v>
      </c>
      <c r="J33">
        <v>0.6762819861230777</v>
      </c>
      <c r="L33">
        <v>1.2615892398259072</v>
      </c>
      <c r="P33">
        <v>123.74506896285695</v>
      </c>
      <c r="Q33">
        <v>34.1960514323156</v>
      </c>
      <c r="S33">
        <v>3.61869466735907</v>
      </c>
      <c r="W33">
        <v>123.74506896285695</v>
      </c>
      <c r="X33">
        <v>23.011533250621277</v>
      </c>
      <c r="Z33">
        <v>5.377523853588332</v>
      </c>
    </row>
    <row r="34" spans="2:26" ht="12.75">
      <c r="B34">
        <v>1.7013107821909428</v>
      </c>
      <c r="C34">
        <v>1.6170741519011194</v>
      </c>
      <c r="E34">
        <v>1.0520920022070666</v>
      </c>
      <c r="I34">
        <v>1.7013107821909428</v>
      </c>
      <c r="J34">
        <v>1.0881769694622614</v>
      </c>
      <c r="L34">
        <v>1.56345045882718</v>
      </c>
      <c r="P34">
        <v>246.75488592621952</v>
      </c>
      <c r="Q34">
        <v>55.02343161395497</v>
      </c>
      <c r="S34">
        <v>4.48454192492854</v>
      </c>
      <c r="W34">
        <v>246.75488592621952</v>
      </c>
      <c r="X34">
        <v>37.02689267075043</v>
      </c>
      <c r="Z34">
        <v>6.664207232305635</v>
      </c>
    </row>
    <row r="35" spans="2:26" ht="12.75">
      <c r="B35">
        <v>2.6612182452764745</v>
      </c>
      <c r="C35">
        <v>2.2059438967931646</v>
      </c>
      <c r="E35">
        <v>1.206385279854648</v>
      </c>
      <c r="I35">
        <v>2.6612182452764745</v>
      </c>
      <c r="J35">
        <v>1.484444817570085</v>
      </c>
      <c r="L35">
        <v>1.7927363912608563</v>
      </c>
      <c r="P35">
        <v>385.9780419967214</v>
      </c>
      <c r="Q35">
        <v>75.06062910394108</v>
      </c>
      <c r="S35">
        <v>5.1422169865141125</v>
      </c>
      <c r="W35">
        <v>385.9780419967214</v>
      </c>
      <c r="X35">
        <v>50.51051481357916</v>
      </c>
      <c r="Z35">
        <v>7.641538468203372</v>
      </c>
    </row>
    <row r="36" spans="2:26" ht="12.75">
      <c r="B36">
        <v>3.6641755109931426</v>
      </c>
      <c r="C36">
        <v>2.6759466140025987</v>
      </c>
      <c r="E36">
        <v>1.3693006773077514</v>
      </c>
      <c r="I36">
        <v>3.6641755109931426</v>
      </c>
      <c r="J36">
        <v>1.8007235311038503</v>
      </c>
      <c r="L36">
        <v>2.034835135822871</v>
      </c>
      <c r="P36">
        <v>531.4450597111919</v>
      </c>
      <c r="Q36">
        <v>91.05319341420636</v>
      </c>
      <c r="S36">
        <v>5.836643831849114</v>
      </c>
      <c r="W36">
        <v>531.4450597111919</v>
      </c>
      <c r="X36">
        <v>61.27238380061058</v>
      </c>
      <c r="Z36">
        <v>8.673484312942565</v>
      </c>
    </row>
    <row r="37" spans="2:26" ht="12.75">
      <c r="B37">
        <v>4.63740700571523</v>
      </c>
      <c r="C37">
        <v>3.0738570089453883</v>
      </c>
      <c r="E37">
        <v>1.508660615057784</v>
      </c>
      <c r="I37">
        <v>4.63740700571523</v>
      </c>
      <c r="J37">
        <v>2.068489191186489</v>
      </c>
      <c r="L37">
        <v>2.2419295326630184</v>
      </c>
      <c r="P37">
        <v>672.600708034709</v>
      </c>
      <c r="Q37">
        <v>104.59270573581276</v>
      </c>
      <c r="S37">
        <v>6.430665535449563</v>
      </c>
      <c r="W37">
        <v>672.600708034709</v>
      </c>
      <c r="X37">
        <v>70.38352163482875</v>
      </c>
      <c r="Z37">
        <v>9.556224133318695</v>
      </c>
    </row>
    <row r="38" spans="2:26" ht="12.75">
      <c r="B38">
        <v>5.24676583057666</v>
      </c>
      <c r="C38">
        <v>3.3646916147991073</v>
      </c>
      <c r="E38">
        <v>1.559360093358786</v>
      </c>
      <c r="I38">
        <v>5.24676583057666</v>
      </c>
      <c r="J38">
        <v>2.264200389489041</v>
      </c>
      <c r="L38">
        <v>2.317270969006719</v>
      </c>
      <c r="P38">
        <v>760.9809551305285</v>
      </c>
      <c r="Q38">
        <v>114.48879988050611</v>
      </c>
      <c r="S38">
        <v>6.646772050408225</v>
      </c>
      <c r="W38">
        <v>760.9809551305285</v>
      </c>
      <c r="X38">
        <v>77.0428957415915</v>
      </c>
      <c r="Z38">
        <v>9.877366988942422</v>
      </c>
    </row>
    <row r="39" spans="2:26" ht="12.75">
      <c r="B39">
        <v>6.5215620561355365</v>
      </c>
      <c r="C39">
        <v>3.8221722927028945</v>
      </c>
      <c r="E39">
        <v>1.7062449195673848</v>
      </c>
      <c r="I39">
        <v>6.5215620561355365</v>
      </c>
      <c r="J39">
        <v>2.5720526528398713</v>
      </c>
      <c r="L39">
        <v>2.5355476486591</v>
      </c>
      <c r="P39">
        <v>945.8749794967666</v>
      </c>
      <c r="Q39">
        <v>130.05528257132832</v>
      </c>
      <c r="S39">
        <v>7.272868589386249</v>
      </c>
      <c r="W39">
        <v>945.8749794967666</v>
      </c>
      <c r="X39">
        <v>87.51804181932157</v>
      </c>
      <c r="Z39">
        <v>10.807771287313509</v>
      </c>
    </row>
    <row r="40" spans="2:26" ht="12.75">
      <c r="B40">
        <v>7.560181397410268</v>
      </c>
      <c r="C40">
        <v>4.217887033461201</v>
      </c>
      <c r="E40">
        <v>1.7924096443157649</v>
      </c>
      <c r="I40">
        <v>7.560181397410268</v>
      </c>
      <c r="J40">
        <v>2.838340792356339</v>
      </c>
      <c r="L40">
        <v>2.663591848367843</v>
      </c>
      <c r="P40">
        <v>1096.5143569460586</v>
      </c>
      <c r="Q40">
        <v>143.52008438709566</v>
      </c>
      <c r="S40">
        <v>7.6401457094227405</v>
      </c>
      <c r="W40">
        <v>1096.5143569460586</v>
      </c>
      <c r="X40">
        <v>96.57890474701469</v>
      </c>
      <c r="Z40">
        <v>11.353559660034895</v>
      </c>
    </row>
    <row r="42" spans="2:27" ht="12.75">
      <c r="B42" t="s">
        <v>28</v>
      </c>
      <c r="F42">
        <v>6.48886194295008</v>
      </c>
      <c r="J42" t="s">
        <v>29</v>
      </c>
      <c r="M42">
        <v>4.366546899557517</v>
      </c>
      <c r="Q42" t="s">
        <v>30</v>
      </c>
      <c r="T42">
        <v>220.79349357637923</v>
      </c>
      <c r="Y42" t="s">
        <v>31</v>
      </c>
      <c r="AA42">
        <v>148.57846465139815</v>
      </c>
    </row>
    <row r="43" spans="2:27" ht="12.75">
      <c r="B43" t="s">
        <v>24</v>
      </c>
      <c r="F43">
        <v>4.725957005618892</v>
      </c>
      <c r="J43" t="s">
        <v>24</v>
      </c>
      <c r="M43">
        <v>4.72595700561891</v>
      </c>
      <c r="Q43" t="s">
        <v>25</v>
      </c>
      <c r="T43">
        <v>685.443831909382</v>
      </c>
      <c r="X43" t="s">
        <v>25</v>
      </c>
      <c r="AA43">
        <v>685.4438319093845</v>
      </c>
    </row>
    <row r="44" spans="2:27" ht="12.75">
      <c r="B44" t="s">
        <v>32</v>
      </c>
      <c r="F44">
        <v>0.966537323400683</v>
      </c>
      <c r="J44" t="s">
        <v>32</v>
      </c>
      <c r="M44">
        <v>0.966537323400683</v>
      </c>
      <c r="Q44" t="s">
        <v>32</v>
      </c>
      <c r="T44">
        <v>0.966537323400683</v>
      </c>
      <c r="X44" t="s">
        <v>32</v>
      </c>
      <c r="AA44">
        <v>0.966537323400683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rmb</dc:creator>
  <cp:keywords/>
  <dc:description/>
  <cp:lastModifiedBy>karlsena</cp:lastModifiedBy>
  <dcterms:created xsi:type="dcterms:W3CDTF">1999-10-14T04:55:44Z</dcterms:created>
  <dcterms:modified xsi:type="dcterms:W3CDTF">2004-09-23T18:34:29Z</dcterms:modified>
  <cp:category/>
  <cp:version/>
  <cp:contentType/>
  <cp:contentStatus/>
</cp:coreProperties>
</file>