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185" yWindow="-90" windowWidth="9945" windowHeight="9120"/>
  </bookViews>
  <sheets>
    <sheet name="EPC" sheetId="2" r:id="rId1"/>
    <sheet name="EPC Comparison" sheetId="3" r:id="rId2"/>
    <sheet name="LEED Checklist" sheetId="1" r:id="rId3"/>
  </sheets>
  <definedNames>
    <definedName name="_xlnm.Print_Area" localSheetId="0">EPC!$A$1:$O$123</definedName>
    <definedName name="_xlnm.Print_Area" localSheetId="1">'EPC Comparison'!$A$1:$N$106</definedName>
    <definedName name="_xlnm.Print_Area" localSheetId="2">'LEED Checklist'!$A$1:$I$111</definedName>
  </definedNames>
  <calcPr calcId="114210"/>
</workbook>
</file>

<file path=xl/calcChain.xml><?xml version="1.0" encoding="utf-8"?>
<calcChain xmlns="http://schemas.openxmlformats.org/spreadsheetml/2006/main">
  <c r="N77" i="3"/>
  <c r="N93"/>
  <c r="N70"/>
  <c r="N31"/>
  <c r="N26"/>
  <c r="N11"/>
  <c r="P110" i="2"/>
  <c r="P41"/>
  <c r="P83"/>
  <c r="P98"/>
  <c r="P29"/>
  <c r="P9"/>
  <c r="L11" i="3"/>
  <c r="L26"/>
  <c r="L31"/>
  <c r="L70"/>
  <c r="L77"/>
  <c r="L93"/>
  <c r="Q110" i="2"/>
  <c r="Q98"/>
  <c r="Q83"/>
  <c r="Q41"/>
  <c r="Q29"/>
  <c r="Q9"/>
  <c r="C11" i="1"/>
  <c r="C29"/>
  <c r="C37"/>
  <c r="C65"/>
  <c r="C82"/>
  <c r="C102"/>
  <c r="C110"/>
  <c r="B102"/>
  <c r="A102"/>
  <c r="B82"/>
  <c r="A82"/>
  <c r="B65"/>
  <c r="A65"/>
  <c r="B37"/>
  <c r="A37"/>
  <c r="B29"/>
  <c r="A29"/>
  <c r="F57"/>
  <c r="F56"/>
  <c r="F55"/>
  <c r="F53"/>
  <c r="F52"/>
  <c r="F51"/>
  <c r="F50"/>
  <c r="F49"/>
  <c r="F48"/>
  <c r="F47"/>
  <c r="F46"/>
  <c r="F45"/>
  <c r="F44"/>
  <c r="A11"/>
  <c r="B11"/>
  <c r="A110"/>
  <c r="B110"/>
</calcChain>
</file>

<file path=xl/sharedStrings.xml><?xml version="1.0" encoding="utf-8"?>
<sst xmlns="http://schemas.openxmlformats.org/spreadsheetml/2006/main" count="540" uniqueCount="254">
  <si>
    <t>Prereq 1</t>
  </si>
  <si>
    <t>Required</t>
  </si>
  <si>
    <t>Credit 1</t>
  </si>
  <si>
    <t>Site Selection</t>
  </si>
  <si>
    <t>Credit 2</t>
  </si>
  <si>
    <t>Credit 3</t>
  </si>
  <si>
    <t>Brownfield Redevelopment</t>
  </si>
  <si>
    <t>Credit 4.1</t>
  </si>
  <si>
    <t>Credit 4.2</t>
  </si>
  <si>
    <t>Credit 4.3</t>
  </si>
  <si>
    <t>Credit 4.4</t>
  </si>
  <si>
    <t>Credit 5.1</t>
  </si>
  <si>
    <t>Credit 5.2</t>
  </si>
  <si>
    <t>Credit 6.1</t>
  </si>
  <si>
    <t>Credit 6.2</t>
  </si>
  <si>
    <t>Credit 7.1</t>
  </si>
  <si>
    <t>Credit 7.2</t>
  </si>
  <si>
    <t>Credit 8</t>
  </si>
  <si>
    <t>Light Pollution Reduction</t>
  </si>
  <si>
    <t>Water Efficiency</t>
  </si>
  <si>
    <t>Credit 1.1</t>
  </si>
  <si>
    <t>Credit 1.2</t>
  </si>
  <si>
    <t>Innovative Wastewater Technologies</t>
  </si>
  <si>
    <t>Credit 3.1</t>
  </si>
  <si>
    <t>Credit 3.2</t>
  </si>
  <si>
    <t>Energy &amp; Atmosphere</t>
  </si>
  <si>
    <t>Prereq 2</t>
  </si>
  <si>
    <t>Minimum Energy Performance</t>
  </si>
  <si>
    <t>Prereq 3</t>
  </si>
  <si>
    <t>Credit 1.3</t>
  </si>
  <si>
    <t>Credit 1.4</t>
  </si>
  <si>
    <t>Credit 2.1</t>
  </si>
  <si>
    <t>Credit 2.2</t>
  </si>
  <si>
    <t>Credit 4</t>
  </si>
  <si>
    <t>Credit 5</t>
  </si>
  <si>
    <t>Measurement &amp; Verification</t>
  </si>
  <si>
    <t>Credit 6</t>
  </si>
  <si>
    <t>Green Power</t>
  </si>
  <si>
    <t xml:space="preserve">Sustainable Sites </t>
  </si>
  <si>
    <t>Materials &amp; Resources</t>
  </si>
  <si>
    <t>Storage &amp; Collection of Recyclables</t>
  </si>
  <si>
    <t>Rapidly Renewable Materials</t>
  </si>
  <si>
    <t>Credit 7</t>
  </si>
  <si>
    <t>Certified Wood</t>
  </si>
  <si>
    <t>Indoor Environmental Quality</t>
  </si>
  <si>
    <t>Minimum IAQ Performance</t>
  </si>
  <si>
    <t>Indoor Chemical &amp; Pollutant Source Control</t>
  </si>
  <si>
    <t>Credit 8.1</t>
  </si>
  <si>
    <t>Credit 8.2</t>
  </si>
  <si>
    <t>Innovation &amp; Design Process</t>
  </si>
  <si>
    <t>Yes</t>
  </si>
  <si>
    <t>?</t>
  </si>
  <si>
    <t>No</t>
  </si>
  <si>
    <r>
      <t>Alternative Transportation</t>
    </r>
    <r>
      <rPr>
        <sz val="10"/>
        <rFont val="Arial"/>
        <family val="2"/>
      </rPr>
      <t>, Public Transportation Access</t>
    </r>
  </si>
  <si>
    <r>
      <t>Alternative Transportation</t>
    </r>
    <r>
      <rPr>
        <sz val="10"/>
        <rFont val="Arial"/>
        <family val="2"/>
      </rPr>
      <t>, Bicycle Storage &amp; Changing Rooms</t>
    </r>
  </si>
  <si>
    <r>
      <t>Water Efficient Landscaping</t>
    </r>
    <r>
      <rPr>
        <sz val="10"/>
        <rFont val="Arial"/>
        <family val="2"/>
      </rPr>
      <t>, Reduce by 50%</t>
    </r>
  </si>
  <si>
    <r>
      <t>Water Efficient Landscaping</t>
    </r>
    <r>
      <rPr>
        <sz val="10"/>
        <rFont val="Arial"/>
        <family val="2"/>
      </rPr>
      <t>, No Potable Use or No Irrigation</t>
    </r>
  </si>
  <si>
    <r>
      <t>Water Use Reduction</t>
    </r>
    <r>
      <rPr>
        <sz val="10"/>
        <rFont val="Arial"/>
        <family val="2"/>
      </rPr>
      <t>, 20% Reduction</t>
    </r>
  </si>
  <si>
    <r>
      <t>Water Use Reduction</t>
    </r>
    <r>
      <rPr>
        <sz val="10"/>
        <rFont val="Arial"/>
        <family val="2"/>
      </rPr>
      <t>, 30% Reduction</t>
    </r>
  </si>
  <si>
    <r>
      <t xml:space="preserve">Environmental Tobacco Smoke </t>
    </r>
    <r>
      <rPr>
        <sz val="10"/>
        <rFont val="Arial"/>
        <family val="2"/>
      </rPr>
      <t>(ETS)</t>
    </r>
    <r>
      <rPr>
        <b/>
        <sz val="10"/>
        <rFont val="Arial"/>
        <family val="2"/>
      </rPr>
      <t xml:space="preserve"> Control</t>
    </r>
  </si>
  <si>
    <r>
      <t>Construction IAQ Management Plan</t>
    </r>
    <r>
      <rPr>
        <sz val="10"/>
        <rFont val="Arial"/>
        <family val="2"/>
      </rPr>
      <t>, During Construction</t>
    </r>
  </si>
  <si>
    <r>
      <t>Construction IAQ Management Plan</t>
    </r>
    <r>
      <rPr>
        <sz val="10"/>
        <rFont val="Arial"/>
        <family val="2"/>
      </rPr>
      <t>, Before Occupancy</t>
    </r>
  </si>
  <si>
    <r>
      <t>Low-Emitting Materials</t>
    </r>
    <r>
      <rPr>
        <sz val="10"/>
        <rFont val="Arial"/>
        <family val="2"/>
      </rPr>
      <t>, Adhesives &amp; Sealants</t>
    </r>
  </si>
  <si>
    <r>
      <t>Daylight &amp; Views</t>
    </r>
    <r>
      <rPr>
        <sz val="10"/>
        <rFont val="Arial"/>
        <family val="2"/>
      </rPr>
      <t>, Daylight 75% of Spaces</t>
    </r>
  </si>
  <si>
    <r>
      <t>Daylight &amp; Views</t>
    </r>
    <r>
      <rPr>
        <sz val="10"/>
        <rFont val="Arial"/>
        <family val="2"/>
      </rPr>
      <t>, Views for 90% of Spaces</t>
    </r>
  </si>
  <si>
    <t>Y</t>
  </si>
  <si>
    <r>
      <t xml:space="preserve">14 </t>
    </r>
    <r>
      <rPr>
        <sz val="10"/>
        <color indexed="9"/>
        <rFont val="Arial"/>
        <family val="2"/>
      </rPr>
      <t>Points</t>
    </r>
  </si>
  <si>
    <r>
      <t>5</t>
    </r>
    <r>
      <rPr>
        <sz val="10"/>
        <color indexed="9"/>
        <rFont val="Arial"/>
        <family val="2"/>
      </rPr>
      <t xml:space="preserve"> Points</t>
    </r>
  </si>
  <si>
    <r>
      <t>17</t>
    </r>
    <r>
      <rPr>
        <sz val="10"/>
        <color indexed="9"/>
        <rFont val="Arial"/>
        <family val="2"/>
      </rPr>
      <t xml:space="preserve"> Points</t>
    </r>
  </si>
  <si>
    <r>
      <t>13</t>
    </r>
    <r>
      <rPr>
        <sz val="10"/>
        <color indexed="9"/>
        <rFont val="Arial"/>
        <family val="2"/>
      </rPr>
      <t xml:space="preserve"> Points</t>
    </r>
  </si>
  <si>
    <r>
      <t>15</t>
    </r>
    <r>
      <rPr>
        <sz val="10"/>
        <color indexed="9"/>
        <rFont val="Arial"/>
        <family val="2"/>
      </rPr>
      <t xml:space="preserve"> Points</t>
    </r>
  </si>
  <si>
    <r>
      <t>69</t>
    </r>
    <r>
      <rPr>
        <sz val="10"/>
        <color indexed="9"/>
        <rFont val="Arial"/>
        <family val="2"/>
      </rPr>
      <t xml:space="preserve"> Points</t>
    </r>
  </si>
  <si>
    <t>Optimize Energy Performance</t>
  </si>
  <si>
    <r>
      <t>Innovation in Design</t>
    </r>
    <r>
      <rPr>
        <sz val="10"/>
        <rFont val="Arial"/>
        <family val="2"/>
      </rPr>
      <t>: Provide Specific Title</t>
    </r>
  </si>
  <si>
    <r>
      <t xml:space="preserve">Project Totals  </t>
    </r>
    <r>
      <rPr>
        <b/>
        <sz val="10"/>
        <color indexed="9"/>
        <rFont val="Arial"/>
        <family val="2"/>
      </rPr>
      <t>(pre-certification estimates)</t>
    </r>
  </si>
  <si>
    <t>Construction Activity Pollution Prevention</t>
  </si>
  <si>
    <t>Development Density &amp; Community Connectivity</t>
  </si>
  <si>
    <r>
      <t>Alternative Transportation</t>
    </r>
    <r>
      <rPr>
        <sz val="10"/>
        <rFont val="Arial"/>
        <family val="2"/>
      </rPr>
      <t>, Parking Capacity</t>
    </r>
  </si>
  <si>
    <r>
      <t xml:space="preserve">Site Development, </t>
    </r>
    <r>
      <rPr>
        <sz val="10"/>
        <rFont val="Arial"/>
        <family val="2"/>
      </rPr>
      <t>Maximize Open Space</t>
    </r>
  </si>
  <si>
    <r>
      <t xml:space="preserve">Stormwater Design, </t>
    </r>
    <r>
      <rPr>
        <sz val="10"/>
        <rFont val="Arial"/>
        <family val="2"/>
      </rPr>
      <t>Quantity Control</t>
    </r>
  </si>
  <si>
    <r>
      <t xml:space="preserve">Stormwater Design, </t>
    </r>
    <r>
      <rPr>
        <sz val="10"/>
        <rFont val="Arial"/>
        <family val="2"/>
      </rPr>
      <t>Quality Control</t>
    </r>
  </si>
  <si>
    <r>
      <t xml:space="preserve">Heat Island Effect, </t>
    </r>
    <r>
      <rPr>
        <sz val="10"/>
        <rFont val="Arial"/>
        <family val="2"/>
      </rPr>
      <t>Non-Roof</t>
    </r>
  </si>
  <si>
    <r>
      <t xml:space="preserve">Heat Island Effect, </t>
    </r>
    <r>
      <rPr>
        <sz val="10"/>
        <rFont val="Arial"/>
        <family val="2"/>
      </rPr>
      <t>Roof</t>
    </r>
  </si>
  <si>
    <t>Fundamental Commissioning of the Building Energy Systems</t>
  </si>
  <si>
    <t>Fundamental Refrigerant Management</t>
  </si>
  <si>
    <t>On-Site Renewable Energy</t>
  </si>
  <si>
    <t>Enhanced Commissioning</t>
  </si>
  <si>
    <t>Enhanced Refrigerant Management</t>
  </si>
  <si>
    <r>
      <t>Building Reuse</t>
    </r>
    <r>
      <rPr>
        <sz val="10"/>
        <rFont val="Arial"/>
        <family val="2"/>
      </rPr>
      <t>, Maintain 75% of Existing Walls, Floors &amp; Roof</t>
    </r>
  </si>
  <si>
    <r>
      <t>Building Reuse</t>
    </r>
    <r>
      <rPr>
        <sz val="10"/>
        <rFont val="Arial"/>
        <family val="2"/>
      </rPr>
      <t>, Maintain 50% of Interior Non-Structural Elements</t>
    </r>
  </si>
  <si>
    <r>
      <t>Construction Waste Management</t>
    </r>
    <r>
      <rPr>
        <sz val="10"/>
        <rFont val="Arial"/>
        <family val="2"/>
      </rPr>
      <t>, Divert 50% from Disposal</t>
    </r>
  </si>
  <si>
    <r>
      <t>Construction Waste Management</t>
    </r>
    <r>
      <rPr>
        <sz val="10"/>
        <rFont val="Arial"/>
        <family val="2"/>
      </rPr>
      <t>, Divert 75% from Disposal</t>
    </r>
  </si>
  <si>
    <r>
      <t>Materials Reuse</t>
    </r>
    <r>
      <rPr>
        <sz val="10"/>
        <rFont val="Arial"/>
        <family val="2"/>
      </rPr>
      <t>, 5%</t>
    </r>
  </si>
  <si>
    <r>
      <t>Materials Reuse</t>
    </r>
    <r>
      <rPr>
        <sz val="10"/>
        <rFont val="Arial"/>
        <family val="2"/>
      </rPr>
      <t>,10%</t>
    </r>
  </si>
  <si>
    <r>
      <t>Recycled Content</t>
    </r>
    <r>
      <rPr>
        <sz val="10"/>
        <rFont val="Arial"/>
        <family val="2"/>
      </rPr>
      <t>, 10% (post-consumer + ½ pre-consumer)</t>
    </r>
  </si>
  <si>
    <r>
      <t>Recycled Content</t>
    </r>
    <r>
      <rPr>
        <sz val="10"/>
        <rFont val="Arial"/>
        <family val="2"/>
      </rPr>
      <t>, 20% (post-consumer + ½ pre-consumer)</t>
    </r>
  </si>
  <si>
    <r>
      <t>Regional Materials</t>
    </r>
    <r>
      <rPr>
        <sz val="10"/>
        <rFont val="Arial"/>
        <family val="2"/>
      </rPr>
      <t>, 10% Extracted, Processed &amp; Manufactured Regionally</t>
    </r>
  </si>
  <si>
    <r>
      <t>Regional Materials</t>
    </r>
    <r>
      <rPr>
        <sz val="10"/>
        <rFont val="Arial"/>
        <family val="2"/>
      </rPr>
      <t>, 20% Extracted, Processed &amp; Manufactured Regionally</t>
    </r>
  </si>
  <si>
    <t>Outdoor Air Delivery Monitoring</t>
  </si>
  <si>
    <t>Increased Ventilation</t>
  </si>
  <si>
    <r>
      <t>Low-Emitting Materials</t>
    </r>
    <r>
      <rPr>
        <sz val="10"/>
        <rFont val="Arial"/>
        <family val="2"/>
      </rPr>
      <t>, Paints &amp; Coatings</t>
    </r>
  </si>
  <si>
    <r>
      <t>Low-Emitting Materials</t>
    </r>
    <r>
      <rPr>
        <sz val="10"/>
        <rFont val="Arial"/>
        <family val="2"/>
      </rPr>
      <t>, Carpet Systems</t>
    </r>
  </si>
  <si>
    <r>
      <t>Low-Emitting Materials</t>
    </r>
    <r>
      <rPr>
        <sz val="10"/>
        <rFont val="Arial"/>
        <family val="2"/>
      </rPr>
      <t>, Composite Wood &amp; Agrifiber Products</t>
    </r>
  </si>
  <si>
    <r>
      <t>Controllability of Systems</t>
    </r>
    <r>
      <rPr>
        <sz val="10"/>
        <rFont val="Arial"/>
        <family val="2"/>
      </rPr>
      <t>, Lighting</t>
    </r>
  </si>
  <si>
    <r>
      <t>Controllability of Systems</t>
    </r>
    <r>
      <rPr>
        <sz val="10"/>
        <rFont val="Arial"/>
        <family val="2"/>
      </rPr>
      <t>, Thermal Comfort</t>
    </r>
  </si>
  <si>
    <r>
      <t>Thermal Comfort</t>
    </r>
    <r>
      <rPr>
        <sz val="10"/>
        <rFont val="Arial"/>
        <family val="2"/>
      </rPr>
      <t>, Design</t>
    </r>
  </si>
  <si>
    <r>
      <t>Thermal Comfort</t>
    </r>
    <r>
      <rPr>
        <sz val="10"/>
        <rFont val="Arial"/>
        <family val="2"/>
      </rPr>
      <t>, Verification</t>
    </r>
  </si>
  <si>
    <r>
      <t>LEED</t>
    </r>
    <r>
      <rPr>
        <b/>
        <vertAlign val="superscript"/>
        <sz val="10"/>
        <rFont val="Arial"/>
        <family val="2"/>
      </rPr>
      <t xml:space="preserve">® </t>
    </r>
    <r>
      <rPr>
        <b/>
        <sz val="10"/>
        <rFont val="Arial"/>
        <family val="2"/>
      </rPr>
      <t>Accredited Professional</t>
    </r>
  </si>
  <si>
    <t>Registered Project Checklist</t>
  </si>
  <si>
    <t>Project Address:</t>
  </si>
  <si>
    <r>
      <t xml:space="preserve">Certified:  </t>
    </r>
    <r>
      <rPr>
        <sz val="10"/>
        <color indexed="63"/>
        <rFont val="Arial"/>
        <family val="2"/>
      </rPr>
      <t xml:space="preserve">26-32 points,  </t>
    </r>
    <r>
      <rPr>
        <b/>
        <sz val="10"/>
        <color indexed="63"/>
        <rFont val="Arial"/>
        <family val="2"/>
      </rPr>
      <t xml:space="preserve">Silver: </t>
    </r>
    <r>
      <rPr>
        <sz val="10"/>
        <color indexed="63"/>
        <rFont val="Arial"/>
        <family val="2"/>
      </rPr>
      <t xml:space="preserve"> 33-38 points,  </t>
    </r>
    <r>
      <rPr>
        <b/>
        <sz val="10"/>
        <color indexed="63"/>
        <rFont val="Arial"/>
        <family val="2"/>
      </rPr>
      <t>Gold:</t>
    </r>
    <r>
      <rPr>
        <sz val="10"/>
        <color indexed="63"/>
        <rFont val="Arial"/>
        <family val="2"/>
      </rPr>
      <t xml:space="preserve">  39-51 points,  </t>
    </r>
    <r>
      <rPr>
        <b/>
        <sz val="10"/>
        <color indexed="63"/>
        <rFont val="Arial"/>
        <family val="2"/>
      </rPr>
      <t xml:space="preserve">Platinum: </t>
    </r>
    <r>
      <rPr>
        <sz val="10"/>
        <color indexed="63"/>
        <rFont val="Arial"/>
        <family val="2"/>
      </rPr>
      <t xml:space="preserve"> 52-69 points</t>
    </r>
  </si>
  <si>
    <t>10.5% New Buildings or 3.5% Existing Building Renovations</t>
  </si>
  <si>
    <t>14% New Buildings or 7% Existing Building Renovations</t>
  </si>
  <si>
    <t>17.5% New Buildings or 10.5% Existing Building Renovations</t>
  </si>
  <si>
    <t>21% New Buildings or 14% Existing Building Renovations</t>
  </si>
  <si>
    <t>24.5% New Buildings or 17.5% Existing Building Renovations</t>
  </si>
  <si>
    <t>28% New Buildings or 21% Existing Building Renovations</t>
  </si>
  <si>
    <t>31.5% New Buildings or 24.5% Existing Building Renovations</t>
  </si>
  <si>
    <t>35% New Buildings or 28% Existing Building Renovations</t>
  </si>
  <si>
    <t>38.5% New Buildings or 31.5% Existing Building Renovations</t>
  </si>
  <si>
    <t>42% New Buildings or 35% Existing Building Renovations</t>
  </si>
  <si>
    <t>2.5% Renewable Energy</t>
  </si>
  <si>
    <t>7.5% Renewable Energy</t>
  </si>
  <si>
    <t>12.5% Renewable Energy</t>
  </si>
  <si>
    <r>
      <t>Alternative Transportation</t>
    </r>
    <r>
      <rPr>
        <sz val="10"/>
        <rFont val="Arial"/>
        <family val="2"/>
      </rPr>
      <t>, Low-Emitting &amp; Fuel-Efficient Vehicles</t>
    </r>
  </si>
  <si>
    <t>1 to 10</t>
  </si>
  <si>
    <t>1 to 3</t>
  </si>
  <si>
    <t xml:space="preserve">LEED for New Construction v2.2 </t>
  </si>
  <si>
    <r>
      <t xml:space="preserve">Site Development, </t>
    </r>
    <r>
      <rPr>
        <sz val="10"/>
        <rFont val="Arial"/>
        <family val="2"/>
      </rPr>
      <t>Protect or Restore Habitat</t>
    </r>
  </si>
  <si>
    <r>
      <t>*Note for EAc1</t>
    </r>
    <r>
      <rPr>
        <sz val="7"/>
        <color indexed="10"/>
        <rFont val="Arial"/>
        <family val="2"/>
      </rPr>
      <t>: All LEED for New Construction projects registered after June 26</t>
    </r>
    <r>
      <rPr>
        <vertAlign val="superscript"/>
        <sz val="7"/>
        <color indexed="10"/>
        <rFont val="Arial"/>
        <family val="2"/>
      </rPr>
      <t>th</t>
    </r>
    <r>
      <rPr>
        <sz val="7"/>
        <color indexed="10"/>
        <rFont val="Arial"/>
        <family val="2"/>
      </rPr>
      <t>, 2007 are required to achieve at least two (2) points under EAc1.</t>
    </r>
  </si>
  <si>
    <r>
      <t>Building Reuse</t>
    </r>
    <r>
      <rPr>
        <sz val="10"/>
        <rFont val="Arial"/>
        <family val="2"/>
      </rPr>
      <t>, Maintain 95% of Existing Walls, Floors &amp; Roof</t>
    </r>
  </si>
  <si>
    <t>Project Name: LBNL Datacenter Environmental Performance Criteria (EPC)</t>
  </si>
  <si>
    <t xml:space="preserve">Datacenter Environmental Performance Criteria </t>
  </si>
  <si>
    <t>Proposed Registered Project Checklist</t>
  </si>
  <si>
    <t>Sustainable Sites</t>
  </si>
  <si>
    <r>
      <t>Alternative Transportation</t>
    </r>
    <r>
      <rPr>
        <sz val="10"/>
        <rFont val="Eras Light ITC"/>
      </rPr>
      <t>, Parking Capacity</t>
    </r>
  </si>
  <si>
    <r>
      <t>Site Development</t>
    </r>
    <r>
      <rPr>
        <sz val="10"/>
        <rFont val="Eras Light ITC"/>
      </rPr>
      <t>, Maximize Open Space</t>
    </r>
  </si>
  <si>
    <t>Heat Island Effect, Non-Roof</t>
  </si>
  <si>
    <t>Heat Island Effect, Roof</t>
  </si>
  <si>
    <t>Credit 5.3</t>
  </si>
  <si>
    <r>
      <t>Site Development</t>
    </r>
    <r>
      <rPr>
        <sz val="10"/>
        <rFont val="Eras Light ITC"/>
      </rPr>
      <t>, Impacts to Local Infrastructure (Power Grid), Sewage (Cooling Tower)</t>
    </r>
  </si>
  <si>
    <t>Credit 5.4</t>
  </si>
  <si>
    <r>
      <t>Site Development</t>
    </r>
    <r>
      <rPr>
        <sz val="10"/>
        <rFont val="Eras Light ITC"/>
      </rPr>
      <t>, Noise Impacts (Generators), (Cooling Towers)</t>
    </r>
  </si>
  <si>
    <t>Credit 5.5</t>
  </si>
  <si>
    <r>
      <t>Site Development</t>
    </r>
    <r>
      <rPr>
        <sz val="10"/>
        <rFont val="Eras Light ITC"/>
      </rPr>
      <t>, Air Quality &amp; Emissions Impacts</t>
    </r>
  </si>
  <si>
    <r>
      <t xml:space="preserve">Water Efficient Landscaping, </t>
    </r>
    <r>
      <rPr>
        <sz val="10"/>
        <rFont val="Eras Light ITC"/>
      </rPr>
      <t>Reduce by 50%</t>
    </r>
  </si>
  <si>
    <r>
      <t xml:space="preserve">Water Efficient Landscaping, </t>
    </r>
    <r>
      <rPr>
        <sz val="10"/>
        <rFont val="Eras Light ITC"/>
      </rPr>
      <t>No Potable Use or No Irrigation</t>
    </r>
  </si>
  <si>
    <t>On-site Water Treatment</t>
  </si>
  <si>
    <t>Prereg 3</t>
  </si>
  <si>
    <t>Prereg 4</t>
  </si>
  <si>
    <t>7.5% On-Site Energy Generation</t>
  </si>
  <si>
    <t>12.5% On-Site Energy Generation</t>
  </si>
  <si>
    <r>
      <t xml:space="preserve">Building Reuse, </t>
    </r>
    <r>
      <rPr>
        <sz val="10"/>
        <rFont val="Eras Light ITC"/>
      </rPr>
      <t>Maintain 75% of Existing Walls, Floors &amp; Roof</t>
    </r>
  </si>
  <si>
    <r>
      <t xml:space="preserve">Building Reuse, </t>
    </r>
    <r>
      <rPr>
        <sz val="10"/>
        <rFont val="Eras Light ITC"/>
      </rPr>
      <t>Maintain 95% of Existing Walls, Floors &amp; Roof</t>
    </r>
  </si>
  <si>
    <t>Credit 1.5</t>
  </si>
  <si>
    <r>
      <t xml:space="preserve">Construction Waste Management, </t>
    </r>
    <r>
      <rPr>
        <sz val="10"/>
        <rFont val="Eras Light ITC"/>
      </rPr>
      <t>Divert 50% from Disposal</t>
    </r>
  </si>
  <si>
    <r>
      <t xml:space="preserve">Construction Waste Management, </t>
    </r>
    <r>
      <rPr>
        <sz val="10"/>
        <rFont val="Eras Light ITC"/>
      </rPr>
      <t>Divert 75% from Disposal</t>
    </r>
  </si>
  <si>
    <r>
      <t xml:space="preserve">Materials Reuse, </t>
    </r>
    <r>
      <rPr>
        <sz val="10"/>
        <rFont val="Eras Light ITC"/>
      </rPr>
      <t>5% (HVAC Materials &amp; Resources, Electrical wire &amp; cable, Racks, etc.)</t>
    </r>
  </si>
  <si>
    <r>
      <t xml:space="preserve">Materials Reuse, </t>
    </r>
    <r>
      <rPr>
        <sz val="10"/>
        <rFont val="Eras Light ITC"/>
      </rPr>
      <t>10% (HVAC Materials &amp; Resources, Electrical wire &amp; cable, Racks, etc.)</t>
    </r>
  </si>
  <si>
    <r>
      <t xml:space="preserve">Recycled Content, </t>
    </r>
    <r>
      <rPr>
        <sz val="10"/>
        <rFont val="Eras Light ITC"/>
      </rPr>
      <t>10% (post-consumer + 1/2 pre-consumer wire &amp; cable, racks, etc.)</t>
    </r>
  </si>
  <si>
    <r>
      <t xml:space="preserve">Recycled Content, </t>
    </r>
    <r>
      <rPr>
        <sz val="10"/>
        <rFont val="Eras Light ITC"/>
      </rPr>
      <t>20% (post-consumer + 1/2 pre-consumer wire &amp; cable, racks, etc.)</t>
    </r>
  </si>
  <si>
    <r>
      <t xml:space="preserve">Construction IAQ Management Plan, </t>
    </r>
    <r>
      <rPr>
        <sz val="10"/>
        <rFont val="Eras Light ITC"/>
      </rPr>
      <t>Before Occupancy</t>
    </r>
  </si>
  <si>
    <r>
      <t xml:space="preserve">Construction IAQ Management Plan, </t>
    </r>
    <r>
      <rPr>
        <sz val="10"/>
        <rFont val="Eras Light ITC"/>
      </rPr>
      <t>During Construction</t>
    </r>
  </si>
  <si>
    <r>
      <t xml:space="preserve">Low Emitting Materials, </t>
    </r>
    <r>
      <rPr>
        <sz val="10"/>
        <rFont val="Eras Light ITC"/>
      </rPr>
      <t>Paints &amp; Coatings</t>
    </r>
  </si>
  <si>
    <r>
      <t xml:space="preserve">Low Emitting Materials, </t>
    </r>
    <r>
      <rPr>
        <sz val="10"/>
        <rFont val="Eras Light ITC"/>
      </rPr>
      <t>Adhesives &amp; Sealants</t>
    </r>
  </si>
  <si>
    <r>
      <t xml:space="preserve">Outdoor Air Delivery Monitoring </t>
    </r>
    <r>
      <rPr>
        <sz val="10"/>
        <rFont val="Eras Light ITC"/>
      </rPr>
      <t>(Particulates)</t>
    </r>
  </si>
  <si>
    <t>Acoustic Environment</t>
  </si>
  <si>
    <t>Credit 1.6</t>
  </si>
  <si>
    <t>Credit 1.7</t>
  </si>
  <si>
    <t>Credit 1.8</t>
  </si>
  <si>
    <r>
      <t>Site Development</t>
    </r>
    <r>
      <rPr>
        <sz val="10"/>
        <rFont val="Eras Light ITC"/>
      </rPr>
      <t>, Protect or Restore Habitat</t>
    </r>
  </si>
  <si>
    <r>
      <t>Storm water Design</t>
    </r>
    <r>
      <rPr>
        <sz val="10"/>
        <rFont val="Eras Light ITC"/>
      </rPr>
      <t>, Quantity Control</t>
    </r>
  </si>
  <si>
    <r>
      <t>Storm water Design</t>
    </r>
    <r>
      <rPr>
        <sz val="10"/>
        <rFont val="Eras Light ITC"/>
      </rPr>
      <t>, Quality Control</t>
    </r>
  </si>
  <si>
    <t>Energy Efficiency</t>
  </si>
  <si>
    <r>
      <t xml:space="preserve">Minimum Energy Performance </t>
    </r>
    <r>
      <rPr>
        <sz val="10"/>
        <rFont val="Eras Light ITC"/>
      </rPr>
      <t>(Revised ASHRAE 90.1 for Data Centers- By Tier)</t>
    </r>
  </si>
  <si>
    <t xml:space="preserve">Minimum Energy Sub-metering &amp; Reporting of DCiE Metric </t>
  </si>
  <si>
    <t>Enhanced Energy Sub-metering &amp; Automated Reporting of Metrics of Performance</t>
  </si>
  <si>
    <t>Optimize Infrastructure Energy Performance - Above ASHRAE 90.1 Minimum by Tier</t>
  </si>
  <si>
    <t>5.0% Renewable Energy</t>
  </si>
  <si>
    <t>15.0% Renewable Energy</t>
  </si>
  <si>
    <t>20.0% Renewable Energy</t>
  </si>
  <si>
    <t>On-Site Generation  (Based upon % Reduction in Source Energy)</t>
  </si>
  <si>
    <t>15.0% On-Site Energy Generation</t>
  </si>
  <si>
    <t>IT Equipment/Operations Plan (Including Energy Efficiency Goals &amp; Strategy)</t>
  </si>
  <si>
    <t>Total Available Points</t>
  </si>
  <si>
    <t>13 Points</t>
  </si>
  <si>
    <t>14 Points</t>
  </si>
  <si>
    <t>NEW</t>
  </si>
  <si>
    <t>OLD</t>
  </si>
  <si>
    <t>Eliminated</t>
  </si>
  <si>
    <r>
      <t>Alternative Transportation</t>
    </r>
    <r>
      <rPr>
        <sz val="10"/>
        <rFont val="Eras Light ITC"/>
      </rPr>
      <t>, Public Transportation Access</t>
    </r>
  </si>
  <si>
    <r>
      <t>Alternative Transportation</t>
    </r>
    <r>
      <rPr>
        <sz val="10"/>
        <rFont val="Eras Light ITC"/>
      </rPr>
      <t>, Bicycle Storage &amp; Changing Rooms</t>
    </r>
  </si>
  <si>
    <r>
      <t>Alternative Transportation</t>
    </r>
    <r>
      <rPr>
        <sz val="10"/>
        <rFont val="Eras Light ITC"/>
      </rPr>
      <t>, Low-Emitting &amp; Fuel-Efficient Vehicles</t>
    </r>
  </si>
  <si>
    <t>Added</t>
  </si>
  <si>
    <t>Credit 8.0</t>
  </si>
  <si>
    <t>Changed</t>
  </si>
  <si>
    <t xml:space="preserve">  7.5% Renewable Energy</t>
  </si>
  <si>
    <r>
      <t xml:space="preserve">Environmental Tobacco Smoke </t>
    </r>
    <r>
      <rPr>
        <sz val="10"/>
        <rFont val="Eras Light ITC"/>
      </rPr>
      <t>(ETS)</t>
    </r>
    <r>
      <rPr>
        <b/>
        <sz val="10"/>
        <rFont val="Eras Light ITC"/>
      </rPr>
      <t xml:space="preserve"> Control</t>
    </r>
  </si>
  <si>
    <r>
      <t xml:space="preserve">Controllability of Systems, </t>
    </r>
    <r>
      <rPr>
        <sz val="10"/>
        <rFont val="Eras Light ITC"/>
      </rPr>
      <t>Thermal Comfort</t>
    </r>
  </si>
  <si>
    <r>
      <t xml:space="preserve">Thermal Comfort, </t>
    </r>
    <r>
      <rPr>
        <sz val="10"/>
        <rFont val="Eras Light ITC"/>
      </rPr>
      <t>Design</t>
    </r>
  </si>
  <si>
    <r>
      <t xml:space="preserve">Thermal Comfort, </t>
    </r>
    <r>
      <rPr>
        <sz val="10"/>
        <rFont val="Eras Light ITC"/>
      </rPr>
      <t>Verification</t>
    </r>
  </si>
  <si>
    <r>
      <t xml:space="preserve">Daylight &amp; Views, </t>
    </r>
    <r>
      <rPr>
        <sz val="10"/>
        <rFont val="Eras Light ITC"/>
      </rPr>
      <t>Daylight 75% of Spaces</t>
    </r>
  </si>
  <si>
    <r>
      <t xml:space="preserve">Daylight &amp; Views, </t>
    </r>
    <r>
      <rPr>
        <sz val="10"/>
        <rFont val="Eras Light ITC"/>
      </rPr>
      <t>Daylight 90% of Spaces</t>
    </r>
  </si>
  <si>
    <r>
      <t xml:space="preserve">Low Emitting Materials, </t>
    </r>
    <r>
      <rPr>
        <sz val="10"/>
        <rFont val="Eras Light ITC"/>
      </rPr>
      <t>Composite Wood &amp; Agrifiber Products</t>
    </r>
  </si>
  <si>
    <r>
      <t xml:space="preserve">Low Emitting Materials, </t>
    </r>
    <r>
      <rPr>
        <sz val="10"/>
        <rFont val="Eras Light ITC"/>
      </rPr>
      <t>Carpet Systems</t>
    </r>
  </si>
  <si>
    <t>Before</t>
  </si>
  <si>
    <t>After</t>
  </si>
  <si>
    <t>5 Points</t>
  </si>
  <si>
    <t>17 Points</t>
  </si>
  <si>
    <t>Optimize Infrastructure Energy Performance -( Above new ASHRAE 90.1 Minimum by Tier)</t>
  </si>
  <si>
    <t>69 Points</t>
  </si>
  <si>
    <r>
      <t>Fuel Storage &amp; Handling</t>
    </r>
    <r>
      <rPr>
        <sz val="10"/>
        <rFont val="Eras Light ITC"/>
      </rPr>
      <t>, Storm water protection</t>
    </r>
  </si>
  <si>
    <r>
      <t>Fuel Storage and Handling</t>
    </r>
    <r>
      <rPr>
        <sz val="10"/>
        <rFont val="Eras Light ITC"/>
      </rPr>
      <t>, Storm water discharge protection</t>
    </r>
  </si>
  <si>
    <t>Credit 3.3</t>
  </si>
  <si>
    <r>
      <t xml:space="preserve">Water Use Reduction, </t>
    </r>
    <r>
      <rPr>
        <sz val="10"/>
        <rFont val="Eras Light ITC"/>
      </rPr>
      <t xml:space="preserve">20% Reduction </t>
    </r>
  </si>
  <si>
    <r>
      <t xml:space="preserve">Water Use Reduction, </t>
    </r>
    <r>
      <rPr>
        <sz val="10"/>
        <rFont val="Eras Light ITC"/>
      </rPr>
      <t xml:space="preserve">30% Reduction </t>
    </r>
  </si>
  <si>
    <t xml:space="preserve">Site Selection </t>
  </si>
  <si>
    <t>1 to 4</t>
  </si>
  <si>
    <t>9 Points</t>
  </si>
  <si>
    <t>7.5% Reduction in Site Source Energy by On-Site Energy Generation</t>
  </si>
  <si>
    <t>12.5% Reduction in Site Source Energy by On-Site Energy Generation</t>
  </si>
  <si>
    <t>15.0% Reduction in Site Source Energy by On-Site Energy Generation</t>
  </si>
  <si>
    <t xml:space="preserve">On-Site Generation  </t>
  </si>
  <si>
    <t xml:space="preserve">Enhanced Measurement &amp; Verification </t>
  </si>
  <si>
    <t>Credit 2.0</t>
  </si>
  <si>
    <t>Innovation in Design</t>
  </si>
  <si>
    <t>Innovation in IT Design</t>
  </si>
  <si>
    <t>EPC for New Construction v2.2 rev.6</t>
  </si>
  <si>
    <t>7.5% Renewable Source Energy</t>
  </si>
  <si>
    <t>12.5% Renewable Source Energy</t>
  </si>
  <si>
    <t>15.0% Renewable Source Energy</t>
  </si>
  <si>
    <t>17.5% Renewable Source Energy</t>
  </si>
  <si>
    <r>
      <t xml:space="preserve">Regional Materials, </t>
    </r>
    <r>
      <rPr>
        <sz val="10"/>
        <rFont val="Eras Light ITC"/>
      </rPr>
      <t>10% Extracted, Processed &amp; Manufactured Regionally</t>
    </r>
  </si>
  <si>
    <r>
      <t>Regional Materials, 2</t>
    </r>
    <r>
      <rPr>
        <sz val="10"/>
        <rFont val="Eras Light ITC"/>
      </rPr>
      <t>0% Extracted, Processed &amp; Manufactured Regionally</t>
    </r>
  </si>
  <si>
    <r>
      <t xml:space="preserve">Controllability of Systems, </t>
    </r>
    <r>
      <rPr>
        <sz val="10"/>
        <rFont val="Eras Light ITC"/>
      </rPr>
      <t>Lighting</t>
    </r>
  </si>
  <si>
    <t>10 Points</t>
  </si>
  <si>
    <t xml:space="preserve">20.0% Reduction </t>
  </si>
  <si>
    <t xml:space="preserve">30.0% Reduction </t>
  </si>
  <si>
    <t xml:space="preserve">40.0% Reduction </t>
  </si>
  <si>
    <r>
      <t>Water Use Reduction</t>
    </r>
    <r>
      <rPr>
        <sz val="10"/>
        <rFont val="Eras Light ITC"/>
      </rPr>
      <t>, Reduction in Cooling Tower Make-up, Condensate Re-use</t>
    </r>
  </si>
  <si>
    <t>10 to 24</t>
  </si>
  <si>
    <t>Renewable Source (Green) Energy</t>
  </si>
  <si>
    <t>7 Points</t>
  </si>
  <si>
    <t>5 to 10</t>
  </si>
  <si>
    <t>50 Points</t>
  </si>
  <si>
    <t>Credit 1.9</t>
  </si>
  <si>
    <t>Credit 1.10</t>
  </si>
  <si>
    <t>100 Points</t>
  </si>
  <si>
    <r>
      <t xml:space="preserve">Certified:  </t>
    </r>
    <r>
      <rPr>
        <sz val="12"/>
        <color indexed="63"/>
        <rFont val="Arial"/>
        <family val="2"/>
      </rPr>
      <t xml:space="preserve">38-46 points,  </t>
    </r>
    <r>
      <rPr>
        <b/>
        <sz val="12"/>
        <color indexed="63"/>
        <rFont val="Arial"/>
        <family val="2"/>
      </rPr>
      <t xml:space="preserve">Silver: </t>
    </r>
    <r>
      <rPr>
        <sz val="12"/>
        <color indexed="63"/>
        <rFont val="Arial"/>
        <family val="2"/>
      </rPr>
      <t xml:space="preserve"> 47-55 points,  </t>
    </r>
    <r>
      <rPr>
        <b/>
        <sz val="12"/>
        <color indexed="63"/>
        <rFont val="Arial"/>
        <family val="2"/>
      </rPr>
      <t>Gold:</t>
    </r>
    <r>
      <rPr>
        <sz val="12"/>
        <color indexed="63"/>
        <rFont val="Arial"/>
        <family val="2"/>
      </rPr>
      <t xml:space="preserve">  56-74 points,  </t>
    </r>
    <r>
      <rPr>
        <b/>
        <sz val="12"/>
        <color indexed="63"/>
        <rFont val="Arial"/>
        <family val="2"/>
      </rPr>
      <t xml:space="preserve">Platinum: </t>
    </r>
    <r>
      <rPr>
        <sz val="12"/>
        <color indexed="63"/>
        <rFont val="Arial"/>
        <family val="2"/>
      </rPr>
      <t xml:space="preserve"> 75-100 points</t>
    </r>
  </si>
  <si>
    <t>Prereg 2</t>
  </si>
  <si>
    <r>
      <t>Water Use Reduction</t>
    </r>
    <r>
      <rPr>
        <sz val="10"/>
        <rFont val="Eras Light ITC"/>
      </rPr>
      <t>, 20%-40% Reduction in Cooling Tower Make-up, Condensate Re-use</t>
    </r>
  </si>
  <si>
    <t xml:space="preserve">  2.5% Renewable Energy</t>
  </si>
  <si>
    <t xml:space="preserve">  5.0% Renewable Energy</t>
  </si>
  <si>
    <t>15 Points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</si>
</sst>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31">
    <font>
      <sz val="10"/>
      <name val="Eras Light ITC"/>
    </font>
    <font>
      <sz val="10"/>
      <name val="Eras Light ITC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55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color indexed="23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vertAlign val="superscript"/>
      <sz val="7"/>
      <color indexed="10"/>
      <name val="Arial"/>
      <family val="2"/>
    </font>
    <font>
      <sz val="7"/>
      <name val="Arial"/>
      <family val="2"/>
    </font>
    <font>
      <b/>
      <sz val="10"/>
      <name val="Eras Light ITC"/>
    </font>
    <font>
      <sz val="8"/>
      <name val="Eras Light ITC"/>
    </font>
    <font>
      <b/>
      <sz val="10"/>
      <color indexed="9"/>
      <name val="Eras Light ITC"/>
    </font>
    <font>
      <sz val="9"/>
      <name val="Eras Light ITC"/>
    </font>
    <font>
      <sz val="9"/>
      <color indexed="23"/>
      <name val="Eras Light ITC"/>
    </font>
    <font>
      <b/>
      <sz val="12"/>
      <name val="Eras Light ITC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2"/>
      <name val="Eras Light ITC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/>
    </xf>
    <xf numFmtId="0" fontId="7" fillId="4" borderId="5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0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vertical="center"/>
    </xf>
    <xf numFmtId="0" fontId="7" fillId="5" borderId="9" xfId="0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vertical="center"/>
    </xf>
    <xf numFmtId="0" fontId="9" fillId="5" borderId="10" xfId="0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6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16" fontId="3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0" fillId="6" borderId="2" xfId="0" applyFill="1" applyBorder="1"/>
    <xf numFmtId="0" fontId="0" fillId="7" borderId="2" xfId="0" applyFill="1" applyBorder="1"/>
    <xf numFmtId="0" fontId="0" fillId="7" borderId="0" xfId="0" applyFill="1" applyBorder="1"/>
    <xf numFmtId="0" fontId="22" fillId="7" borderId="0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23" fillId="7" borderId="0" xfId="0" applyFont="1" applyFill="1" applyBorder="1" applyAlignment="1">
      <alignment horizontal="center"/>
    </xf>
    <xf numFmtId="0" fontId="24" fillId="8" borderId="0" xfId="0" applyFont="1" applyFill="1" applyBorder="1"/>
    <xf numFmtId="0" fontId="0" fillId="8" borderId="0" xfId="0" applyFill="1" applyBorder="1"/>
    <xf numFmtId="0" fontId="24" fillId="8" borderId="16" xfId="0" applyFont="1" applyFill="1" applyBorder="1"/>
    <xf numFmtId="0" fontId="25" fillId="7" borderId="16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1" fillId="7" borderId="0" xfId="0" applyFont="1" applyFill="1" applyBorder="1"/>
    <xf numFmtId="0" fontId="26" fillId="7" borderId="16" xfId="0" applyFont="1" applyFill="1" applyBorder="1" applyAlignment="1">
      <alignment horizontal="center"/>
    </xf>
    <xf numFmtId="1" fontId="25" fillId="7" borderId="16" xfId="0" applyNumberFormat="1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0" fillId="7" borderId="0" xfId="0" applyFill="1"/>
    <xf numFmtId="0" fontId="0" fillId="7" borderId="17" xfId="0" applyFill="1" applyBorder="1"/>
    <xf numFmtId="0" fontId="23" fillId="7" borderId="17" xfId="0" applyFont="1" applyFill="1" applyBorder="1" applyAlignment="1">
      <alignment horizontal="center"/>
    </xf>
    <xf numFmtId="0" fontId="0" fillId="7" borderId="18" xfId="0" applyFill="1" applyBorder="1"/>
    <xf numFmtId="0" fontId="24" fillId="8" borderId="18" xfId="0" applyFont="1" applyFill="1" applyBorder="1" applyAlignment="1">
      <alignment horizontal="center"/>
    </xf>
    <xf numFmtId="0" fontId="0" fillId="6" borderId="18" xfId="0" applyFill="1" applyBorder="1"/>
    <xf numFmtId="0" fontId="24" fillId="7" borderId="17" xfId="0" applyFont="1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/>
    <xf numFmtId="0" fontId="24" fillId="8" borderId="20" xfId="0" applyFont="1" applyFill="1" applyBorder="1"/>
    <xf numFmtId="0" fontId="0" fillId="8" borderId="20" xfId="0" applyFill="1" applyBorder="1"/>
    <xf numFmtId="0" fontId="24" fillId="8" borderId="21" xfId="0" applyFont="1" applyFill="1" applyBorder="1"/>
    <xf numFmtId="0" fontId="22" fillId="0" borderId="0" xfId="0" applyFont="1" applyAlignment="1">
      <alignment horizontal="center"/>
    </xf>
    <xf numFmtId="9" fontId="1" fillId="0" borderId="0" xfId="1"/>
    <xf numFmtId="0" fontId="24" fillId="7" borderId="0" xfId="0" applyFont="1" applyFill="1" applyBorder="1"/>
    <xf numFmtId="0" fontId="24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9" fontId="22" fillId="7" borderId="0" xfId="1" applyFont="1" applyFill="1" applyBorder="1" applyAlignment="1">
      <alignment horizontal="center"/>
    </xf>
    <xf numFmtId="9" fontId="22" fillId="7" borderId="0" xfId="1" applyFont="1" applyFill="1" applyBorder="1"/>
    <xf numFmtId="0" fontId="0" fillId="0" borderId="0" xfId="0" applyBorder="1"/>
    <xf numFmtId="0" fontId="0" fillId="0" borderId="0" xfId="0" applyFill="1"/>
    <xf numFmtId="1" fontId="0" fillId="0" borderId="0" xfId="0" applyNumberFormat="1" applyFill="1"/>
    <xf numFmtId="0" fontId="22" fillId="7" borderId="16" xfId="0" applyFont="1" applyFill="1" applyBorder="1" applyAlignment="1">
      <alignment horizontal="center"/>
    </xf>
    <xf numFmtId="0" fontId="22" fillId="7" borderId="20" xfId="0" applyFont="1" applyFill="1" applyBorder="1"/>
    <xf numFmtId="9" fontId="1" fillId="7" borderId="0" xfId="1" applyFill="1" applyBorder="1"/>
    <xf numFmtId="0" fontId="25" fillId="7" borderId="0" xfId="0" applyFont="1" applyFill="1" applyBorder="1" applyAlignment="1">
      <alignment horizontal="center"/>
    </xf>
    <xf numFmtId="0" fontId="24" fillId="7" borderId="16" xfId="0" applyFont="1" applyFill="1" applyBorder="1"/>
    <xf numFmtId="9" fontId="22" fillId="7" borderId="16" xfId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5" fillId="7" borderId="21" xfId="0" applyFont="1" applyFill="1" applyBorder="1" applyAlignment="1">
      <alignment horizontal="center"/>
    </xf>
    <xf numFmtId="0" fontId="0" fillId="0" borderId="16" xfId="0" applyBorder="1"/>
    <xf numFmtId="2" fontId="0" fillId="0" borderId="0" xfId="0" applyNumberFormat="1"/>
    <xf numFmtId="164" fontId="0" fillId="0" borderId="0" xfId="0" applyNumberFormat="1"/>
    <xf numFmtId="0" fontId="28" fillId="7" borderId="0" xfId="0" applyFont="1" applyFill="1" applyAlignment="1" applyProtection="1">
      <alignment horizontal="left"/>
    </xf>
    <xf numFmtId="0" fontId="29" fillId="7" borderId="0" xfId="0" applyFont="1" applyFill="1" applyAlignment="1" applyProtection="1"/>
    <xf numFmtId="0" fontId="29" fillId="7" borderId="0" xfId="0" applyFont="1" applyFill="1" applyAlignment="1" applyProtection="1">
      <alignment horizontal="right"/>
    </xf>
    <xf numFmtId="0" fontId="6" fillId="7" borderId="0" xfId="0" applyFont="1" applyFill="1" applyAlignment="1" applyProtection="1">
      <alignment vertical="center"/>
      <protection locked="0"/>
    </xf>
    <xf numFmtId="0" fontId="30" fillId="7" borderId="0" xfId="0" applyFont="1" applyFill="1"/>
    <xf numFmtId="0" fontId="22" fillId="7" borderId="0" xfId="0" applyFont="1" applyFill="1" applyAlignment="1">
      <alignment horizontal="center"/>
    </xf>
    <xf numFmtId="9" fontId="0" fillId="7" borderId="0" xfId="1" applyFont="1" applyFill="1"/>
    <xf numFmtId="1" fontId="0" fillId="7" borderId="0" xfId="0" applyNumberFormat="1" applyFill="1"/>
    <xf numFmtId="165" fontId="0" fillId="0" borderId="0" xfId="0" applyNumberFormat="1"/>
    <xf numFmtId="0" fontId="27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1</xdr:row>
      <xdr:rowOff>9525</xdr:rowOff>
    </xdr:from>
    <xdr:to>
      <xdr:col>14</xdr:col>
      <xdr:colOff>228600</xdr:colOff>
      <xdr:row>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0" y="171450"/>
          <a:ext cx="11430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4</xdr:col>
      <xdr:colOff>238125</xdr:colOff>
      <xdr:row>6</xdr:row>
      <xdr:rowOff>57150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0" y="161925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1</xdr:row>
      <xdr:rowOff>152400</xdr:rowOff>
    </xdr:from>
    <xdr:to>
      <xdr:col>13</xdr:col>
      <xdr:colOff>228600</xdr:colOff>
      <xdr:row>5</xdr:row>
      <xdr:rowOff>104775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53200" y="314325"/>
          <a:ext cx="1143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</xdr:row>
      <xdr:rowOff>123825</xdr:rowOff>
    </xdr:from>
    <xdr:to>
      <xdr:col>3</xdr:col>
      <xdr:colOff>28575</xdr:colOff>
      <xdr:row>5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285750"/>
          <a:ext cx="6762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4</xdr:row>
      <xdr:rowOff>66675</xdr:rowOff>
    </xdr:to>
    <xdr:pic>
      <xdr:nvPicPr>
        <xdr:cNvPr id="3073" name="Picture 8" descr="LEED_USGBC_TM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6"/>
  <sheetViews>
    <sheetView tabSelected="1" view="pageBreakPreview" zoomScaleNormal="100" workbookViewId="0">
      <selection activeCell="E123" sqref="E123"/>
    </sheetView>
  </sheetViews>
  <sheetFormatPr defaultRowHeight="12.75"/>
  <cols>
    <col min="1" max="1" width="2.85546875" customWidth="1"/>
    <col min="2" max="4" width="3.5703125" customWidth="1"/>
    <col min="5" max="5" width="9.7109375" customWidth="1"/>
    <col min="6" max="6" width="4.28515625" customWidth="1"/>
    <col min="7" max="7" width="20.7109375" customWidth="1"/>
    <col min="15" max="15" width="12.140625" customWidth="1"/>
  </cols>
  <sheetData>
    <row r="1" spans="1:17">
      <c r="A1" s="63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7">
      <c r="A2" s="78"/>
      <c r="B2" s="78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6"/>
      <c r="P2" s="77"/>
      <c r="Q2" s="77"/>
    </row>
    <row r="3" spans="1:17" ht="15.75">
      <c r="A3" s="78"/>
      <c r="B3" s="78"/>
      <c r="C3" s="61"/>
      <c r="D3" s="61"/>
      <c r="E3" s="61"/>
      <c r="F3" s="61"/>
      <c r="G3" s="119" t="s">
        <v>132</v>
      </c>
      <c r="H3" s="119"/>
      <c r="I3" s="119"/>
      <c r="J3" s="119"/>
      <c r="K3" s="119"/>
      <c r="L3" s="119"/>
      <c r="M3" s="61"/>
      <c r="N3" s="61"/>
      <c r="O3" s="66"/>
      <c r="P3" s="77"/>
      <c r="Q3" s="77"/>
    </row>
    <row r="4" spans="1:17">
      <c r="A4" s="78"/>
      <c r="B4" s="7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6"/>
      <c r="P4" s="77"/>
      <c r="Q4" s="77"/>
    </row>
    <row r="5" spans="1:17">
      <c r="A5" s="78"/>
      <c r="B5" s="78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6"/>
      <c r="P5" s="77"/>
      <c r="Q5" s="77"/>
    </row>
    <row r="6" spans="1:17">
      <c r="A6" s="78"/>
      <c r="B6" s="78"/>
      <c r="C6" s="61"/>
      <c r="D6" s="61"/>
      <c r="E6" s="61"/>
      <c r="F6" s="61"/>
      <c r="G6" s="120" t="s">
        <v>227</v>
      </c>
      <c r="H6" s="120"/>
      <c r="I6" s="120"/>
      <c r="J6" s="120"/>
      <c r="K6" s="120"/>
      <c r="L6" s="120"/>
      <c r="M6" s="61"/>
      <c r="N6" s="61"/>
      <c r="O6" s="66"/>
      <c r="P6" s="77"/>
      <c r="Q6" s="77"/>
    </row>
    <row r="7" spans="1:17">
      <c r="A7" s="78"/>
      <c r="B7" s="78"/>
      <c r="C7" s="61"/>
      <c r="D7" s="61"/>
      <c r="E7" s="61"/>
      <c r="F7" s="61"/>
      <c r="G7" s="120" t="s">
        <v>133</v>
      </c>
      <c r="H7" s="120"/>
      <c r="I7" s="120"/>
      <c r="J7" s="120"/>
      <c r="K7" s="120"/>
      <c r="L7" s="120"/>
      <c r="M7" s="61"/>
      <c r="N7" s="61"/>
      <c r="O7" s="66"/>
      <c r="P7" s="115" t="s">
        <v>187</v>
      </c>
      <c r="Q7" s="115" t="s">
        <v>188</v>
      </c>
    </row>
    <row r="8" spans="1:17">
      <c r="A8" s="78"/>
      <c r="B8" s="79" t="s">
        <v>50</v>
      </c>
      <c r="C8" s="67"/>
      <c r="D8" s="67" t="s">
        <v>52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6"/>
      <c r="P8" s="77"/>
      <c r="Q8" s="77"/>
    </row>
    <row r="9" spans="1:17">
      <c r="A9" s="78"/>
      <c r="B9" s="80"/>
      <c r="C9" s="60"/>
      <c r="D9" s="60"/>
      <c r="E9" s="68" t="s">
        <v>134</v>
      </c>
      <c r="F9" s="68"/>
      <c r="G9" s="68"/>
      <c r="H9" s="68"/>
      <c r="I9" s="68"/>
      <c r="J9" s="68"/>
      <c r="K9" s="68"/>
      <c r="L9" s="69"/>
      <c r="M9" s="69"/>
      <c r="N9" s="69"/>
      <c r="O9" s="70" t="s">
        <v>186</v>
      </c>
      <c r="P9" s="116">
        <f>14/P122</f>
        <v>0.14000000000000001</v>
      </c>
      <c r="Q9" s="116">
        <f>14/69</f>
        <v>0.20289855072463769</v>
      </c>
    </row>
    <row r="10" spans="1:17">
      <c r="A10" s="78"/>
      <c r="B10" s="78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6"/>
      <c r="P10" s="77"/>
      <c r="Q10" s="77"/>
    </row>
    <row r="11" spans="1:17">
      <c r="A11" s="78"/>
      <c r="B11" s="81" t="s">
        <v>65</v>
      </c>
      <c r="C11" s="61"/>
      <c r="D11" s="61"/>
      <c r="E11" s="61" t="s">
        <v>0</v>
      </c>
      <c r="F11" s="61"/>
      <c r="G11" s="62" t="s">
        <v>75</v>
      </c>
      <c r="H11" s="61"/>
      <c r="I11" s="61"/>
      <c r="J11" s="61"/>
      <c r="K11" s="61"/>
      <c r="L11" s="61"/>
      <c r="M11" s="61"/>
      <c r="N11" s="61"/>
      <c r="O11" s="71" t="s">
        <v>1</v>
      </c>
      <c r="P11" s="77"/>
      <c r="Q11" s="77"/>
    </row>
    <row r="12" spans="1:17">
      <c r="A12" s="78"/>
      <c r="B12" s="81" t="s">
        <v>65</v>
      </c>
      <c r="C12" s="61"/>
      <c r="D12" s="61"/>
      <c r="E12" s="61" t="s">
        <v>26</v>
      </c>
      <c r="F12" s="61"/>
      <c r="G12" s="62" t="s">
        <v>211</v>
      </c>
      <c r="H12" s="61"/>
      <c r="I12" s="61"/>
      <c r="J12" s="61"/>
      <c r="K12" s="61"/>
      <c r="L12" s="61"/>
      <c r="M12" s="61"/>
      <c r="N12" s="61"/>
      <c r="O12" s="71" t="s">
        <v>1</v>
      </c>
      <c r="P12" s="77"/>
      <c r="Q12" s="77"/>
    </row>
    <row r="13" spans="1:17">
      <c r="A13" s="78"/>
      <c r="B13" s="82"/>
      <c r="C13" s="59"/>
      <c r="D13" s="59"/>
      <c r="E13" s="61" t="s">
        <v>2</v>
      </c>
      <c r="F13" s="61"/>
      <c r="G13" s="62" t="s">
        <v>216</v>
      </c>
      <c r="H13" s="61"/>
      <c r="I13" s="61"/>
      <c r="J13" s="61"/>
      <c r="K13" s="61"/>
      <c r="L13" s="61"/>
      <c r="M13" s="61"/>
      <c r="N13" s="61"/>
      <c r="O13" s="75">
        <v>1</v>
      </c>
      <c r="P13" s="77"/>
      <c r="Q13" s="77"/>
    </row>
    <row r="14" spans="1:17">
      <c r="A14" s="78"/>
      <c r="B14" s="82"/>
      <c r="C14" s="59"/>
      <c r="D14" s="59"/>
      <c r="E14" s="61" t="s">
        <v>4</v>
      </c>
      <c r="F14" s="61"/>
      <c r="G14" s="62" t="s">
        <v>76</v>
      </c>
      <c r="H14" s="61"/>
      <c r="I14" s="61"/>
      <c r="J14" s="61"/>
      <c r="K14" s="61"/>
      <c r="L14" s="61"/>
      <c r="M14" s="61"/>
      <c r="N14" s="61"/>
      <c r="O14" s="75">
        <v>1</v>
      </c>
      <c r="P14" s="77"/>
      <c r="Q14" s="77"/>
    </row>
    <row r="15" spans="1:17">
      <c r="A15" s="78"/>
      <c r="B15" s="82"/>
      <c r="C15" s="59"/>
      <c r="D15" s="59"/>
      <c r="E15" s="61" t="s">
        <v>5</v>
      </c>
      <c r="F15" s="61"/>
      <c r="G15" s="62" t="s">
        <v>6</v>
      </c>
      <c r="H15" s="61"/>
      <c r="I15" s="61"/>
      <c r="J15" s="61"/>
      <c r="K15" s="61"/>
      <c r="L15" s="61"/>
      <c r="M15" s="61"/>
      <c r="N15" s="61"/>
      <c r="O15" s="75">
        <v>1</v>
      </c>
      <c r="P15" s="77"/>
      <c r="Q15" s="77"/>
    </row>
    <row r="16" spans="1:17">
      <c r="A16" s="78"/>
      <c r="B16" s="82"/>
      <c r="C16" s="59"/>
      <c r="D16" s="59"/>
      <c r="E16" s="61" t="s">
        <v>33</v>
      </c>
      <c r="F16" s="61"/>
      <c r="G16" s="62" t="s">
        <v>211</v>
      </c>
      <c r="H16" s="61"/>
      <c r="I16" s="61"/>
      <c r="J16" s="61"/>
      <c r="K16" s="61"/>
      <c r="L16" s="61"/>
      <c r="M16" s="61"/>
      <c r="N16" s="61"/>
      <c r="O16" s="75">
        <v>1</v>
      </c>
      <c r="P16" s="77"/>
      <c r="Q16" s="77"/>
    </row>
    <row r="17" spans="1:17">
      <c r="A17" s="78"/>
      <c r="B17" s="82"/>
      <c r="C17" s="59"/>
      <c r="D17" s="59"/>
      <c r="E17" s="61" t="s">
        <v>11</v>
      </c>
      <c r="F17" s="61"/>
      <c r="G17" s="62" t="s">
        <v>170</v>
      </c>
      <c r="H17" s="61"/>
      <c r="I17" s="61"/>
      <c r="J17" s="61"/>
      <c r="K17" s="61"/>
      <c r="L17" s="61"/>
      <c r="M17" s="61"/>
      <c r="N17" s="61"/>
      <c r="O17" s="75">
        <v>1</v>
      </c>
      <c r="P17" s="77"/>
      <c r="Q17" s="77"/>
    </row>
    <row r="18" spans="1:17">
      <c r="A18" s="78"/>
      <c r="B18" s="82"/>
      <c r="C18" s="59"/>
      <c r="D18" s="59"/>
      <c r="E18" s="61" t="s">
        <v>12</v>
      </c>
      <c r="F18" s="61"/>
      <c r="G18" s="62" t="s">
        <v>136</v>
      </c>
      <c r="H18" s="61"/>
      <c r="I18" s="61"/>
      <c r="J18" s="61"/>
      <c r="K18" s="61"/>
      <c r="L18" s="61"/>
      <c r="M18" s="61"/>
      <c r="N18" s="61"/>
      <c r="O18" s="75">
        <v>1</v>
      </c>
      <c r="P18" s="77"/>
      <c r="Q18" s="77"/>
    </row>
    <row r="19" spans="1:17">
      <c r="A19" s="78"/>
      <c r="B19" s="82"/>
      <c r="C19" s="59"/>
      <c r="D19" s="59"/>
      <c r="E19" s="61" t="s">
        <v>139</v>
      </c>
      <c r="F19" s="61"/>
      <c r="G19" s="62" t="s">
        <v>140</v>
      </c>
      <c r="H19" s="61"/>
      <c r="I19" s="61"/>
      <c r="J19" s="61"/>
      <c r="K19" s="61"/>
      <c r="L19" s="61"/>
      <c r="M19" s="61"/>
      <c r="N19" s="61"/>
      <c r="O19" s="75">
        <v>1</v>
      </c>
      <c r="P19" s="77"/>
      <c r="Q19" s="77"/>
    </row>
    <row r="20" spans="1:17">
      <c r="A20" s="78"/>
      <c r="B20" s="82"/>
      <c r="C20" s="59"/>
      <c r="D20" s="59"/>
      <c r="E20" s="61" t="s">
        <v>141</v>
      </c>
      <c r="F20" s="61"/>
      <c r="G20" s="62" t="s">
        <v>142</v>
      </c>
      <c r="H20" s="61"/>
      <c r="I20" s="61"/>
      <c r="J20" s="61"/>
      <c r="K20" s="61"/>
      <c r="L20" s="61"/>
      <c r="M20" s="61"/>
      <c r="N20" s="61"/>
      <c r="O20" s="75">
        <v>1</v>
      </c>
      <c r="P20" s="77"/>
      <c r="Q20" s="77"/>
    </row>
    <row r="21" spans="1:17">
      <c r="A21" s="78"/>
      <c r="B21" s="82"/>
      <c r="C21" s="59"/>
      <c r="D21" s="59"/>
      <c r="E21" s="61" t="s">
        <v>143</v>
      </c>
      <c r="F21" s="61"/>
      <c r="G21" s="62" t="s">
        <v>144</v>
      </c>
      <c r="H21" s="61"/>
      <c r="I21" s="61"/>
      <c r="J21" s="61"/>
      <c r="K21" s="61"/>
      <c r="L21" s="61"/>
      <c r="M21" s="61"/>
      <c r="N21" s="61"/>
      <c r="O21" s="75">
        <v>1</v>
      </c>
      <c r="P21" s="77"/>
      <c r="Q21" s="77"/>
    </row>
    <row r="22" spans="1:17">
      <c r="A22" s="78"/>
      <c r="B22" s="82"/>
      <c r="C22" s="59"/>
      <c r="D22" s="59"/>
      <c r="E22" s="61" t="s">
        <v>13</v>
      </c>
      <c r="F22" s="61"/>
      <c r="G22" s="62" t="s">
        <v>171</v>
      </c>
      <c r="H22" s="61"/>
      <c r="I22" s="61"/>
      <c r="J22" s="61"/>
      <c r="K22" s="61"/>
      <c r="L22" s="61"/>
      <c r="M22" s="61"/>
      <c r="N22" s="61"/>
      <c r="O22" s="71">
        <v>1</v>
      </c>
      <c r="P22" s="77"/>
      <c r="Q22" s="77"/>
    </row>
    <row r="23" spans="1:17">
      <c r="A23" s="78"/>
      <c r="B23" s="82"/>
      <c r="C23" s="59"/>
      <c r="D23" s="59"/>
      <c r="E23" s="61" t="s">
        <v>14</v>
      </c>
      <c r="F23" s="61"/>
      <c r="G23" s="62" t="s">
        <v>172</v>
      </c>
      <c r="H23" s="61"/>
      <c r="I23" s="61"/>
      <c r="J23" s="61"/>
      <c r="K23" s="61"/>
      <c r="L23" s="61"/>
      <c r="M23" s="61"/>
      <c r="N23" s="61"/>
      <c r="O23" s="71">
        <v>1</v>
      </c>
      <c r="P23" s="77"/>
      <c r="Q23" s="77"/>
    </row>
    <row r="24" spans="1:17">
      <c r="A24" s="78"/>
      <c r="B24" s="82"/>
      <c r="C24" s="59"/>
      <c r="D24" s="59"/>
      <c r="E24" s="61" t="s">
        <v>15</v>
      </c>
      <c r="F24" s="61"/>
      <c r="G24" s="62" t="s">
        <v>137</v>
      </c>
      <c r="H24" s="61"/>
      <c r="I24" s="61"/>
      <c r="J24" s="61"/>
      <c r="K24" s="61"/>
      <c r="L24" s="61"/>
      <c r="M24" s="61"/>
      <c r="N24" s="61"/>
      <c r="O24" s="71">
        <v>1</v>
      </c>
      <c r="P24" s="77"/>
      <c r="Q24" s="77"/>
    </row>
    <row r="25" spans="1:17">
      <c r="A25" s="78"/>
      <c r="B25" s="82"/>
      <c r="C25" s="59"/>
      <c r="D25" s="59"/>
      <c r="E25" s="61" t="s">
        <v>16</v>
      </c>
      <c r="F25" s="61"/>
      <c r="G25" s="62" t="s">
        <v>138</v>
      </c>
      <c r="H25" s="61"/>
      <c r="I25" s="61"/>
      <c r="J25" s="61"/>
      <c r="K25" s="61"/>
      <c r="L25" s="61"/>
      <c r="M25" s="61"/>
      <c r="N25" s="61"/>
      <c r="O25" s="71">
        <v>1</v>
      </c>
      <c r="P25" s="77"/>
      <c r="Q25" s="77"/>
    </row>
    <row r="26" spans="1:17">
      <c r="A26" s="78"/>
      <c r="B26" s="82"/>
      <c r="C26" s="59"/>
      <c r="D26" s="59"/>
      <c r="E26" s="61" t="s">
        <v>194</v>
      </c>
      <c r="F26" s="61"/>
      <c r="G26" s="62" t="s">
        <v>18</v>
      </c>
      <c r="H26" s="61"/>
      <c r="I26" s="61"/>
      <c r="J26" s="61"/>
      <c r="K26" s="61"/>
      <c r="L26" s="61"/>
      <c r="M26" s="61"/>
      <c r="N26" s="61"/>
      <c r="O26" s="71">
        <v>1</v>
      </c>
      <c r="P26" s="77"/>
      <c r="Q26" s="77"/>
    </row>
    <row r="27" spans="1:17">
      <c r="A27" s="78"/>
      <c r="B27" s="78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6"/>
      <c r="P27" s="77"/>
      <c r="Q27" s="77"/>
    </row>
    <row r="28" spans="1:17">
      <c r="A28" s="78"/>
      <c r="B28" s="79" t="s">
        <v>50</v>
      </c>
      <c r="C28" s="67"/>
      <c r="D28" s="67" t="s">
        <v>52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6"/>
      <c r="P28" s="77"/>
      <c r="Q28" s="77"/>
    </row>
    <row r="29" spans="1:17">
      <c r="A29" s="78"/>
      <c r="B29" s="80"/>
      <c r="C29" s="60"/>
      <c r="D29" s="60"/>
      <c r="E29" s="68" t="s">
        <v>19</v>
      </c>
      <c r="F29" s="68"/>
      <c r="G29" s="68"/>
      <c r="H29" s="68"/>
      <c r="I29" s="68"/>
      <c r="J29" s="68"/>
      <c r="K29" s="68"/>
      <c r="L29" s="69"/>
      <c r="M29" s="69"/>
      <c r="N29" s="69"/>
      <c r="O29" s="70" t="s">
        <v>218</v>
      </c>
      <c r="P29" s="116">
        <f>9/P122</f>
        <v>0.09</v>
      </c>
      <c r="Q29" s="116">
        <f>5/69</f>
        <v>7.2463768115942032E-2</v>
      </c>
    </row>
    <row r="30" spans="1:17">
      <c r="A30" s="78"/>
      <c r="B30" s="78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6"/>
      <c r="P30" s="77"/>
      <c r="Q30" s="77"/>
    </row>
    <row r="31" spans="1:17">
      <c r="A31" s="78"/>
      <c r="B31" s="82"/>
      <c r="C31" s="59"/>
      <c r="D31" s="59"/>
      <c r="E31" s="61" t="s">
        <v>20</v>
      </c>
      <c r="F31" s="61"/>
      <c r="G31" s="62" t="s">
        <v>145</v>
      </c>
      <c r="H31" s="61"/>
      <c r="I31" s="61"/>
      <c r="J31" s="61"/>
      <c r="K31" s="61"/>
      <c r="L31" s="61"/>
      <c r="M31" s="61"/>
      <c r="N31" s="61"/>
      <c r="O31" s="75">
        <v>1</v>
      </c>
      <c r="P31" s="77"/>
      <c r="Q31" s="77"/>
    </row>
    <row r="32" spans="1:17">
      <c r="A32" s="78"/>
      <c r="B32" s="82"/>
      <c r="C32" s="59"/>
      <c r="D32" s="59"/>
      <c r="E32" s="61" t="s">
        <v>21</v>
      </c>
      <c r="F32" s="61"/>
      <c r="G32" s="62" t="s">
        <v>146</v>
      </c>
      <c r="H32" s="61"/>
      <c r="I32" s="61"/>
      <c r="J32" s="61"/>
      <c r="K32" s="61"/>
      <c r="L32" s="61"/>
      <c r="M32" s="61"/>
      <c r="N32" s="61"/>
      <c r="O32" s="75">
        <v>1</v>
      </c>
      <c r="P32" s="77"/>
      <c r="Q32" s="77"/>
    </row>
    <row r="33" spans="1:17">
      <c r="A33" s="78"/>
      <c r="B33" s="82"/>
      <c r="C33" s="59"/>
      <c r="D33" s="59"/>
      <c r="E33" s="61" t="s">
        <v>4</v>
      </c>
      <c r="F33" s="61"/>
      <c r="G33" s="62" t="s">
        <v>147</v>
      </c>
      <c r="H33" s="61"/>
      <c r="I33" s="61"/>
      <c r="J33" s="61"/>
      <c r="K33" s="61"/>
      <c r="L33" s="61"/>
      <c r="M33" s="61"/>
      <c r="N33" s="61"/>
      <c r="O33" s="75">
        <v>2</v>
      </c>
      <c r="P33" s="77"/>
      <c r="Q33" s="77"/>
    </row>
    <row r="34" spans="1:17">
      <c r="A34" s="78"/>
      <c r="B34" s="82"/>
      <c r="C34" s="59"/>
      <c r="D34" s="59"/>
      <c r="E34" s="61" t="s">
        <v>23</v>
      </c>
      <c r="F34" s="61"/>
      <c r="G34" s="62" t="s">
        <v>214</v>
      </c>
      <c r="H34" s="61"/>
      <c r="I34" s="61"/>
      <c r="J34" s="61"/>
      <c r="K34" s="61"/>
      <c r="L34" s="61"/>
      <c r="M34" s="61"/>
      <c r="N34" s="61"/>
      <c r="O34" s="75">
        <v>1</v>
      </c>
      <c r="P34" s="77"/>
      <c r="Q34" s="77"/>
    </row>
    <row r="35" spans="1:17">
      <c r="A35" s="78"/>
      <c r="B35" s="82"/>
      <c r="C35" s="59"/>
      <c r="D35" s="59"/>
      <c r="E35" s="61" t="s">
        <v>24</v>
      </c>
      <c r="F35" s="61"/>
      <c r="G35" s="62" t="s">
        <v>215</v>
      </c>
      <c r="H35" s="61"/>
      <c r="I35" s="61"/>
      <c r="J35" s="61"/>
      <c r="K35" s="61"/>
      <c r="L35" s="61"/>
      <c r="M35" s="61"/>
      <c r="N35" s="61"/>
      <c r="O35" s="75">
        <v>1</v>
      </c>
      <c r="P35" s="77"/>
      <c r="Q35" s="77"/>
    </row>
    <row r="36" spans="1:17">
      <c r="A36" s="78"/>
      <c r="B36" s="82"/>
      <c r="C36" s="59"/>
      <c r="D36" s="59"/>
      <c r="E36" s="61" t="s">
        <v>213</v>
      </c>
      <c r="F36" s="61"/>
      <c r="G36" s="62" t="s">
        <v>239</v>
      </c>
      <c r="H36" s="61"/>
      <c r="I36" s="61"/>
      <c r="J36" s="61"/>
      <c r="K36" s="61"/>
      <c r="L36" s="61"/>
      <c r="M36" s="61"/>
      <c r="N36" s="61"/>
      <c r="O36" s="75"/>
      <c r="P36" s="77"/>
      <c r="Q36" s="77"/>
    </row>
    <row r="37" spans="1:17">
      <c r="A37" s="78"/>
      <c r="B37" s="78"/>
      <c r="C37" s="61"/>
      <c r="D37" s="61"/>
      <c r="E37" s="61"/>
      <c r="F37" s="60"/>
      <c r="G37" s="73" t="s">
        <v>236</v>
      </c>
      <c r="H37" s="61"/>
      <c r="I37" s="61"/>
      <c r="J37" s="61"/>
      <c r="K37" s="61"/>
      <c r="L37" s="61"/>
      <c r="M37" s="61"/>
      <c r="N37" s="61"/>
      <c r="O37" s="75">
        <v>1</v>
      </c>
      <c r="P37" s="77"/>
      <c r="Q37" s="77"/>
    </row>
    <row r="38" spans="1:17">
      <c r="A38" s="78"/>
      <c r="B38" s="78"/>
      <c r="C38" s="61"/>
      <c r="D38" s="61"/>
      <c r="E38" s="61"/>
      <c r="F38" s="60"/>
      <c r="G38" s="73" t="s">
        <v>237</v>
      </c>
      <c r="H38" s="61"/>
      <c r="I38" s="61"/>
      <c r="J38" s="61"/>
      <c r="K38" s="61"/>
      <c r="L38" s="61"/>
      <c r="M38" s="61"/>
      <c r="N38" s="61"/>
      <c r="O38" s="75">
        <v>1</v>
      </c>
      <c r="P38" s="77"/>
      <c r="Q38" s="77"/>
    </row>
    <row r="39" spans="1:17">
      <c r="A39" s="78"/>
      <c r="B39" s="78"/>
      <c r="C39" s="61"/>
      <c r="D39" s="61"/>
      <c r="E39" s="61"/>
      <c r="F39" s="60"/>
      <c r="G39" s="73" t="s">
        <v>238</v>
      </c>
      <c r="H39" s="61"/>
      <c r="I39" s="61"/>
      <c r="J39" s="61"/>
      <c r="K39" s="61"/>
      <c r="L39" s="61"/>
      <c r="M39" s="61"/>
      <c r="N39" s="61"/>
      <c r="O39" s="75">
        <v>1</v>
      </c>
      <c r="P39" s="77"/>
      <c r="Q39" s="77"/>
    </row>
    <row r="40" spans="1:17">
      <c r="A40" s="78"/>
      <c r="B40" s="78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6"/>
      <c r="P40" s="77"/>
      <c r="Q40" s="77"/>
    </row>
    <row r="41" spans="1:17">
      <c r="A41" s="78"/>
      <c r="B41" s="80"/>
      <c r="C41" s="60"/>
      <c r="D41" s="60"/>
      <c r="E41" s="68" t="s">
        <v>173</v>
      </c>
      <c r="F41" s="68"/>
      <c r="G41" s="68"/>
      <c r="H41" s="68"/>
      <c r="I41" s="68"/>
      <c r="J41" s="68"/>
      <c r="K41" s="68"/>
      <c r="L41" s="69"/>
      <c r="M41" s="69"/>
      <c r="N41" s="69"/>
      <c r="O41" s="70" t="s">
        <v>244</v>
      </c>
      <c r="P41" s="116">
        <f>50/P122</f>
        <v>0.5</v>
      </c>
      <c r="Q41" s="116">
        <f>17/69</f>
        <v>0.24637681159420291</v>
      </c>
    </row>
    <row r="42" spans="1:17">
      <c r="A42" s="78"/>
      <c r="B42" s="78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6"/>
      <c r="P42" s="77"/>
      <c r="Q42" s="77"/>
    </row>
    <row r="43" spans="1:17">
      <c r="A43" s="78"/>
      <c r="B43" s="81" t="s">
        <v>65</v>
      </c>
      <c r="C43" s="61"/>
      <c r="D43" s="61"/>
      <c r="E43" s="61" t="s">
        <v>0</v>
      </c>
      <c r="F43" s="61"/>
      <c r="G43" s="62" t="s">
        <v>83</v>
      </c>
      <c r="H43" s="61"/>
      <c r="I43" s="61"/>
      <c r="J43" s="61"/>
      <c r="K43" s="61"/>
      <c r="L43" s="61"/>
      <c r="M43" s="61"/>
      <c r="N43" s="61"/>
      <c r="O43" s="71" t="s">
        <v>1</v>
      </c>
      <c r="P43" s="77"/>
      <c r="Q43" s="77"/>
    </row>
    <row r="44" spans="1:17">
      <c r="A44" s="78"/>
      <c r="B44" s="81" t="s">
        <v>65</v>
      </c>
      <c r="C44" s="61"/>
      <c r="D44" s="61"/>
      <c r="E44" s="61" t="s">
        <v>26</v>
      </c>
      <c r="F44" s="61"/>
      <c r="G44" s="62" t="s">
        <v>174</v>
      </c>
      <c r="H44" s="61"/>
      <c r="I44" s="61"/>
      <c r="J44" s="61"/>
      <c r="K44" s="61"/>
      <c r="L44" s="61"/>
      <c r="M44" s="61"/>
      <c r="N44" s="61"/>
      <c r="O44" s="71" t="s">
        <v>1</v>
      </c>
      <c r="P44" s="77"/>
      <c r="Q44" s="77"/>
    </row>
    <row r="45" spans="1:17">
      <c r="A45" s="78"/>
      <c r="B45" s="81" t="s">
        <v>65</v>
      </c>
      <c r="C45" s="61"/>
      <c r="D45" s="61"/>
      <c r="E45" s="61" t="s">
        <v>148</v>
      </c>
      <c r="F45" s="61"/>
      <c r="G45" s="62" t="s">
        <v>84</v>
      </c>
      <c r="H45" s="61"/>
      <c r="I45" s="61"/>
      <c r="J45" s="61"/>
      <c r="K45" s="61"/>
      <c r="L45" s="61"/>
      <c r="M45" s="61"/>
      <c r="N45" s="61"/>
      <c r="O45" s="71" t="s">
        <v>1</v>
      </c>
      <c r="P45" s="77"/>
      <c r="Q45" s="77"/>
    </row>
    <row r="46" spans="1:17">
      <c r="A46" s="78"/>
      <c r="B46" s="81" t="s">
        <v>65</v>
      </c>
      <c r="C46" s="61"/>
      <c r="D46" s="61"/>
      <c r="E46" s="61" t="s">
        <v>149</v>
      </c>
      <c r="F46" s="61"/>
      <c r="G46" s="62" t="s">
        <v>175</v>
      </c>
      <c r="H46" s="61"/>
      <c r="I46" s="61"/>
      <c r="J46" s="61"/>
      <c r="K46" s="61"/>
      <c r="L46" s="61"/>
      <c r="M46" s="61"/>
      <c r="N46" s="61"/>
      <c r="O46" s="71" t="s">
        <v>1</v>
      </c>
      <c r="P46" s="77"/>
      <c r="Q46" s="77"/>
    </row>
    <row r="47" spans="1:17">
      <c r="A47" s="78"/>
      <c r="B47" s="83"/>
      <c r="C47" s="61"/>
      <c r="D47" s="61"/>
      <c r="E47" s="61"/>
      <c r="F47" s="61"/>
      <c r="G47" s="62"/>
      <c r="H47" s="61"/>
      <c r="I47" s="61"/>
      <c r="J47" s="61"/>
      <c r="K47" s="61"/>
      <c r="L47" s="61"/>
      <c r="M47" s="61"/>
      <c r="N47" s="61"/>
      <c r="O47" s="71"/>
      <c r="P47" s="77"/>
      <c r="Q47" s="77"/>
    </row>
    <row r="48" spans="1:17">
      <c r="A48" s="78"/>
      <c r="B48" s="82"/>
      <c r="C48" s="59"/>
      <c r="D48" s="59"/>
      <c r="E48" s="61" t="s">
        <v>2</v>
      </c>
      <c r="F48" s="61"/>
      <c r="G48" s="62" t="s">
        <v>176</v>
      </c>
      <c r="H48" s="61"/>
      <c r="I48" s="61"/>
      <c r="J48" s="61"/>
      <c r="K48" s="61"/>
      <c r="L48" s="61"/>
      <c r="M48" s="61"/>
      <c r="N48" s="61"/>
      <c r="O48" s="71">
        <v>4</v>
      </c>
      <c r="P48" s="77"/>
      <c r="Q48" s="77"/>
    </row>
    <row r="49" spans="1:17">
      <c r="A49" s="78"/>
      <c r="B49" s="78"/>
      <c r="C49" s="61"/>
      <c r="D49" s="61"/>
      <c r="E49" s="61"/>
      <c r="F49" s="61"/>
      <c r="G49" s="62"/>
      <c r="H49" s="61"/>
      <c r="I49" s="61"/>
      <c r="J49" s="61"/>
      <c r="K49" s="61"/>
      <c r="L49" s="61"/>
      <c r="M49" s="61"/>
      <c r="N49" s="61"/>
      <c r="O49" s="72"/>
      <c r="P49" s="77"/>
      <c r="Q49" s="77"/>
    </row>
    <row r="50" spans="1:17">
      <c r="A50" s="78"/>
      <c r="B50" s="82"/>
      <c r="C50" s="59"/>
      <c r="D50" s="59"/>
      <c r="E50" s="61" t="s">
        <v>4</v>
      </c>
      <c r="F50" s="61"/>
      <c r="G50" s="62" t="s">
        <v>177</v>
      </c>
      <c r="H50" s="61"/>
      <c r="I50" s="61"/>
      <c r="J50" s="61"/>
      <c r="K50" s="61"/>
      <c r="L50" s="61"/>
      <c r="M50" s="61"/>
      <c r="N50" s="61"/>
      <c r="O50" s="71" t="s">
        <v>240</v>
      </c>
      <c r="P50" s="77"/>
      <c r="Q50" s="77"/>
    </row>
    <row r="51" spans="1:17">
      <c r="A51" s="78"/>
      <c r="B51" s="78"/>
      <c r="C51" s="61"/>
      <c r="D51" s="61"/>
      <c r="E51" s="61"/>
      <c r="F51" s="60"/>
      <c r="G51" s="73" t="s">
        <v>111</v>
      </c>
      <c r="H51" s="61"/>
      <c r="I51" s="61"/>
      <c r="J51" s="61"/>
      <c r="K51" s="61"/>
      <c r="L51" s="61"/>
      <c r="M51" s="61"/>
      <c r="N51" s="61"/>
      <c r="O51" s="74">
        <v>10</v>
      </c>
      <c r="P51" s="77"/>
      <c r="Q51" s="77"/>
    </row>
    <row r="52" spans="1:17">
      <c r="A52" s="78"/>
      <c r="B52" s="78"/>
      <c r="C52" s="61"/>
      <c r="D52" s="61"/>
      <c r="E52" s="61"/>
      <c r="F52" s="60"/>
      <c r="G52" s="73" t="s">
        <v>112</v>
      </c>
      <c r="H52" s="61"/>
      <c r="I52" s="61"/>
      <c r="J52" s="61"/>
      <c r="K52" s="61"/>
      <c r="L52" s="61"/>
      <c r="M52" s="61"/>
      <c r="N52" s="61"/>
      <c r="O52" s="74">
        <v>12</v>
      </c>
      <c r="P52" s="77"/>
      <c r="Q52" s="77"/>
    </row>
    <row r="53" spans="1:17">
      <c r="A53" s="78"/>
      <c r="B53" s="78"/>
      <c r="C53" s="61"/>
      <c r="D53" s="61"/>
      <c r="E53" s="61"/>
      <c r="F53" s="60"/>
      <c r="G53" s="73" t="s">
        <v>113</v>
      </c>
      <c r="H53" s="61"/>
      <c r="I53" s="61"/>
      <c r="J53" s="61"/>
      <c r="K53" s="61"/>
      <c r="L53" s="61"/>
      <c r="M53" s="61"/>
      <c r="N53" s="61"/>
      <c r="O53" s="74">
        <v>14</v>
      </c>
      <c r="P53" s="77"/>
      <c r="Q53" s="77"/>
    </row>
    <row r="54" spans="1:17">
      <c r="A54" s="78"/>
      <c r="B54" s="78"/>
      <c r="C54" s="61"/>
      <c r="D54" s="61"/>
      <c r="E54" s="61"/>
      <c r="F54" s="60"/>
      <c r="G54" s="73" t="s">
        <v>114</v>
      </c>
      <c r="H54" s="61"/>
      <c r="I54" s="61"/>
      <c r="J54" s="61"/>
      <c r="K54" s="61"/>
      <c r="L54" s="61"/>
      <c r="M54" s="61"/>
      <c r="N54" s="61"/>
      <c r="O54" s="74">
        <v>16</v>
      </c>
      <c r="P54" s="77"/>
      <c r="Q54" s="77"/>
    </row>
    <row r="55" spans="1:17">
      <c r="A55" s="78"/>
      <c r="B55" s="78"/>
      <c r="C55" s="61"/>
      <c r="D55" s="61"/>
      <c r="E55" s="61"/>
      <c r="F55" s="60"/>
      <c r="G55" s="73" t="s">
        <v>115</v>
      </c>
      <c r="H55" s="61"/>
      <c r="I55" s="61"/>
      <c r="J55" s="61"/>
      <c r="K55" s="61"/>
      <c r="L55" s="61"/>
      <c r="M55" s="61"/>
      <c r="N55" s="61"/>
      <c r="O55" s="74">
        <v>18</v>
      </c>
      <c r="P55" s="77"/>
      <c r="Q55" s="77"/>
    </row>
    <row r="56" spans="1:17">
      <c r="A56" s="78"/>
      <c r="B56" s="78"/>
      <c r="C56" s="61"/>
      <c r="D56" s="61"/>
      <c r="E56" s="61"/>
      <c r="F56" s="60"/>
      <c r="G56" s="73" t="s">
        <v>116</v>
      </c>
      <c r="H56" s="61"/>
      <c r="I56" s="61"/>
      <c r="J56" s="61"/>
      <c r="K56" s="61"/>
      <c r="L56" s="61"/>
      <c r="M56" s="61"/>
      <c r="N56" s="61"/>
      <c r="O56" s="74">
        <v>20</v>
      </c>
      <c r="P56" s="77"/>
      <c r="Q56" s="77"/>
    </row>
    <row r="57" spans="1:17">
      <c r="A57" s="78"/>
      <c r="B57" s="78"/>
      <c r="C57" s="61"/>
      <c r="D57" s="61"/>
      <c r="E57" s="61"/>
      <c r="F57" s="60"/>
      <c r="G57" s="73" t="s">
        <v>117</v>
      </c>
      <c r="H57" s="61"/>
      <c r="I57" s="61"/>
      <c r="J57" s="61"/>
      <c r="K57" s="61"/>
      <c r="L57" s="61"/>
      <c r="M57" s="61"/>
      <c r="N57" s="61"/>
      <c r="O57" s="74">
        <v>22</v>
      </c>
      <c r="P57" s="77"/>
      <c r="Q57" s="77"/>
    </row>
    <row r="58" spans="1:17">
      <c r="A58" s="78"/>
      <c r="B58" s="78"/>
      <c r="C58" s="61"/>
      <c r="D58" s="61"/>
      <c r="E58" s="61"/>
      <c r="F58" s="60"/>
      <c r="G58" s="73" t="s">
        <v>118</v>
      </c>
      <c r="H58" s="61"/>
      <c r="I58" s="61"/>
      <c r="J58" s="61"/>
      <c r="K58" s="61"/>
      <c r="L58" s="61"/>
      <c r="M58" s="61"/>
      <c r="N58" s="61"/>
      <c r="O58" s="74">
        <v>24</v>
      </c>
      <c r="P58" s="77"/>
      <c r="Q58" s="77"/>
    </row>
    <row r="59" spans="1:17">
      <c r="A59" s="78"/>
      <c r="B59" s="78"/>
      <c r="C59" s="61"/>
      <c r="D59" s="61"/>
      <c r="E59" s="61"/>
      <c r="F59" s="61"/>
      <c r="G59" s="73"/>
      <c r="H59" s="61"/>
      <c r="I59" s="61"/>
      <c r="J59" s="61"/>
      <c r="K59" s="61"/>
      <c r="L59" s="61"/>
      <c r="M59" s="61"/>
      <c r="N59" s="61"/>
      <c r="O59" s="74"/>
      <c r="P59" s="77"/>
      <c r="Q59" s="77"/>
    </row>
    <row r="60" spans="1:17">
      <c r="A60" s="78"/>
      <c r="B60" s="82"/>
      <c r="C60" s="59"/>
      <c r="D60" s="59"/>
      <c r="E60" s="61" t="s">
        <v>5</v>
      </c>
      <c r="F60" s="61"/>
      <c r="G60" s="62" t="s">
        <v>85</v>
      </c>
      <c r="H60" s="61"/>
      <c r="I60" s="61"/>
      <c r="J60" s="61"/>
      <c r="K60" s="61"/>
      <c r="L60" s="61"/>
      <c r="M60" s="61"/>
      <c r="N60" s="61"/>
      <c r="O60" s="71" t="s">
        <v>243</v>
      </c>
      <c r="P60" s="77"/>
      <c r="Q60" s="77"/>
    </row>
    <row r="61" spans="1:17">
      <c r="A61" s="78"/>
      <c r="B61" s="78"/>
      <c r="C61" s="61"/>
      <c r="D61" s="61"/>
      <c r="E61" s="61"/>
      <c r="F61" s="60"/>
      <c r="G61" s="73" t="s">
        <v>121</v>
      </c>
      <c r="H61" s="61"/>
      <c r="I61" s="61"/>
      <c r="J61" s="61"/>
      <c r="K61" s="61"/>
      <c r="L61" s="61"/>
      <c r="M61" s="61"/>
      <c r="N61" s="61"/>
      <c r="O61" s="74">
        <v>5</v>
      </c>
      <c r="P61" s="77"/>
      <c r="Q61" s="77"/>
    </row>
    <row r="62" spans="1:17">
      <c r="A62" s="78"/>
      <c r="B62" s="78"/>
      <c r="C62" s="61"/>
      <c r="D62" s="61"/>
      <c r="E62" s="61"/>
      <c r="F62" s="60"/>
      <c r="G62" s="73" t="s">
        <v>178</v>
      </c>
      <c r="H62" s="61"/>
      <c r="I62" s="61"/>
      <c r="J62" s="61"/>
      <c r="K62" s="61"/>
      <c r="L62" s="61"/>
      <c r="M62" s="61"/>
      <c r="N62" s="61"/>
      <c r="O62" s="74">
        <v>6</v>
      </c>
      <c r="P62" s="77"/>
      <c r="Q62" s="77"/>
    </row>
    <row r="63" spans="1:17">
      <c r="A63" s="78"/>
      <c r="B63" s="78"/>
      <c r="C63" s="61"/>
      <c r="D63" s="61"/>
      <c r="E63" s="61"/>
      <c r="F63" s="60"/>
      <c r="G63" s="73" t="s">
        <v>122</v>
      </c>
      <c r="H63" s="61"/>
      <c r="I63" s="61"/>
      <c r="J63" s="61"/>
      <c r="K63" s="61"/>
      <c r="L63" s="61"/>
      <c r="M63" s="61"/>
      <c r="N63" s="61"/>
      <c r="O63" s="74">
        <v>7</v>
      </c>
      <c r="P63" s="77"/>
      <c r="Q63" s="77"/>
    </row>
    <row r="64" spans="1:17">
      <c r="A64" s="78"/>
      <c r="B64" s="78"/>
      <c r="C64" s="61"/>
      <c r="D64" s="61"/>
      <c r="E64" s="61"/>
      <c r="F64" s="60"/>
      <c r="G64" s="73" t="s">
        <v>123</v>
      </c>
      <c r="H64" s="61"/>
      <c r="I64" s="61"/>
      <c r="J64" s="61"/>
      <c r="K64" s="61"/>
      <c r="L64" s="61"/>
      <c r="M64" s="61"/>
      <c r="N64" s="61"/>
      <c r="O64" s="74">
        <v>8</v>
      </c>
      <c r="P64" s="77"/>
      <c r="Q64" s="77"/>
    </row>
    <row r="65" spans="1:17">
      <c r="A65" s="78"/>
      <c r="B65" s="78"/>
      <c r="C65" s="61"/>
      <c r="D65" s="61"/>
      <c r="E65" s="61"/>
      <c r="F65" s="60"/>
      <c r="G65" s="73" t="s">
        <v>179</v>
      </c>
      <c r="H65" s="61"/>
      <c r="I65" s="61"/>
      <c r="J65" s="61"/>
      <c r="K65" s="61"/>
      <c r="L65" s="61"/>
      <c r="M65" s="61"/>
      <c r="N65" s="61"/>
      <c r="O65" s="74">
        <v>9</v>
      </c>
      <c r="P65" s="77"/>
      <c r="Q65" s="77"/>
    </row>
    <row r="66" spans="1:17">
      <c r="A66" s="78"/>
      <c r="B66" s="78"/>
      <c r="C66" s="61"/>
      <c r="D66" s="61"/>
      <c r="E66" s="61"/>
      <c r="F66" s="60"/>
      <c r="G66" s="73" t="s">
        <v>180</v>
      </c>
      <c r="H66" s="61"/>
      <c r="I66" s="61"/>
      <c r="J66" s="61"/>
      <c r="K66" s="61"/>
      <c r="L66" s="61"/>
      <c r="M66" s="61"/>
      <c r="N66" s="61"/>
      <c r="O66" s="74">
        <v>10</v>
      </c>
      <c r="P66" s="77"/>
      <c r="Q66" s="77"/>
    </row>
    <row r="67" spans="1:17">
      <c r="A67" s="78"/>
      <c r="B67" s="78"/>
      <c r="C67" s="61"/>
      <c r="D67" s="61"/>
      <c r="E67" s="61"/>
      <c r="F67" s="61"/>
      <c r="G67" s="73"/>
      <c r="H67" s="61"/>
      <c r="I67" s="61"/>
      <c r="J67" s="61"/>
      <c r="K67" s="61"/>
      <c r="L67" s="61"/>
      <c r="M67" s="61"/>
      <c r="N67" s="61"/>
      <c r="O67" s="74"/>
      <c r="P67" s="77"/>
      <c r="Q67" s="77"/>
    </row>
    <row r="68" spans="1:17">
      <c r="A68" s="78"/>
      <c r="B68" s="82"/>
      <c r="C68" s="59"/>
      <c r="D68" s="59"/>
      <c r="E68" s="61" t="s">
        <v>33</v>
      </c>
      <c r="F68" s="61"/>
      <c r="G68" s="62" t="s">
        <v>222</v>
      </c>
      <c r="H68" s="61"/>
      <c r="I68" s="61"/>
      <c r="J68" s="61"/>
      <c r="K68" s="61"/>
      <c r="L68" s="61"/>
      <c r="M68" s="61"/>
      <c r="N68" s="61"/>
      <c r="O68" s="71" t="s">
        <v>126</v>
      </c>
      <c r="P68" s="77"/>
      <c r="Q68" s="77"/>
    </row>
    <row r="69" spans="1:17">
      <c r="A69" s="78"/>
      <c r="B69" s="78"/>
      <c r="C69" s="61"/>
      <c r="D69" s="61"/>
      <c r="E69" s="61"/>
      <c r="F69" s="60"/>
      <c r="G69" s="73" t="s">
        <v>219</v>
      </c>
      <c r="H69" s="61"/>
      <c r="I69" s="61"/>
      <c r="J69" s="61"/>
      <c r="K69" s="61"/>
      <c r="L69" s="61"/>
      <c r="M69" s="61"/>
      <c r="N69" s="61"/>
      <c r="O69" s="74">
        <v>1</v>
      </c>
      <c r="P69" s="77"/>
      <c r="Q69" s="77"/>
    </row>
    <row r="70" spans="1:17">
      <c r="A70" s="78"/>
      <c r="B70" s="78"/>
      <c r="C70" s="61"/>
      <c r="D70" s="61"/>
      <c r="E70" s="61"/>
      <c r="F70" s="60"/>
      <c r="G70" s="73" t="s">
        <v>220</v>
      </c>
      <c r="H70" s="61"/>
      <c r="I70" s="61"/>
      <c r="J70" s="61"/>
      <c r="K70" s="61"/>
      <c r="L70" s="61"/>
      <c r="M70" s="61"/>
      <c r="N70" s="61"/>
      <c r="O70" s="74">
        <v>2</v>
      </c>
      <c r="P70" s="77"/>
      <c r="Q70" s="77"/>
    </row>
    <row r="71" spans="1:17">
      <c r="A71" s="78"/>
      <c r="B71" s="78"/>
      <c r="C71" s="61"/>
      <c r="D71" s="61"/>
      <c r="E71" s="61"/>
      <c r="F71" s="60"/>
      <c r="G71" s="73" t="s">
        <v>221</v>
      </c>
      <c r="H71" s="61"/>
      <c r="I71" s="61"/>
      <c r="J71" s="61"/>
      <c r="K71" s="61"/>
      <c r="L71" s="61"/>
      <c r="M71" s="61"/>
      <c r="N71" s="61"/>
      <c r="O71" s="74">
        <v>3</v>
      </c>
      <c r="P71" s="77"/>
      <c r="Q71" s="77"/>
    </row>
    <row r="72" spans="1:17">
      <c r="A72" s="78"/>
      <c r="B72" s="78"/>
      <c r="C72" s="61"/>
      <c r="D72" s="61"/>
      <c r="E72" s="61"/>
      <c r="F72" s="61"/>
      <c r="G72" s="73"/>
      <c r="H72" s="61"/>
      <c r="I72" s="61"/>
      <c r="J72" s="61"/>
      <c r="K72" s="61"/>
      <c r="L72" s="61"/>
      <c r="M72" s="61"/>
      <c r="N72" s="61"/>
      <c r="O72" s="66"/>
      <c r="P72" s="77"/>
      <c r="Q72" s="77"/>
    </row>
    <row r="73" spans="1:17">
      <c r="A73" s="78"/>
      <c r="B73" s="82"/>
      <c r="C73" s="59"/>
      <c r="D73" s="59"/>
      <c r="E73" s="61" t="s">
        <v>34</v>
      </c>
      <c r="F73" s="60"/>
      <c r="G73" s="62" t="s">
        <v>86</v>
      </c>
      <c r="H73" s="61"/>
      <c r="I73" s="61"/>
      <c r="J73" s="61"/>
      <c r="K73" s="61"/>
      <c r="L73" s="61"/>
      <c r="M73" s="61"/>
      <c r="N73" s="61"/>
      <c r="O73" s="71">
        <v>2</v>
      </c>
      <c r="P73" s="77"/>
      <c r="Q73" s="77"/>
    </row>
    <row r="74" spans="1:17">
      <c r="A74" s="78"/>
      <c r="B74" s="82"/>
      <c r="C74" s="59"/>
      <c r="D74" s="59"/>
      <c r="E74" s="61" t="s">
        <v>36</v>
      </c>
      <c r="F74" s="60"/>
      <c r="G74" s="62" t="s">
        <v>87</v>
      </c>
      <c r="H74" s="61"/>
      <c r="I74" s="61"/>
      <c r="J74" s="61"/>
      <c r="K74" s="61"/>
      <c r="L74" s="61"/>
      <c r="M74" s="61"/>
      <c r="N74" s="61"/>
      <c r="O74" s="71">
        <v>1</v>
      </c>
      <c r="P74" s="77"/>
      <c r="Q74" s="77"/>
    </row>
    <row r="75" spans="1:17">
      <c r="A75" s="78"/>
      <c r="B75" s="59"/>
      <c r="C75" s="59"/>
      <c r="D75" s="59"/>
      <c r="E75" s="61" t="s">
        <v>42</v>
      </c>
      <c r="F75" s="60"/>
      <c r="G75" s="62" t="s">
        <v>223</v>
      </c>
      <c r="H75" s="61"/>
      <c r="I75" s="61"/>
      <c r="J75" s="61"/>
      <c r="K75" s="61"/>
      <c r="L75" s="61"/>
      <c r="M75" s="61"/>
      <c r="N75" s="61"/>
      <c r="O75" s="71">
        <v>2</v>
      </c>
      <c r="P75" s="77"/>
      <c r="Q75" s="77"/>
    </row>
    <row r="76" spans="1:17">
      <c r="A76" s="78"/>
      <c r="B76" s="78"/>
      <c r="C76" s="61"/>
      <c r="D76" s="61"/>
      <c r="E76" s="61"/>
      <c r="F76" s="61"/>
      <c r="G76" s="62"/>
      <c r="H76" s="61"/>
      <c r="I76" s="61"/>
      <c r="J76" s="61"/>
      <c r="K76" s="61"/>
      <c r="L76" s="61"/>
      <c r="M76" s="61"/>
      <c r="N76" s="61"/>
      <c r="O76" s="71"/>
      <c r="P76" s="77"/>
      <c r="Q76" s="77"/>
    </row>
    <row r="77" spans="1:17">
      <c r="A77" s="78"/>
      <c r="B77" s="59"/>
      <c r="C77" s="59"/>
      <c r="D77" s="59"/>
      <c r="E77" s="61" t="s">
        <v>17</v>
      </c>
      <c r="F77" s="61"/>
      <c r="G77" s="62" t="s">
        <v>241</v>
      </c>
      <c r="H77" s="61"/>
      <c r="I77" s="61"/>
      <c r="J77" s="61"/>
      <c r="K77" s="61"/>
      <c r="L77" s="61"/>
      <c r="M77" s="61"/>
      <c r="N77" s="61"/>
      <c r="O77" s="71" t="s">
        <v>217</v>
      </c>
      <c r="P77" s="77"/>
      <c r="Q77" s="77"/>
    </row>
    <row r="78" spans="1:17">
      <c r="A78" s="78"/>
      <c r="B78" s="78"/>
      <c r="C78" s="61"/>
      <c r="D78" s="61"/>
      <c r="E78" s="61"/>
      <c r="F78" s="60"/>
      <c r="G78" s="73" t="s">
        <v>228</v>
      </c>
      <c r="H78" s="61"/>
      <c r="I78" s="61"/>
      <c r="J78" s="61"/>
      <c r="K78" s="61"/>
      <c r="L78" s="61"/>
      <c r="M78" s="61"/>
      <c r="N78" s="61"/>
      <c r="O78" s="74">
        <v>1</v>
      </c>
      <c r="P78" s="77"/>
      <c r="Q78" s="77"/>
    </row>
    <row r="79" spans="1:17">
      <c r="A79" s="78"/>
      <c r="B79" s="78"/>
      <c r="C79" s="61"/>
      <c r="D79" s="61"/>
      <c r="E79" s="61"/>
      <c r="F79" s="60"/>
      <c r="G79" s="73" t="s">
        <v>229</v>
      </c>
      <c r="H79" s="61"/>
      <c r="I79" s="61"/>
      <c r="J79" s="61"/>
      <c r="K79" s="61"/>
      <c r="L79" s="61"/>
      <c r="M79" s="61"/>
      <c r="N79" s="61"/>
      <c r="O79" s="74">
        <v>2</v>
      </c>
      <c r="P79" s="77"/>
      <c r="Q79" s="77"/>
    </row>
    <row r="80" spans="1:17">
      <c r="A80" s="78"/>
      <c r="B80" s="78"/>
      <c r="C80" s="61"/>
      <c r="D80" s="61"/>
      <c r="E80" s="61"/>
      <c r="F80" s="60"/>
      <c r="G80" s="73" t="s">
        <v>230</v>
      </c>
      <c r="H80" s="61"/>
      <c r="I80" s="61"/>
      <c r="J80" s="61"/>
      <c r="K80" s="61"/>
      <c r="L80" s="61"/>
      <c r="M80" s="61"/>
      <c r="N80" s="61"/>
      <c r="O80" s="74">
        <v>3</v>
      </c>
      <c r="P80" s="77"/>
      <c r="Q80" s="77"/>
    </row>
    <row r="81" spans="1:17">
      <c r="A81" s="78"/>
      <c r="B81" s="78"/>
      <c r="C81" s="61"/>
      <c r="D81" s="61"/>
      <c r="E81" s="61"/>
      <c r="F81" s="60"/>
      <c r="G81" s="73" t="s">
        <v>231</v>
      </c>
      <c r="H81" s="61"/>
      <c r="I81" s="61"/>
      <c r="J81" s="61"/>
      <c r="K81" s="61"/>
      <c r="L81" s="61"/>
      <c r="M81" s="61"/>
      <c r="N81" s="61"/>
      <c r="O81" s="74">
        <v>4</v>
      </c>
      <c r="P81" s="77"/>
      <c r="Q81" s="77"/>
    </row>
    <row r="82" spans="1:17">
      <c r="A82" s="78"/>
      <c r="B82" s="79"/>
      <c r="C82" s="67"/>
      <c r="D82" s="67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6"/>
      <c r="P82" s="77"/>
      <c r="Q82" s="77"/>
    </row>
    <row r="83" spans="1:17">
      <c r="A83" s="78"/>
      <c r="B83" s="80"/>
      <c r="C83" s="60"/>
      <c r="D83" s="60"/>
      <c r="E83" s="68" t="s">
        <v>39</v>
      </c>
      <c r="F83" s="68"/>
      <c r="G83" s="68"/>
      <c r="H83" s="68"/>
      <c r="I83" s="68"/>
      <c r="J83" s="68"/>
      <c r="K83" s="68"/>
      <c r="L83" s="69"/>
      <c r="M83" s="69"/>
      <c r="N83" s="69"/>
      <c r="O83" s="70" t="s">
        <v>235</v>
      </c>
      <c r="P83" s="116">
        <f>10/P122</f>
        <v>0.1</v>
      </c>
      <c r="Q83" s="116">
        <f>13/69</f>
        <v>0.18840579710144928</v>
      </c>
    </row>
    <row r="84" spans="1:17">
      <c r="A84" s="78"/>
      <c r="B84" s="78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6"/>
      <c r="P84" s="77"/>
      <c r="Q84" s="77"/>
    </row>
    <row r="85" spans="1:17">
      <c r="A85" s="78"/>
      <c r="B85" s="81" t="s">
        <v>65</v>
      </c>
      <c r="C85" s="61"/>
      <c r="D85" s="61"/>
      <c r="E85" s="61" t="s">
        <v>0</v>
      </c>
      <c r="F85" s="61"/>
      <c r="G85" s="62" t="s">
        <v>40</v>
      </c>
      <c r="H85" s="61"/>
      <c r="I85" s="61"/>
      <c r="J85" s="61"/>
      <c r="K85" s="61"/>
      <c r="L85" s="61"/>
      <c r="M85" s="61"/>
      <c r="N85" s="61"/>
      <c r="O85" s="71" t="s">
        <v>1</v>
      </c>
      <c r="P85" s="77"/>
      <c r="Q85" s="77"/>
    </row>
    <row r="86" spans="1:17">
      <c r="A86" s="78"/>
      <c r="B86" s="82"/>
      <c r="C86" s="59"/>
      <c r="D86" s="59"/>
      <c r="E86" s="61" t="s">
        <v>20</v>
      </c>
      <c r="F86" s="61"/>
      <c r="G86" s="62" t="s">
        <v>152</v>
      </c>
      <c r="H86" s="61"/>
      <c r="I86" s="61"/>
      <c r="J86" s="61"/>
      <c r="K86" s="61"/>
      <c r="L86" s="61"/>
      <c r="M86" s="61"/>
      <c r="N86" s="61"/>
      <c r="O86" s="71">
        <v>1</v>
      </c>
      <c r="P86" s="77"/>
      <c r="Q86" s="77"/>
    </row>
    <row r="87" spans="1:17">
      <c r="A87" s="78"/>
      <c r="B87" s="82"/>
      <c r="C87" s="59"/>
      <c r="D87" s="59"/>
      <c r="E87" s="61" t="s">
        <v>21</v>
      </c>
      <c r="F87" s="61"/>
      <c r="G87" s="62" t="s">
        <v>153</v>
      </c>
      <c r="H87" s="61"/>
      <c r="I87" s="61"/>
      <c r="J87" s="61"/>
      <c r="K87" s="61"/>
      <c r="L87" s="61"/>
      <c r="M87" s="61"/>
      <c r="N87" s="61"/>
      <c r="O87" s="71">
        <v>1</v>
      </c>
      <c r="P87" s="77"/>
      <c r="Q87" s="77"/>
    </row>
    <row r="88" spans="1:17">
      <c r="A88" s="78"/>
      <c r="B88" s="82"/>
      <c r="C88" s="59"/>
      <c r="D88" s="59"/>
      <c r="E88" s="61" t="s">
        <v>31</v>
      </c>
      <c r="F88" s="61"/>
      <c r="G88" s="62" t="s">
        <v>155</v>
      </c>
      <c r="H88" s="61"/>
      <c r="I88" s="61"/>
      <c r="J88" s="61"/>
      <c r="K88" s="61"/>
      <c r="L88" s="61"/>
      <c r="M88" s="61"/>
      <c r="N88" s="61"/>
      <c r="O88" s="71">
        <v>1</v>
      </c>
      <c r="P88" s="77"/>
      <c r="Q88" s="77"/>
    </row>
    <row r="89" spans="1:17">
      <c r="A89" s="78"/>
      <c r="B89" s="82"/>
      <c r="C89" s="59"/>
      <c r="D89" s="59"/>
      <c r="E89" s="61" t="s">
        <v>32</v>
      </c>
      <c r="F89" s="61"/>
      <c r="G89" s="62" t="s">
        <v>156</v>
      </c>
      <c r="H89" s="61"/>
      <c r="I89" s="61"/>
      <c r="J89" s="61"/>
      <c r="K89" s="61"/>
      <c r="L89" s="61"/>
      <c r="M89" s="61"/>
      <c r="N89" s="61"/>
      <c r="O89" s="71">
        <v>1</v>
      </c>
      <c r="P89" s="77"/>
      <c r="Q89" s="77"/>
    </row>
    <row r="90" spans="1:17">
      <c r="A90" s="78"/>
      <c r="B90" s="82"/>
      <c r="C90" s="59"/>
      <c r="D90" s="59"/>
      <c r="E90" s="61" t="s">
        <v>23</v>
      </c>
      <c r="F90" s="61"/>
      <c r="G90" s="62" t="s">
        <v>157</v>
      </c>
      <c r="H90" s="61"/>
      <c r="I90" s="61"/>
      <c r="J90" s="61"/>
      <c r="K90" s="61"/>
      <c r="L90" s="61"/>
      <c r="M90" s="61"/>
      <c r="N90" s="61"/>
      <c r="O90" s="71">
        <v>1</v>
      </c>
      <c r="P90" s="77"/>
      <c r="Q90" s="77"/>
    </row>
    <row r="91" spans="1:17">
      <c r="A91" s="78"/>
      <c r="B91" s="82"/>
      <c r="C91" s="59"/>
      <c r="D91" s="59"/>
      <c r="E91" s="61" t="s">
        <v>23</v>
      </c>
      <c r="F91" s="61"/>
      <c r="G91" s="62" t="s">
        <v>158</v>
      </c>
      <c r="H91" s="61"/>
      <c r="I91" s="61"/>
      <c r="J91" s="61"/>
      <c r="K91" s="61"/>
      <c r="L91" s="61"/>
      <c r="M91" s="61"/>
      <c r="N91" s="61"/>
      <c r="O91" s="71">
        <v>1</v>
      </c>
      <c r="P91" s="77"/>
      <c r="Q91" s="77"/>
    </row>
    <row r="92" spans="1:17">
      <c r="A92" s="78"/>
      <c r="B92" s="82"/>
      <c r="C92" s="59"/>
      <c r="D92" s="59"/>
      <c r="E92" s="61" t="s">
        <v>7</v>
      </c>
      <c r="F92" s="61"/>
      <c r="G92" s="62" t="s">
        <v>159</v>
      </c>
      <c r="H92" s="61"/>
      <c r="I92" s="61"/>
      <c r="J92" s="61"/>
      <c r="K92" s="61"/>
      <c r="L92" s="61"/>
      <c r="M92" s="61"/>
      <c r="N92" s="61"/>
      <c r="O92" s="71">
        <v>1</v>
      </c>
      <c r="P92" s="77"/>
      <c r="Q92" s="77"/>
    </row>
    <row r="93" spans="1:17">
      <c r="A93" s="78"/>
      <c r="B93" s="82"/>
      <c r="C93" s="59"/>
      <c r="D93" s="59"/>
      <c r="E93" s="61" t="s">
        <v>8</v>
      </c>
      <c r="F93" s="61"/>
      <c r="G93" s="62" t="s">
        <v>160</v>
      </c>
      <c r="H93" s="61"/>
      <c r="I93" s="61"/>
      <c r="J93" s="61"/>
      <c r="K93" s="61"/>
      <c r="L93" s="61"/>
      <c r="M93" s="61"/>
      <c r="N93" s="61"/>
      <c r="O93" s="71">
        <v>1</v>
      </c>
      <c r="P93" s="77"/>
      <c r="Q93" s="77"/>
    </row>
    <row r="94" spans="1:17">
      <c r="A94" s="78"/>
      <c r="B94" s="82"/>
      <c r="C94" s="59"/>
      <c r="D94" s="59"/>
      <c r="E94" s="61" t="s">
        <v>11</v>
      </c>
      <c r="F94" s="61"/>
      <c r="G94" s="62" t="s">
        <v>232</v>
      </c>
      <c r="H94" s="61"/>
      <c r="I94" s="61"/>
      <c r="J94" s="61"/>
      <c r="K94" s="61"/>
      <c r="L94" s="61"/>
      <c r="M94" s="61"/>
      <c r="N94" s="61"/>
      <c r="O94" s="71">
        <v>1</v>
      </c>
      <c r="P94" s="77"/>
      <c r="Q94" s="77"/>
    </row>
    <row r="95" spans="1:17">
      <c r="A95" s="78"/>
      <c r="B95" s="82"/>
      <c r="C95" s="59"/>
      <c r="D95" s="59"/>
      <c r="E95" s="61" t="s">
        <v>12</v>
      </c>
      <c r="F95" s="61"/>
      <c r="G95" s="62" t="s">
        <v>233</v>
      </c>
      <c r="H95" s="61"/>
      <c r="I95" s="61"/>
      <c r="J95" s="61"/>
      <c r="K95" s="61"/>
      <c r="L95" s="61"/>
      <c r="M95" s="61"/>
      <c r="N95" s="61"/>
      <c r="O95" s="71">
        <v>1</v>
      </c>
      <c r="P95" s="77"/>
      <c r="Q95" s="77"/>
    </row>
    <row r="96" spans="1:17">
      <c r="A96" s="78"/>
      <c r="B96" s="78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6"/>
      <c r="P96" s="77"/>
      <c r="Q96" s="77"/>
    </row>
    <row r="97" spans="1:17">
      <c r="A97" s="78"/>
      <c r="B97" s="79" t="s">
        <v>50</v>
      </c>
      <c r="C97" s="67"/>
      <c r="D97" s="67" t="s">
        <v>52</v>
      </c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6"/>
      <c r="P97" s="77"/>
      <c r="Q97" s="77"/>
    </row>
    <row r="98" spans="1:17">
      <c r="A98" s="78"/>
      <c r="B98" s="80"/>
      <c r="C98" s="60"/>
      <c r="D98" s="60"/>
      <c r="E98" s="68" t="s">
        <v>44</v>
      </c>
      <c r="F98" s="68"/>
      <c r="G98" s="68"/>
      <c r="H98" s="68"/>
      <c r="I98" s="68"/>
      <c r="J98" s="68"/>
      <c r="K98" s="68"/>
      <c r="L98" s="69"/>
      <c r="M98" s="69"/>
      <c r="N98" s="69"/>
      <c r="O98" s="70" t="s">
        <v>242</v>
      </c>
      <c r="P98" s="116">
        <f>7/P122</f>
        <v>7.0000000000000007E-2</v>
      </c>
      <c r="Q98" s="116">
        <f>15/69</f>
        <v>0.21739130434782608</v>
      </c>
    </row>
    <row r="99" spans="1:17">
      <c r="A99" s="78"/>
      <c r="B99" s="78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6"/>
      <c r="P99" s="77"/>
      <c r="Q99" s="77"/>
    </row>
    <row r="100" spans="1:17">
      <c r="A100" s="78"/>
      <c r="B100" s="81" t="s">
        <v>65</v>
      </c>
      <c r="C100" s="61"/>
      <c r="D100" s="61"/>
      <c r="E100" s="61" t="s">
        <v>0</v>
      </c>
      <c r="F100" s="61"/>
      <c r="G100" s="62" t="s">
        <v>45</v>
      </c>
      <c r="H100" s="61"/>
      <c r="I100" s="61"/>
      <c r="J100" s="61"/>
      <c r="K100" s="61"/>
      <c r="L100" s="61"/>
      <c r="M100" s="61"/>
      <c r="N100" s="61"/>
      <c r="O100" s="71" t="s">
        <v>1</v>
      </c>
      <c r="P100" s="77"/>
      <c r="Q100" s="77"/>
    </row>
    <row r="101" spans="1:17">
      <c r="A101" s="78"/>
      <c r="B101" s="82"/>
      <c r="C101" s="59"/>
      <c r="D101" s="59"/>
      <c r="E101" s="61" t="s">
        <v>2</v>
      </c>
      <c r="F101" s="61"/>
      <c r="G101" s="62" t="s">
        <v>165</v>
      </c>
      <c r="H101" s="61"/>
      <c r="I101" s="61"/>
      <c r="J101" s="61"/>
      <c r="K101" s="61"/>
      <c r="L101" s="61"/>
      <c r="M101" s="61"/>
      <c r="N101" s="61"/>
      <c r="O101" s="71">
        <v>1</v>
      </c>
      <c r="P101" s="77"/>
      <c r="Q101" s="77"/>
    </row>
    <row r="102" spans="1:17">
      <c r="A102" s="78"/>
      <c r="B102" s="82"/>
      <c r="C102" s="59"/>
      <c r="D102" s="59"/>
      <c r="E102" s="61" t="s">
        <v>23</v>
      </c>
      <c r="F102" s="61"/>
      <c r="G102" s="62" t="s">
        <v>162</v>
      </c>
      <c r="H102" s="61"/>
      <c r="I102" s="61"/>
      <c r="J102" s="61"/>
      <c r="K102" s="61"/>
      <c r="L102" s="61"/>
      <c r="M102" s="61"/>
      <c r="N102" s="61"/>
      <c r="O102" s="71">
        <v>1</v>
      </c>
      <c r="P102" s="77"/>
      <c r="Q102" s="77"/>
    </row>
    <row r="103" spans="1:17">
      <c r="A103" s="78"/>
      <c r="B103" s="82"/>
      <c r="C103" s="59"/>
      <c r="D103" s="59"/>
      <c r="E103" s="61" t="s">
        <v>24</v>
      </c>
      <c r="F103" s="61"/>
      <c r="G103" s="62" t="s">
        <v>161</v>
      </c>
      <c r="H103" s="61"/>
      <c r="I103" s="61"/>
      <c r="J103" s="61"/>
      <c r="K103" s="61"/>
      <c r="L103" s="61"/>
      <c r="M103" s="61"/>
      <c r="N103" s="61"/>
      <c r="O103" s="71">
        <v>1</v>
      </c>
      <c r="P103" s="77"/>
      <c r="Q103" s="77"/>
    </row>
    <row r="104" spans="1:17">
      <c r="A104" s="78"/>
      <c r="B104" s="82"/>
      <c r="C104" s="59"/>
      <c r="D104" s="59"/>
      <c r="E104" s="61" t="s">
        <v>7</v>
      </c>
      <c r="F104" s="61"/>
      <c r="G104" s="62" t="s">
        <v>164</v>
      </c>
      <c r="H104" s="61"/>
      <c r="I104" s="61"/>
      <c r="J104" s="61"/>
      <c r="K104" s="61"/>
      <c r="L104" s="61"/>
      <c r="M104" s="61"/>
      <c r="N104" s="61"/>
      <c r="O104" s="71">
        <v>1</v>
      </c>
      <c r="P104" s="77"/>
      <c r="Q104" s="77"/>
    </row>
    <row r="105" spans="1:17">
      <c r="A105" s="78"/>
      <c r="B105" s="82"/>
      <c r="C105" s="59"/>
      <c r="D105" s="59"/>
      <c r="E105" s="61" t="s">
        <v>8</v>
      </c>
      <c r="F105" s="61"/>
      <c r="G105" s="62" t="s">
        <v>163</v>
      </c>
      <c r="H105" s="61"/>
      <c r="I105" s="61"/>
      <c r="J105" s="61"/>
      <c r="K105" s="61"/>
      <c r="L105" s="61"/>
      <c r="M105" s="61"/>
      <c r="N105" s="61"/>
      <c r="O105" s="71">
        <v>1</v>
      </c>
      <c r="P105" s="77"/>
      <c r="Q105" s="77"/>
    </row>
    <row r="106" spans="1:17">
      <c r="A106" s="78"/>
      <c r="B106" s="82"/>
      <c r="C106" s="59"/>
      <c r="D106" s="59"/>
      <c r="E106" s="61" t="s">
        <v>36</v>
      </c>
      <c r="F106" s="61"/>
      <c r="G106" s="62" t="s">
        <v>166</v>
      </c>
      <c r="H106" s="61"/>
      <c r="I106" s="61"/>
      <c r="J106" s="61"/>
      <c r="K106" s="61"/>
      <c r="L106" s="61"/>
      <c r="M106" s="61"/>
      <c r="N106" s="61"/>
      <c r="O106" s="71">
        <v>1</v>
      </c>
      <c r="P106" s="77"/>
      <c r="Q106" s="77"/>
    </row>
    <row r="107" spans="1:17">
      <c r="A107" s="78"/>
      <c r="B107" s="82"/>
      <c r="C107" s="59"/>
      <c r="D107" s="59"/>
      <c r="E107" s="61" t="s">
        <v>13</v>
      </c>
      <c r="F107" s="61"/>
      <c r="G107" s="62" t="s">
        <v>234</v>
      </c>
      <c r="H107" s="61"/>
      <c r="I107" s="61"/>
      <c r="J107" s="61"/>
      <c r="K107" s="61"/>
      <c r="L107" s="61"/>
      <c r="M107" s="61"/>
      <c r="N107" s="61"/>
      <c r="O107" s="71">
        <v>1</v>
      </c>
      <c r="P107" s="77"/>
      <c r="Q107" s="77"/>
    </row>
    <row r="108" spans="1:17">
      <c r="A108" s="78"/>
      <c r="B108" s="78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6"/>
      <c r="P108" s="77"/>
      <c r="Q108" s="77"/>
    </row>
    <row r="109" spans="1:17">
      <c r="A109" s="78"/>
      <c r="B109" s="81" t="s">
        <v>65</v>
      </c>
      <c r="C109" s="61"/>
      <c r="D109" s="61"/>
      <c r="E109" s="61" t="s">
        <v>0</v>
      </c>
      <c r="F109" s="61"/>
      <c r="G109" s="62" t="s">
        <v>183</v>
      </c>
      <c r="H109" s="61"/>
      <c r="I109" s="61"/>
      <c r="J109" s="61"/>
      <c r="K109" s="61"/>
      <c r="L109" s="61"/>
      <c r="M109" s="61"/>
      <c r="N109" s="61"/>
      <c r="O109" s="71" t="s">
        <v>1</v>
      </c>
      <c r="P109" s="77"/>
      <c r="Q109" s="77"/>
    </row>
    <row r="110" spans="1:17">
      <c r="A110" s="78"/>
      <c r="B110" s="80"/>
      <c r="C110" s="60"/>
      <c r="D110" s="60"/>
      <c r="E110" s="68" t="s">
        <v>49</v>
      </c>
      <c r="F110" s="68"/>
      <c r="G110" s="68"/>
      <c r="H110" s="68"/>
      <c r="I110" s="68"/>
      <c r="J110" s="68"/>
      <c r="K110" s="68"/>
      <c r="L110" s="69"/>
      <c r="M110" s="69"/>
      <c r="N110" s="69"/>
      <c r="O110" s="68" t="s">
        <v>235</v>
      </c>
      <c r="P110" s="116">
        <f>10/P122</f>
        <v>0.1</v>
      </c>
      <c r="Q110" s="116">
        <f>5/69</f>
        <v>7.2463768115942032E-2</v>
      </c>
    </row>
    <row r="111" spans="1:17">
      <c r="A111" s="78"/>
      <c r="B111" s="80"/>
      <c r="C111" s="60"/>
      <c r="D111" s="60"/>
      <c r="E111" s="61" t="s">
        <v>20</v>
      </c>
      <c r="F111" s="61"/>
      <c r="G111" s="62" t="s">
        <v>225</v>
      </c>
      <c r="H111" s="61"/>
      <c r="I111" s="61"/>
      <c r="J111" s="61"/>
      <c r="K111" s="61"/>
      <c r="L111" s="61"/>
      <c r="M111" s="61"/>
      <c r="N111" s="61"/>
      <c r="O111" s="105">
        <v>1</v>
      </c>
      <c r="P111" s="77"/>
      <c r="Q111" s="77"/>
    </row>
    <row r="112" spans="1:17">
      <c r="A112" s="78"/>
      <c r="B112" s="80"/>
      <c r="C112" s="60"/>
      <c r="D112" s="60"/>
      <c r="E112" s="61" t="s">
        <v>21</v>
      </c>
      <c r="F112" s="61"/>
      <c r="G112" s="62" t="s">
        <v>225</v>
      </c>
      <c r="H112" s="61"/>
      <c r="I112" s="61"/>
      <c r="J112" s="61"/>
      <c r="K112" s="61"/>
      <c r="L112" s="61"/>
      <c r="M112" s="61"/>
      <c r="N112" s="61"/>
      <c r="O112" s="71">
        <v>1</v>
      </c>
      <c r="P112" s="77"/>
      <c r="Q112" s="77"/>
    </row>
    <row r="113" spans="1:17">
      <c r="A113" s="78"/>
      <c r="B113" s="80"/>
      <c r="C113" s="60"/>
      <c r="D113" s="60"/>
      <c r="E113" s="61" t="s">
        <v>29</v>
      </c>
      <c r="F113" s="61"/>
      <c r="G113" s="62" t="s">
        <v>226</v>
      </c>
      <c r="H113" s="61"/>
      <c r="I113" s="61"/>
      <c r="J113" s="61"/>
      <c r="K113" s="61"/>
      <c r="L113" s="61"/>
      <c r="M113" s="61"/>
      <c r="N113" s="61"/>
      <c r="O113" s="71">
        <v>1</v>
      </c>
      <c r="P113" s="77"/>
      <c r="Q113" s="77"/>
    </row>
    <row r="114" spans="1:17">
      <c r="A114" s="78"/>
      <c r="B114" s="80"/>
      <c r="C114" s="60"/>
      <c r="D114" s="60"/>
      <c r="E114" s="61" t="s">
        <v>30</v>
      </c>
      <c r="F114" s="61"/>
      <c r="G114" s="62" t="s">
        <v>226</v>
      </c>
      <c r="H114" s="61"/>
      <c r="I114" s="61"/>
      <c r="J114" s="61"/>
      <c r="K114" s="61"/>
      <c r="L114" s="61"/>
      <c r="M114" s="61"/>
      <c r="N114" s="61"/>
      <c r="O114" s="71">
        <v>1</v>
      </c>
      <c r="P114" s="77"/>
      <c r="Q114" s="77"/>
    </row>
    <row r="115" spans="1:17">
      <c r="A115" s="78"/>
      <c r="B115" s="80"/>
      <c r="C115" s="60"/>
      <c r="D115" s="60"/>
      <c r="E115" s="61" t="s">
        <v>154</v>
      </c>
      <c r="F115" s="61"/>
      <c r="G115" s="62" t="s">
        <v>225</v>
      </c>
      <c r="H115" s="61"/>
      <c r="I115" s="61"/>
      <c r="J115" s="61"/>
      <c r="K115" s="61"/>
      <c r="L115" s="61"/>
      <c r="M115" s="61"/>
      <c r="N115" s="61"/>
      <c r="O115" s="71">
        <v>1</v>
      </c>
      <c r="P115" s="77"/>
      <c r="Q115" s="77"/>
    </row>
    <row r="116" spans="1:17">
      <c r="A116" s="78"/>
      <c r="B116" s="80"/>
      <c r="C116" s="60"/>
      <c r="D116" s="60"/>
      <c r="E116" s="61" t="s">
        <v>167</v>
      </c>
      <c r="F116" s="61"/>
      <c r="G116" s="62" t="s">
        <v>225</v>
      </c>
      <c r="H116" s="61"/>
      <c r="I116" s="61"/>
      <c r="J116" s="61"/>
      <c r="K116" s="61"/>
      <c r="L116" s="61"/>
      <c r="M116" s="61"/>
      <c r="N116" s="61"/>
      <c r="O116" s="71">
        <v>1</v>
      </c>
      <c r="P116" s="77"/>
      <c r="Q116" s="77"/>
    </row>
    <row r="117" spans="1:17">
      <c r="A117" s="78"/>
      <c r="B117" s="80"/>
      <c r="C117" s="60"/>
      <c r="D117" s="60"/>
      <c r="E117" s="61" t="s">
        <v>168</v>
      </c>
      <c r="F117" s="61"/>
      <c r="G117" s="62" t="s">
        <v>225</v>
      </c>
      <c r="H117" s="61"/>
      <c r="I117" s="61"/>
      <c r="J117" s="61"/>
      <c r="K117" s="61"/>
      <c r="L117" s="61"/>
      <c r="M117" s="61"/>
      <c r="N117" s="61"/>
      <c r="O117" s="71">
        <v>1</v>
      </c>
      <c r="P117" s="77"/>
      <c r="Q117" s="77"/>
    </row>
    <row r="118" spans="1:17">
      <c r="A118" s="78"/>
      <c r="B118" s="80"/>
      <c r="C118" s="60"/>
      <c r="D118" s="60"/>
      <c r="E118" s="61" t="s">
        <v>169</v>
      </c>
      <c r="F118" s="61"/>
      <c r="G118" s="62" t="s">
        <v>225</v>
      </c>
      <c r="H118" s="61"/>
      <c r="I118" s="61"/>
      <c r="J118" s="61"/>
      <c r="K118" s="61"/>
      <c r="L118" s="61"/>
      <c r="M118" s="61"/>
      <c r="N118" s="61"/>
      <c r="O118" s="71">
        <v>1</v>
      </c>
      <c r="P118" s="77"/>
      <c r="Q118" s="77"/>
    </row>
    <row r="119" spans="1:17">
      <c r="A119" s="78"/>
      <c r="B119" s="80"/>
      <c r="C119" s="60"/>
      <c r="D119" s="60"/>
      <c r="E119" s="61" t="s">
        <v>245</v>
      </c>
      <c r="F119" s="61"/>
      <c r="G119" s="62" t="s">
        <v>225</v>
      </c>
      <c r="H119" s="61"/>
      <c r="I119" s="61"/>
      <c r="J119" s="61"/>
      <c r="K119" s="61"/>
      <c r="L119" s="61"/>
      <c r="M119" s="61"/>
      <c r="N119" s="61"/>
      <c r="O119" s="71">
        <v>1</v>
      </c>
      <c r="P119" s="77"/>
      <c r="Q119" s="77"/>
    </row>
    <row r="120" spans="1:17">
      <c r="A120" s="78"/>
      <c r="B120" s="80"/>
      <c r="C120" s="60"/>
      <c r="D120" s="60"/>
      <c r="E120" s="61" t="s">
        <v>246</v>
      </c>
      <c r="F120" s="61"/>
      <c r="G120" s="62" t="s">
        <v>225</v>
      </c>
      <c r="H120" s="61"/>
      <c r="I120" s="61"/>
      <c r="J120" s="61"/>
      <c r="K120" s="61"/>
      <c r="L120" s="61"/>
      <c r="M120" s="61"/>
      <c r="N120" s="61"/>
      <c r="O120" s="71">
        <v>1</v>
      </c>
      <c r="P120" s="77"/>
      <c r="Q120" s="77"/>
    </row>
    <row r="121" spans="1:17">
      <c r="A121" s="78"/>
      <c r="B121" s="78"/>
      <c r="C121" s="61"/>
      <c r="D121" s="61"/>
      <c r="E121" s="61"/>
      <c r="F121" s="61"/>
      <c r="G121" s="62"/>
      <c r="H121" s="61"/>
      <c r="I121" s="61"/>
      <c r="J121" s="61"/>
      <c r="K121" s="61"/>
      <c r="L121" s="61"/>
      <c r="M121" s="61"/>
      <c r="N121" s="61"/>
      <c r="O121" s="107"/>
      <c r="P121" s="77"/>
      <c r="Q121" s="77"/>
    </row>
    <row r="122" spans="1:17" ht="13.5" thickBot="1">
      <c r="A122" s="78"/>
      <c r="B122" s="84"/>
      <c r="C122" s="85"/>
      <c r="D122" s="85"/>
      <c r="E122" s="86" t="s">
        <v>184</v>
      </c>
      <c r="F122" s="86"/>
      <c r="G122" s="86"/>
      <c r="H122" s="86"/>
      <c r="I122" s="86"/>
      <c r="J122" s="86"/>
      <c r="K122" s="86"/>
      <c r="L122" s="87"/>
      <c r="M122" s="87"/>
      <c r="N122" s="87"/>
      <c r="O122" s="88" t="s">
        <v>247</v>
      </c>
      <c r="P122" s="77">
        <v>100</v>
      </c>
      <c r="Q122" s="117">
        <v>69</v>
      </c>
    </row>
    <row r="123" spans="1:17" ht="15.75">
      <c r="A123" s="77"/>
      <c r="B123" s="77"/>
      <c r="C123" s="77"/>
      <c r="D123" s="77"/>
      <c r="E123" s="110" t="s">
        <v>248</v>
      </c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</row>
    <row r="125" spans="1:17">
      <c r="F125" s="118"/>
    </row>
    <row r="126" spans="1:17">
      <c r="F126" s="118"/>
    </row>
  </sheetData>
  <mergeCells count="3">
    <mergeCell ref="G3:L3"/>
    <mergeCell ref="G6:L6"/>
    <mergeCell ref="G7:L7"/>
  </mergeCells>
  <phoneticPr fontId="23" type="noConversion"/>
  <pageMargins left="0.75" right="0.75" top="1" bottom="1" header="0.5" footer="0.5"/>
  <pageSetup scale="73" fitToHeight="2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6"/>
  <sheetViews>
    <sheetView view="pageBreakPreview" zoomScaleNormal="100" workbookViewId="0">
      <selection activeCell="L77" sqref="L77"/>
    </sheetView>
  </sheetViews>
  <sheetFormatPr defaultRowHeight="12.75"/>
  <cols>
    <col min="1" max="2" width="3.5703125" customWidth="1"/>
    <col min="3" max="3" width="9.7109375" customWidth="1"/>
    <col min="4" max="4" width="4.28515625" customWidth="1"/>
    <col min="5" max="5" width="23.140625" customWidth="1"/>
    <col min="11" max="11" width="9.28515625" customWidth="1"/>
    <col min="13" max="13" width="3.5703125" customWidth="1"/>
    <col min="14" max="14" width="10" customWidth="1"/>
    <col min="20" max="20" width="9.85546875" customWidth="1"/>
  </cols>
  <sheetData>
    <row r="1" spans="1:20">
      <c r="A1" s="61"/>
      <c r="B1" s="63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1"/>
    </row>
    <row r="2" spans="1:20">
      <c r="A2" s="61"/>
      <c r="B2" s="78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6"/>
      <c r="O2" s="61"/>
    </row>
    <row r="3" spans="1:20" ht="15.75">
      <c r="A3" s="61"/>
      <c r="B3" s="78"/>
      <c r="C3" s="61"/>
      <c r="D3" s="61"/>
      <c r="E3" s="119" t="s">
        <v>132</v>
      </c>
      <c r="F3" s="119"/>
      <c r="G3" s="119"/>
      <c r="H3" s="119"/>
      <c r="I3" s="119"/>
      <c r="J3" s="119"/>
      <c r="K3" s="61"/>
      <c r="L3" s="61"/>
      <c r="M3" s="61"/>
      <c r="N3" s="66"/>
      <c r="O3" s="61"/>
    </row>
    <row r="4" spans="1:20">
      <c r="A4" s="61"/>
      <c r="B4" s="7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6"/>
      <c r="O4" s="61"/>
    </row>
    <row r="5" spans="1:20">
      <c r="A5" s="61"/>
      <c r="B5" s="78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6"/>
      <c r="O5" s="61"/>
    </row>
    <row r="6" spans="1:20">
      <c r="A6" s="61"/>
      <c r="B6" s="78"/>
      <c r="C6" s="61"/>
      <c r="D6" s="61"/>
      <c r="E6" s="120" t="s">
        <v>227</v>
      </c>
      <c r="F6" s="120"/>
      <c r="G6" s="120"/>
      <c r="H6" s="120"/>
      <c r="I6" s="120"/>
      <c r="J6" s="120"/>
      <c r="K6" s="61"/>
      <c r="L6" s="61"/>
      <c r="M6" s="61"/>
      <c r="N6" s="66"/>
      <c r="O6" s="61"/>
    </row>
    <row r="7" spans="1:20">
      <c r="A7" s="61"/>
      <c r="B7" s="78"/>
      <c r="C7" s="61"/>
      <c r="D7" s="61"/>
      <c r="E7" s="120" t="s">
        <v>133</v>
      </c>
      <c r="F7" s="120"/>
      <c r="G7" s="120"/>
      <c r="H7" s="120"/>
      <c r="I7" s="120"/>
      <c r="J7" s="120"/>
      <c r="K7" s="61"/>
      <c r="L7" s="76" t="s">
        <v>205</v>
      </c>
      <c r="M7" s="76"/>
      <c r="N7" s="99" t="s">
        <v>206</v>
      </c>
      <c r="O7" s="76"/>
      <c r="P7" s="89"/>
    </row>
    <row r="8" spans="1:20">
      <c r="A8" s="61"/>
      <c r="B8" s="78"/>
      <c r="C8" s="68" t="s">
        <v>184</v>
      </c>
      <c r="D8" s="68"/>
      <c r="E8" s="68"/>
      <c r="F8" s="68"/>
      <c r="G8" s="68"/>
      <c r="H8" s="68"/>
      <c r="I8" s="68"/>
      <c r="J8" s="69"/>
      <c r="K8" s="69"/>
      <c r="L8" s="68" t="s">
        <v>210</v>
      </c>
      <c r="M8" s="69"/>
      <c r="N8" s="70" t="s">
        <v>247</v>
      </c>
      <c r="O8" s="96"/>
      <c r="P8" s="97">
        <v>100</v>
      </c>
      <c r="Q8" s="98">
        <v>69</v>
      </c>
      <c r="T8" s="97"/>
    </row>
    <row r="9" spans="1:20">
      <c r="A9" s="61"/>
      <c r="B9" s="78"/>
      <c r="C9" s="91"/>
      <c r="D9" s="91"/>
      <c r="E9" s="91"/>
      <c r="F9" s="91"/>
      <c r="G9" s="91"/>
      <c r="H9" s="91"/>
      <c r="I9" s="91"/>
      <c r="J9" s="61"/>
      <c r="K9" s="61"/>
      <c r="L9" s="91"/>
      <c r="M9" s="61"/>
      <c r="N9" s="103"/>
      <c r="O9" s="61"/>
      <c r="P9" s="97"/>
      <c r="Q9" s="98"/>
    </row>
    <row r="10" spans="1:20">
      <c r="A10" s="61"/>
      <c r="B10" s="78"/>
      <c r="C10" s="68" t="s">
        <v>134</v>
      </c>
      <c r="D10" s="68"/>
      <c r="E10" s="68"/>
      <c r="F10" s="68"/>
      <c r="G10" s="68"/>
      <c r="H10" s="68"/>
      <c r="I10" s="68"/>
      <c r="J10" s="69"/>
      <c r="K10" s="69"/>
      <c r="L10" s="68" t="s">
        <v>186</v>
      </c>
      <c r="M10" s="68"/>
      <c r="N10" s="70" t="s">
        <v>186</v>
      </c>
      <c r="O10" s="61"/>
    </row>
    <row r="11" spans="1:20">
      <c r="A11" s="61"/>
      <c r="B11" s="78"/>
      <c r="C11" s="62"/>
      <c r="D11" s="61"/>
      <c r="E11" s="61"/>
      <c r="F11" s="61"/>
      <c r="G11" s="61"/>
      <c r="H11" s="61"/>
      <c r="I11" s="61"/>
      <c r="J11" s="61"/>
      <c r="K11" s="61"/>
      <c r="L11" s="94">
        <f>14/69</f>
        <v>0.20289855072463769</v>
      </c>
      <c r="M11" s="93"/>
      <c r="N11" s="104">
        <f>14/P8</f>
        <v>0.14000000000000001</v>
      </c>
      <c r="O11" s="61"/>
    </row>
    <row r="12" spans="1:20">
      <c r="A12" s="61"/>
      <c r="B12" s="78"/>
      <c r="C12" s="62" t="s">
        <v>189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6"/>
      <c r="O12" s="61"/>
    </row>
    <row r="13" spans="1:20">
      <c r="A13" s="61"/>
      <c r="B13" s="78"/>
      <c r="C13" s="61" t="s">
        <v>7</v>
      </c>
      <c r="D13" s="61"/>
      <c r="E13" s="62" t="s">
        <v>190</v>
      </c>
      <c r="F13" s="61"/>
      <c r="G13" s="61"/>
      <c r="H13" s="61"/>
      <c r="I13" s="61"/>
      <c r="J13" s="61"/>
      <c r="K13" s="61"/>
      <c r="L13" s="61"/>
      <c r="M13" s="61"/>
      <c r="N13" s="75">
        <v>1</v>
      </c>
      <c r="O13" s="61"/>
      <c r="Q13" s="109"/>
      <c r="T13" s="109"/>
    </row>
    <row r="14" spans="1:20">
      <c r="A14" s="61"/>
      <c r="B14" s="78"/>
      <c r="C14" s="61" t="s">
        <v>8</v>
      </c>
      <c r="D14" s="61"/>
      <c r="E14" s="62" t="s">
        <v>191</v>
      </c>
      <c r="F14" s="61"/>
      <c r="G14" s="61"/>
      <c r="H14" s="61"/>
      <c r="I14" s="61"/>
      <c r="J14" s="61"/>
      <c r="K14" s="61"/>
      <c r="L14" s="61"/>
      <c r="M14" s="61"/>
      <c r="N14" s="75">
        <v>1</v>
      </c>
      <c r="O14" s="61"/>
    </row>
    <row r="15" spans="1:20">
      <c r="A15" s="61"/>
      <c r="B15" s="78"/>
      <c r="C15" s="61" t="s">
        <v>9</v>
      </c>
      <c r="D15" s="61"/>
      <c r="E15" s="62" t="s">
        <v>192</v>
      </c>
      <c r="F15" s="61"/>
      <c r="G15" s="61"/>
      <c r="H15" s="61"/>
      <c r="I15" s="61"/>
      <c r="J15" s="61"/>
      <c r="K15" s="61"/>
      <c r="L15" s="61"/>
      <c r="M15" s="61"/>
      <c r="N15" s="75">
        <v>1</v>
      </c>
      <c r="O15" s="61"/>
    </row>
    <row r="16" spans="1:20">
      <c r="A16" s="61"/>
      <c r="B16" s="78"/>
      <c r="C16" s="61" t="s">
        <v>10</v>
      </c>
      <c r="D16" s="61"/>
      <c r="E16" s="62" t="s">
        <v>135</v>
      </c>
      <c r="F16" s="61"/>
      <c r="G16" s="61"/>
      <c r="H16" s="61"/>
      <c r="I16" s="61"/>
      <c r="J16" s="61"/>
      <c r="K16" s="61"/>
      <c r="L16" s="61"/>
      <c r="M16" s="61"/>
      <c r="N16" s="75">
        <v>1</v>
      </c>
      <c r="O16" s="61"/>
    </row>
    <row r="17" spans="1:16">
      <c r="A17" s="61"/>
      <c r="B17" s="78"/>
      <c r="C17" s="96"/>
      <c r="D17" s="61"/>
      <c r="E17" s="62"/>
      <c r="F17" s="61"/>
      <c r="G17" s="61"/>
      <c r="H17" s="61"/>
      <c r="I17" s="61"/>
      <c r="J17" s="61"/>
      <c r="K17" s="61"/>
      <c r="L17" s="61"/>
      <c r="M17" s="61"/>
      <c r="N17" s="75"/>
      <c r="O17" s="61"/>
    </row>
    <row r="18" spans="1:16" s="77" customFormat="1">
      <c r="A18" s="61"/>
      <c r="B18" s="78"/>
      <c r="C18" s="62" t="s">
        <v>193</v>
      </c>
      <c r="D18" s="61"/>
      <c r="E18" s="62"/>
      <c r="F18" s="61"/>
      <c r="G18" s="61"/>
      <c r="H18" s="61"/>
      <c r="I18" s="61"/>
      <c r="J18" s="61"/>
      <c r="K18" s="61"/>
      <c r="L18" s="61"/>
      <c r="M18" s="61"/>
      <c r="N18" s="75"/>
      <c r="O18" s="61"/>
    </row>
    <row r="19" spans="1:16">
      <c r="A19" s="61"/>
      <c r="B19" s="78"/>
      <c r="C19" s="61" t="s">
        <v>249</v>
      </c>
      <c r="D19" s="61"/>
      <c r="E19" s="62" t="s">
        <v>212</v>
      </c>
      <c r="F19" s="61"/>
      <c r="G19" s="61"/>
      <c r="H19" s="61"/>
      <c r="I19" s="61"/>
      <c r="J19" s="61"/>
      <c r="K19" s="61"/>
      <c r="L19" s="61"/>
      <c r="M19" s="61"/>
      <c r="N19" s="75"/>
      <c r="O19" s="61"/>
    </row>
    <row r="20" spans="1:16">
      <c r="A20" s="61"/>
      <c r="B20" s="78"/>
      <c r="C20" s="61" t="s">
        <v>139</v>
      </c>
      <c r="D20" s="61"/>
      <c r="E20" s="62" t="s">
        <v>140</v>
      </c>
      <c r="F20" s="61"/>
      <c r="G20" s="61"/>
      <c r="H20" s="61"/>
      <c r="I20" s="61"/>
      <c r="J20" s="61"/>
      <c r="K20" s="61"/>
      <c r="L20" s="61"/>
      <c r="M20" s="61"/>
      <c r="N20" s="75">
        <v>1</v>
      </c>
      <c r="O20" s="61"/>
    </row>
    <row r="21" spans="1:16">
      <c r="A21" s="61"/>
      <c r="B21" s="78"/>
      <c r="C21" s="61" t="s">
        <v>141</v>
      </c>
      <c r="D21" s="61"/>
      <c r="E21" s="62" t="s">
        <v>142</v>
      </c>
      <c r="F21" s="61"/>
      <c r="G21" s="61"/>
      <c r="H21" s="61"/>
      <c r="I21" s="61"/>
      <c r="J21" s="61"/>
      <c r="K21" s="61"/>
      <c r="L21" s="61"/>
      <c r="M21" s="61"/>
      <c r="N21" s="75">
        <v>1</v>
      </c>
      <c r="O21" s="61"/>
    </row>
    <row r="22" spans="1:16">
      <c r="A22" s="61"/>
      <c r="B22" s="78"/>
      <c r="C22" s="61" t="s">
        <v>143</v>
      </c>
      <c r="D22" s="61"/>
      <c r="E22" s="62" t="s">
        <v>144</v>
      </c>
      <c r="F22" s="61"/>
      <c r="G22" s="61"/>
      <c r="H22" s="61"/>
      <c r="I22" s="61"/>
      <c r="J22" s="61"/>
      <c r="K22" s="61"/>
      <c r="L22" s="61"/>
      <c r="M22" s="61"/>
      <c r="N22" s="75">
        <v>1</v>
      </c>
      <c r="O22" s="61"/>
    </row>
    <row r="23" spans="1:16">
      <c r="A23" s="61"/>
      <c r="B23" s="78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6"/>
      <c r="O23" s="61"/>
    </row>
    <row r="24" spans="1:16">
      <c r="A24" s="67"/>
      <c r="B24" s="79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6"/>
      <c r="O24" s="61"/>
    </row>
    <row r="25" spans="1:16">
      <c r="A25" s="61"/>
      <c r="B25" s="78"/>
      <c r="C25" s="68" t="s">
        <v>19</v>
      </c>
      <c r="D25" s="68"/>
      <c r="E25" s="68"/>
      <c r="F25" s="68"/>
      <c r="G25" s="68"/>
      <c r="H25" s="68"/>
      <c r="I25" s="68"/>
      <c r="J25" s="69"/>
      <c r="K25" s="69"/>
      <c r="L25" s="68" t="s">
        <v>207</v>
      </c>
      <c r="M25" s="68"/>
      <c r="N25" s="70" t="s">
        <v>218</v>
      </c>
      <c r="O25" s="61"/>
    </row>
    <row r="26" spans="1:16">
      <c r="A26" s="61"/>
      <c r="B26" s="78"/>
      <c r="C26" s="61"/>
      <c r="D26" s="61"/>
      <c r="E26" s="61"/>
      <c r="F26" s="61"/>
      <c r="G26" s="61"/>
      <c r="H26" s="61"/>
      <c r="I26" s="61"/>
      <c r="J26" s="61"/>
      <c r="K26" s="61"/>
      <c r="L26" s="94">
        <f>5/69</f>
        <v>7.2463768115942032E-2</v>
      </c>
      <c r="M26" s="76"/>
      <c r="N26" s="104">
        <f>9/P8</f>
        <v>0.09</v>
      </c>
      <c r="O26" s="61"/>
    </row>
    <row r="27" spans="1:16" s="77" customFormat="1">
      <c r="A27" s="61"/>
      <c r="B27" s="78"/>
      <c r="C27" s="62" t="s">
        <v>193</v>
      </c>
      <c r="D27" s="61"/>
      <c r="E27" s="62"/>
      <c r="F27" s="61"/>
      <c r="G27" s="61"/>
      <c r="H27" s="61"/>
      <c r="I27" s="61"/>
      <c r="J27" s="61"/>
      <c r="K27" s="61"/>
      <c r="L27" s="61"/>
      <c r="M27" s="61"/>
      <c r="N27" s="75"/>
      <c r="O27" s="61"/>
    </row>
    <row r="28" spans="1:16">
      <c r="A28" s="61"/>
      <c r="B28" s="78"/>
      <c r="C28" s="61" t="s">
        <v>213</v>
      </c>
      <c r="D28" s="61"/>
      <c r="E28" s="62" t="s">
        <v>250</v>
      </c>
      <c r="F28" s="61"/>
      <c r="G28" s="61"/>
      <c r="H28" s="61"/>
      <c r="I28" s="61"/>
      <c r="J28" s="61"/>
      <c r="K28" s="61"/>
      <c r="L28" s="61"/>
      <c r="M28" s="61"/>
      <c r="N28" s="75">
        <v>3</v>
      </c>
      <c r="O28" s="61"/>
    </row>
    <row r="29" spans="1:16">
      <c r="A29" s="61"/>
      <c r="B29" s="78"/>
      <c r="C29" s="61"/>
      <c r="D29" s="61"/>
      <c r="E29" s="62"/>
      <c r="F29" s="61"/>
      <c r="G29" s="61"/>
      <c r="H29" s="61"/>
      <c r="I29" s="61"/>
      <c r="J29" s="61"/>
      <c r="K29" s="61"/>
      <c r="L29" s="61"/>
      <c r="M29" s="61"/>
      <c r="N29" s="75"/>
      <c r="O29" s="61"/>
    </row>
    <row r="30" spans="1:16">
      <c r="A30" s="61"/>
      <c r="B30" s="78"/>
      <c r="C30" s="68" t="s">
        <v>173</v>
      </c>
      <c r="D30" s="68"/>
      <c r="E30" s="68"/>
      <c r="F30" s="68"/>
      <c r="G30" s="68"/>
      <c r="H30" s="68"/>
      <c r="I30" s="68"/>
      <c r="J30" s="69"/>
      <c r="K30" s="69"/>
      <c r="L30" s="68" t="s">
        <v>208</v>
      </c>
      <c r="M30" s="69"/>
      <c r="N30" s="70" t="s">
        <v>244</v>
      </c>
      <c r="O30" s="61"/>
    </row>
    <row r="31" spans="1:16" ht="12.75" customHeight="1">
      <c r="A31" s="61"/>
      <c r="B31" s="78"/>
      <c r="C31" s="61"/>
      <c r="D31" s="61"/>
      <c r="E31" s="61"/>
      <c r="F31" s="61"/>
      <c r="G31" s="61"/>
      <c r="H31" s="61"/>
      <c r="I31" s="61"/>
      <c r="J31" s="61"/>
      <c r="K31" s="61"/>
      <c r="L31" s="94">
        <f>17/69</f>
        <v>0.24637681159420291</v>
      </c>
      <c r="M31" s="76"/>
      <c r="N31" s="104">
        <f>50/P8</f>
        <v>0.5</v>
      </c>
      <c r="O31" s="101"/>
      <c r="P31" s="90"/>
    </row>
    <row r="32" spans="1:16">
      <c r="A32" s="61"/>
      <c r="B32" s="78"/>
      <c r="C32" s="62" t="s">
        <v>193</v>
      </c>
      <c r="D32" s="91"/>
      <c r="E32" s="91"/>
      <c r="F32" s="91"/>
      <c r="G32" s="91"/>
      <c r="H32" s="91"/>
      <c r="I32" s="91"/>
      <c r="J32" s="61"/>
      <c r="K32" s="61"/>
      <c r="L32" s="61"/>
      <c r="M32" s="61"/>
      <c r="N32" s="103"/>
      <c r="O32" s="101"/>
      <c r="P32" s="90"/>
    </row>
    <row r="33" spans="1:15">
      <c r="A33" s="92"/>
      <c r="B33" s="83"/>
      <c r="C33" s="61" t="s">
        <v>149</v>
      </c>
      <c r="D33" s="61"/>
      <c r="E33" s="62" t="s">
        <v>175</v>
      </c>
      <c r="F33" s="61"/>
      <c r="G33" s="61"/>
      <c r="H33" s="61"/>
      <c r="I33" s="61"/>
      <c r="J33" s="61"/>
      <c r="K33" s="61"/>
      <c r="L33" s="61"/>
      <c r="M33" s="61"/>
      <c r="N33" s="71" t="s">
        <v>1</v>
      </c>
      <c r="O33" s="61"/>
    </row>
    <row r="34" spans="1:15">
      <c r="A34" s="61"/>
      <c r="B34" s="78"/>
      <c r="C34" s="61" t="s">
        <v>2</v>
      </c>
      <c r="D34" s="61"/>
      <c r="E34" s="62" t="s">
        <v>176</v>
      </c>
      <c r="F34" s="61"/>
      <c r="G34" s="61"/>
      <c r="H34" s="61"/>
      <c r="I34" s="61"/>
      <c r="J34" s="61"/>
      <c r="K34" s="61"/>
      <c r="L34" s="61"/>
      <c r="M34" s="61"/>
      <c r="N34" s="71">
        <v>6</v>
      </c>
      <c r="O34" s="61"/>
    </row>
    <row r="35" spans="1:15">
      <c r="A35" s="61"/>
      <c r="B35" s="78"/>
      <c r="C35" s="61"/>
      <c r="D35" s="61"/>
      <c r="E35" s="73"/>
      <c r="F35" s="61"/>
      <c r="G35" s="61"/>
      <c r="H35" s="61"/>
      <c r="I35" s="61"/>
      <c r="J35" s="61"/>
      <c r="K35" s="61"/>
      <c r="L35" s="61"/>
      <c r="M35" s="61"/>
      <c r="N35" s="74"/>
      <c r="O35" s="61"/>
    </row>
    <row r="36" spans="1:15">
      <c r="A36" s="61"/>
      <c r="B36" s="78"/>
      <c r="C36" s="62" t="s">
        <v>195</v>
      </c>
      <c r="D36" s="61"/>
      <c r="E36" s="73"/>
      <c r="F36" s="61"/>
      <c r="G36" s="61"/>
      <c r="H36" s="61"/>
      <c r="I36" s="61"/>
      <c r="J36" s="61"/>
      <c r="K36" s="61"/>
      <c r="L36" s="61"/>
      <c r="M36" s="61"/>
      <c r="N36" s="74"/>
      <c r="O36" s="61"/>
    </row>
    <row r="37" spans="1:15">
      <c r="A37" s="61"/>
      <c r="B37" s="78"/>
      <c r="C37" s="61" t="s">
        <v>4</v>
      </c>
      <c r="D37" s="61"/>
      <c r="E37" s="62" t="s">
        <v>209</v>
      </c>
      <c r="F37" s="61"/>
      <c r="G37" s="61"/>
      <c r="H37" s="61"/>
      <c r="I37" s="61"/>
      <c r="J37" s="61"/>
      <c r="K37" s="61"/>
      <c r="L37" s="61"/>
      <c r="M37" s="61"/>
      <c r="N37" s="71" t="s">
        <v>240</v>
      </c>
      <c r="O37" s="61"/>
    </row>
    <row r="38" spans="1:15">
      <c r="A38" s="61"/>
      <c r="B38" s="78"/>
      <c r="C38" s="61"/>
      <c r="D38" s="61"/>
      <c r="E38" s="73" t="s">
        <v>111</v>
      </c>
      <c r="F38" s="61"/>
      <c r="G38" s="61"/>
      <c r="H38" s="61"/>
      <c r="I38" s="61"/>
      <c r="J38" s="61"/>
      <c r="K38" s="61"/>
      <c r="L38" s="61"/>
      <c r="M38" s="61"/>
      <c r="N38" s="74">
        <v>10</v>
      </c>
      <c r="O38" s="61"/>
    </row>
    <row r="39" spans="1:15">
      <c r="A39" s="61"/>
      <c r="B39" s="78"/>
      <c r="C39" s="61"/>
      <c r="D39" s="61"/>
      <c r="E39" s="73" t="s">
        <v>112</v>
      </c>
      <c r="F39" s="61"/>
      <c r="G39" s="61"/>
      <c r="H39" s="61"/>
      <c r="I39" s="61"/>
      <c r="J39" s="61"/>
      <c r="K39" s="61"/>
      <c r="L39" s="61"/>
      <c r="M39" s="61"/>
      <c r="N39" s="74">
        <v>12</v>
      </c>
      <c r="O39" s="61"/>
    </row>
    <row r="40" spans="1:15">
      <c r="A40" s="61"/>
      <c r="B40" s="78"/>
      <c r="C40" s="61"/>
      <c r="D40" s="61"/>
      <c r="E40" s="73" t="s">
        <v>113</v>
      </c>
      <c r="F40" s="61"/>
      <c r="G40" s="61"/>
      <c r="H40" s="61"/>
      <c r="I40" s="61"/>
      <c r="J40" s="61"/>
      <c r="K40" s="61"/>
      <c r="L40" s="61"/>
      <c r="M40" s="61"/>
      <c r="N40" s="74">
        <v>14</v>
      </c>
      <c r="O40" s="61"/>
    </row>
    <row r="41" spans="1:15">
      <c r="A41" s="61"/>
      <c r="B41" s="78"/>
      <c r="C41" s="61"/>
      <c r="D41" s="61"/>
      <c r="E41" s="73" t="s">
        <v>114</v>
      </c>
      <c r="F41" s="61"/>
      <c r="G41" s="61"/>
      <c r="H41" s="61"/>
      <c r="I41" s="61"/>
      <c r="J41" s="61"/>
      <c r="K41" s="61"/>
      <c r="L41" s="61"/>
      <c r="M41" s="61"/>
      <c r="N41" s="74">
        <v>16</v>
      </c>
      <c r="O41" s="61"/>
    </row>
    <row r="42" spans="1:15">
      <c r="A42" s="61"/>
      <c r="B42" s="78"/>
      <c r="C42" s="61"/>
      <c r="D42" s="61"/>
      <c r="E42" s="73" t="s">
        <v>115</v>
      </c>
      <c r="F42" s="61"/>
      <c r="G42" s="61"/>
      <c r="H42" s="61"/>
      <c r="I42" s="61"/>
      <c r="J42" s="61"/>
      <c r="K42" s="61"/>
      <c r="L42" s="61"/>
      <c r="M42" s="61"/>
      <c r="N42" s="74">
        <v>18</v>
      </c>
      <c r="O42" s="61"/>
    </row>
    <row r="43" spans="1:15">
      <c r="A43" s="61"/>
      <c r="B43" s="78"/>
      <c r="C43" s="61"/>
      <c r="D43" s="61"/>
      <c r="E43" s="73" t="s">
        <v>116</v>
      </c>
      <c r="F43" s="61"/>
      <c r="G43" s="61"/>
      <c r="H43" s="61"/>
      <c r="I43" s="61"/>
      <c r="J43" s="61"/>
      <c r="K43" s="61"/>
      <c r="L43" s="61"/>
      <c r="M43" s="61"/>
      <c r="N43" s="74">
        <v>20</v>
      </c>
      <c r="O43" s="61"/>
    </row>
    <row r="44" spans="1:15">
      <c r="A44" s="61"/>
      <c r="B44" s="78"/>
      <c r="C44" s="61"/>
      <c r="D44" s="61"/>
      <c r="E44" s="73" t="s">
        <v>117</v>
      </c>
      <c r="F44" s="61"/>
      <c r="G44" s="61"/>
      <c r="H44" s="61"/>
      <c r="I44" s="61"/>
      <c r="J44" s="61"/>
      <c r="K44" s="61"/>
      <c r="L44" s="61"/>
      <c r="M44" s="61"/>
      <c r="N44" s="74">
        <v>22</v>
      </c>
      <c r="O44" s="61"/>
    </row>
    <row r="45" spans="1:15">
      <c r="A45" s="61"/>
      <c r="B45" s="78"/>
      <c r="C45" s="61"/>
      <c r="D45" s="61"/>
      <c r="E45" s="73" t="s">
        <v>118</v>
      </c>
      <c r="F45" s="61"/>
      <c r="G45" s="61"/>
      <c r="H45" s="61"/>
      <c r="I45" s="61"/>
      <c r="J45" s="61"/>
      <c r="K45" s="61"/>
      <c r="L45" s="61"/>
      <c r="M45" s="61"/>
      <c r="N45" s="74">
        <v>24</v>
      </c>
      <c r="O45" s="61"/>
    </row>
    <row r="46" spans="1:15">
      <c r="A46" s="61"/>
      <c r="B46" s="78"/>
      <c r="C46" s="62"/>
      <c r="D46" s="61"/>
      <c r="E46" s="73"/>
      <c r="F46" s="61"/>
      <c r="G46" s="61"/>
      <c r="H46" s="61"/>
      <c r="I46" s="61"/>
      <c r="J46" s="61"/>
      <c r="K46" s="61"/>
      <c r="L46" s="61"/>
      <c r="M46" s="61"/>
      <c r="N46" s="74"/>
      <c r="O46" s="61"/>
    </row>
    <row r="47" spans="1:15">
      <c r="A47" s="61"/>
      <c r="B47" s="78"/>
      <c r="C47" s="61" t="s">
        <v>5</v>
      </c>
      <c r="D47" s="61"/>
      <c r="E47" s="62" t="s">
        <v>85</v>
      </c>
      <c r="F47" s="61"/>
      <c r="G47" s="61"/>
      <c r="H47" s="61"/>
      <c r="I47" s="61"/>
      <c r="J47" s="61"/>
      <c r="K47" s="61"/>
      <c r="L47" s="61"/>
      <c r="M47" s="61"/>
      <c r="N47" s="71" t="s">
        <v>243</v>
      </c>
      <c r="O47" s="61"/>
    </row>
    <row r="48" spans="1:15">
      <c r="A48" s="61"/>
      <c r="B48" s="78"/>
      <c r="C48" s="61"/>
      <c r="D48" s="61"/>
      <c r="E48" s="73" t="s">
        <v>251</v>
      </c>
      <c r="F48" s="61"/>
      <c r="G48" s="61"/>
      <c r="H48" s="61"/>
      <c r="I48" s="61"/>
      <c r="J48" s="61"/>
      <c r="K48" s="61"/>
      <c r="L48" s="61"/>
      <c r="M48" s="61"/>
      <c r="N48" s="74">
        <v>5</v>
      </c>
      <c r="O48" s="61"/>
    </row>
    <row r="49" spans="1:15">
      <c r="A49" s="61"/>
      <c r="B49" s="78"/>
      <c r="C49" s="61"/>
      <c r="D49" s="61"/>
      <c r="E49" s="73" t="s">
        <v>252</v>
      </c>
      <c r="F49" s="61"/>
      <c r="G49" s="61"/>
      <c r="H49" s="61"/>
      <c r="I49" s="61"/>
      <c r="J49" s="61"/>
      <c r="K49" s="61"/>
      <c r="L49" s="61"/>
      <c r="M49" s="61"/>
      <c r="N49" s="74">
        <v>6</v>
      </c>
      <c r="O49" s="61"/>
    </row>
    <row r="50" spans="1:15">
      <c r="A50" s="61"/>
      <c r="B50" s="78"/>
      <c r="C50" s="61"/>
      <c r="D50" s="61"/>
      <c r="E50" s="73" t="s">
        <v>196</v>
      </c>
      <c r="F50" s="61"/>
      <c r="G50" s="61"/>
      <c r="H50" s="61"/>
      <c r="I50" s="61"/>
      <c r="J50" s="61"/>
      <c r="K50" s="61"/>
      <c r="L50" s="61"/>
      <c r="M50" s="61"/>
      <c r="N50" s="74">
        <v>7</v>
      </c>
      <c r="O50" s="61"/>
    </row>
    <row r="51" spans="1:15">
      <c r="A51" s="61"/>
      <c r="B51" s="78"/>
      <c r="C51" s="61"/>
      <c r="D51" s="61"/>
      <c r="E51" s="73" t="s">
        <v>123</v>
      </c>
      <c r="F51" s="61"/>
      <c r="G51" s="61"/>
      <c r="H51" s="61"/>
      <c r="I51" s="61"/>
      <c r="J51" s="61"/>
      <c r="K51" s="61"/>
      <c r="L51" s="61"/>
      <c r="M51" s="61"/>
      <c r="N51" s="74">
        <v>8</v>
      </c>
      <c r="O51" s="61"/>
    </row>
    <row r="52" spans="1:15">
      <c r="A52" s="61"/>
      <c r="B52" s="78"/>
      <c r="C52" s="61"/>
      <c r="D52" s="61"/>
      <c r="E52" s="73" t="s">
        <v>179</v>
      </c>
      <c r="F52" s="61"/>
      <c r="G52" s="61"/>
      <c r="H52" s="61"/>
      <c r="I52" s="61"/>
      <c r="J52" s="61"/>
      <c r="K52" s="61"/>
      <c r="L52" s="61"/>
      <c r="M52" s="61"/>
      <c r="N52" s="74">
        <v>9</v>
      </c>
      <c r="O52" s="61"/>
    </row>
    <row r="53" spans="1:15">
      <c r="A53" s="61"/>
      <c r="B53" s="78"/>
      <c r="C53" s="61"/>
      <c r="D53" s="61"/>
      <c r="E53" s="73" t="s">
        <v>180</v>
      </c>
      <c r="F53" s="61"/>
      <c r="G53" s="61"/>
      <c r="H53" s="61"/>
      <c r="I53" s="61"/>
      <c r="J53" s="61"/>
      <c r="K53" s="61"/>
      <c r="L53" s="61"/>
      <c r="M53" s="61"/>
      <c r="N53" s="74">
        <v>10</v>
      </c>
      <c r="O53" s="61"/>
    </row>
    <row r="54" spans="1:15">
      <c r="A54" s="61"/>
      <c r="B54" s="78"/>
      <c r="C54" s="61"/>
      <c r="D54" s="61"/>
      <c r="E54" s="73"/>
      <c r="F54" s="61"/>
      <c r="G54" s="61"/>
      <c r="H54" s="61"/>
      <c r="I54" s="61"/>
      <c r="J54" s="61"/>
      <c r="K54" s="61"/>
      <c r="L54" s="61"/>
      <c r="M54" s="61"/>
      <c r="N54" s="74"/>
      <c r="O54" s="61"/>
    </row>
    <row r="55" spans="1:15">
      <c r="A55" s="61"/>
      <c r="B55" s="78"/>
      <c r="C55" s="61" t="s">
        <v>33</v>
      </c>
      <c r="D55" s="61"/>
      <c r="E55" s="62" t="s">
        <v>181</v>
      </c>
      <c r="F55" s="61"/>
      <c r="G55" s="61"/>
      <c r="H55" s="61"/>
      <c r="I55" s="61"/>
      <c r="J55" s="61"/>
      <c r="K55" s="61"/>
      <c r="L55" s="61"/>
      <c r="M55" s="61"/>
      <c r="N55" s="71" t="s">
        <v>126</v>
      </c>
      <c r="O55" s="61"/>
    </row>
    <row r="56" spans="1:15">
      <c r="A56" s="61"/>
      <c r="B56" s="78"/>
      <c r="C56" s="61"/>
      <c r="D56" s="61"/>
      <c r="E56" s="73" t="s">
        <v>150</v>
      </c>
      <c r="F56" s="61"/>
      <c r="G56" s="61"/>
      <c r="H56" s="61"/>
      <c r="I56" s="61"/>
      <c r="J56" s="61"/>
      <c r="K56" s="61"/>
      <c r="L56" s="61"/>
      <c r="M56" s="61"/>
      <c r="N56" s="74">
        <v>1</v>
      </c>
      <c r="O56" s="61"/>
    </row>
    <row r="57" spans="1:15">
      <c r="A57" s="61"/>
      <c r="B57" s="78"/>
      <c r="C57" s="61"/>
      <c r="D57" s="61"/>
      <c r="E57" s="73" t="s">
        <v>151</v>
      </c>
      <c r="F57" s="61"/>
      <c r="G57" s="61"/>
      <c r="H57" s="61"/>
      <c r="I57" s="61"/>
      <c r="J57" s="61"/>
      <c r="K57" s="61"/>
      <c r="L57" s="61"/>
      <c r="M57" s="61"/>
      <c r="N57" s="74">
        <v>2</v>
      </c>
      <c r="O57" s="61"/>
    </row>
    <row r="58" spans="1:15">
      <c r="A58" s="61"/>
      <c r="B58" s="78"/>
      <c r="C58" s="61"/>
      <c r="D58" s="61"/>
      <c r="E58" s="73" t="s">
        <v>182</v>
      </c>
      <c r="F58" s="61"/>
      <c r="G58" s="61"/>
      <c r="H58" s="61"/>
      <c r="I58" s="61"/>
      <c r="J58" s="61"/>
      <c r="K58" s="61"/>
      <c r="L58" s="61"/>
      <c r="M58" s="61"/>
      <c r="N58" s="74">
        <v>3</v>
      </c>
      <c r="O58" s="61"/>
    </row>
    <row r="59" spans="1:15">
      <c r="A59" s="61"/>
      <c r="B59" s="78"/>
      <c r="C59" s="61"/>
      <c r="D59" s="61"/>
      <c r="E59" s="73"/>
      <c r="F59" s="61"/>
      <c r="G59" s="61"/>
      <c r="H59" s="61"/>
      <c r="I59" s="61"/>
      <c r="J59" s="61"/>
      <c r="K59" s="61"/>
      <c r="L59" s="61"/>
      <c r="M59" s="61"/>
      <c r="N59" s="74"/>
      <c r="O59" s="61"/>
    </row>
    <row r="60" spans="1:15">
      <c r="A60" s="61"/>
      <c r="B60" s="78"/>
      <c r="C60" s="61" t="s">
        <v>34</v>
      </c>
      <c r="D60" s="61"/>
      <c r="E60" s="62" t="s">
        <v>86</v>
      </c>
      <c r="F60" s="61"/>
      <c r="G60" s="61"/>
      <c r="H60" s="61"/>
      <c r="I60" s="61"/>
      <c r="J60" s="61"/>
      <c r="K60" s="61"/>
      <c r="L60" s="61"/>
      <c r="M60" s="61"/>
      <c r="N60" s="71">
        <v>2</v>
      </c>
      <c r="O60" s="61"/>
    </row>
    <row r="61" spans="1:15">
      <c r="A61" s="61"/>
      <c r="B61" s="78"/>
      <c r="C61" s="61" t="s">
        <v>42</v>
      </c>
      <c r="D61" s="61"/>
      <c r="E61" s="62" t="s">
        <v>223</v>
      </c>
      <c r="F61" s="61"/>
      <c r="G61" s="61"/>
      <c r="H61" s="61"/>
      <c r="I61" s="61"/>
      <c r="J61" s="61"/>
      <c r="K61" s="61"/>
      <c r="L61" s="61"/>
      <c r="M61" s="61"/>
      <c r="N61" s="71">
        <v>2</v>
      </c>
      <c r="O61" s="61"/>
    </row>
    <row r="62" spans="1:15">
      <c r="A62" s="61"/>
      <c r="B62" s="78"/>
      <c r="C62" s="61"/>
      <c r="D62" s="61"/>
      <c r="E62" s="62"/>
      <c r="F62" s="61"/>
      <c r="G62" s="61"/>
      <c r="H62" s="61"/>
      <c r="I62" s="61"/>
      <c r="J62" s="61"/>
      <c r="K62" s="61"/>
      <c r="L62" s="61"/>
      <c r="M62" s="61"/>
      <c r="N62" s="71"/>
      <c r="O62" s="61"/>
    </row>
    <row r="63" spans="1:15">
      <c r="A63" s="61"/>
      <c r="B63" s="78"/>
      <c r="C63" s="61" t="s">
        <v>17</v>
      </c>
      <c r="D63" s="61"/>
      <c r="E63" s="62" t="s">
        <v>241</v>
      </c>
      <c r="F63" s="61"/>
      <c r="G63" s="61"/>
      <c r="H63" s="61"/>
      <c r="I63" s="61"/>
      <c r="J63" s="61"/>
      <c r="K63" s="61"/>
      <c r="L63" s="61"/>
      <c r="M63" s="61"/>
      <c r="N63" s="71" t="s">
        <v>217</v>
      </c>
      <c r="O63" s="61"/>
    </row>
    <row r="64" spans="1:15">
      <c r="A64" s="61"/>
      <c r="B64" s="78"/>
      <c r="C64" s="61"/>
      <c r="D64" s="60"/>
      <c r="E64" s="73" t="s">
        <v>228</v>
      </c>
      <c r="F64" s="61"/>
      <c r="G64" s="61"/>
      <c r="H64" s="61"/>
      <c r="I64" s="61"/>
      <c r="J64" s="61"/>
      <c r="K64" s="61"/>
      <c r="L64" s="61"/>
      <c r="M64" s="61"/>
      <c r="N64" s="74">
        <v>1</v>
      </c>
      <c r="O64" s="61"/>
    </row>
    <row r="65" spans="1:16">
      <c r="A65" s="61"/>
      <c r="B65" s="78"/>
      <c r="C65" s="61"/>
      <c r="D65" s="60"/>
      <c r="E65" s="73" t="s">
        <v>229</v>
      </c>
      <c r="F65" s="61"/>
      <c r="G65" s="61"/>
      <c r="H65" s="61"/>
      <c r="I65" s="61"/>
      <c r="J65" s="61"/>
      <c r="K65" s="61"/>
      <c r="L65" s="61"/>
      <c r="M65" s="61"/>
      <c r="N65" s="74">
        <v>2</v>
      </c>
      <c r="O65" s="61"/>
    </row>
    <row r="66" spans="1:16">
      <c r="A66" s="61"/>
      <c r="B66" s="78"/>
      <c r="C66" s="61"/>
      <c r="D66" s="60"/>
      <c r="E66" s="73" t="s">
        <v>230</v>
      </c>
      <c r="F66" s="61"/>
      <c r="G66" s="61"/>
      <c r="H66" s="61"/>
      <c r="I66" s="61"/>
      <c r="J66" s="61"/>
      <c r="K66" s="61"/>
      <c r="L66" s="61"/>
      <c r="M66" s="61"/>
      <c r="N66" s="74">
        <v>3</v>
      </c>
      <c r="O66" s="61"/>
    </row>
    <row r="67" spans="1:16">
      <c r="A67" s="61"/>
      <c r="B67" s="78"/>
      <c r="C67" s="61"/>
      <c r="D67" s="60"/>
      <c r="E67" s="73" t="s">
        <v>231</v>
      </c>
      <c r="F67" s="61"/>
      <c r="G67" s="61"/>
      <c r="H67" s="61"/>
      <c r="I67" s="61"/>
      <c r="J67" s="61"/>
      <c r="K67" s="61"/>
      <c r="L67" s="61"/>
      <c r="M67" s="61"/>
      <c r="N67" s="74">
        <v>4</v>
      </c>
      <c r="O67" s="61"/>
    </row>
    <row r="68" spans="1:16">
      <c r="A68" s="61"/>
      <c r="B68" s="78"/>
      <c r="C68" s="61"/>
      <c r="D68" s="61"/>
      <c r="E68" s="62"/>
      <c r="F68" s="61"/>
      <c r="G68" s="61"/>
      <c r="H68" s="61"/>
      <c r="I68" s="61"/>
      <c r="J68" s="61"/>
      <c r="K68" s="61"/>
      <c r="L68" s="61"/>
      <c r="M68" s="61"/>
      <c r="N68" s="71"/>
      <c r="O68" s="61"/>
    </row>
    <row r="69" spans="1:16">
      <c r="A69" s="61"/>
      <c r="B69" s="78"/>
      <c r="C69" s="68" t="s">
        <v>39</v>
      </c>
      <c r="D69" s="68"/>
      <c r="E69" s="68"/>
      <c r="F69" s="68"/>
      <c r="G69" s="68"/>
      <c r="H69" s="68"/>
      <c r="I69" s="68"/>
      <c r="J69" s="69"/>
      <c r="K69" s="69"/>
      <c r="L69" s="68" t="s">
        <v>185</v>
      </c>
      <c r="M69" s="69"/>
      <c r="N69" s="70" t="s">
        <v>235</v>
      </c>
      <c r="O69" s="61"/>
    </row>
    <row r="70" spans="1:16">
      <c r="A70" s="61"/>
      <c r="B70" s="78"/>
      <c r="C70" s="91"/>
      <c r="D70" s="91"/>
      <c r="E70" s="91"/>
      <c r="F70" s="91"/>
      <c r="G70" s="91"/>
      <c r="H70" s="91"/>
      <c r="I70" s="91"/>
      <c r="J70" s="61"/>
      <c r="K70" s="61"/>
      <c r="L70" s="95">
        <f>13/69</f>
        <v>0.18840579710144928</v>
      </c>
      <c r="M70" s="62"/>
      <c r="N70" s="104">
        <f>10/P8</f>
        <v>0.1</v>
      </c>
      <c r="O70" s="101"/>
      <c r="P70" s="90"/>
    </row>
    <row r="71" spans="1:16">
      <c r="A71" s="61"/>
      <c r="B71" s="78"/>
      <c r="C71" s="62" t="s">
        <v>189</v>
      </c>
      <c r="D71" s="91"/>
      <c r="E71" s="91"/>
      <c r="F71" s="91"/>
      <c r="G71" s="91"/>
      <c r="H71" s="91"/>
      <c r="I71" s="91"/>
      <c r="J71" s="61"/>
      <c r="K71" s="61"/>
      <c r="L71" s="61"/>
      <c r="M71" s="61"/>
      <c r="N71" s="103"/>
      <c r="O71" s="101"/>
      <c r="P71" s="90"/>
    </row>
    <row r="72" spans="1:16">
      <c r="A72" s="61"/>
      <c r="B72" s="78"/>
      <c r="C72" s="61" t="s">
        <v>36</v>
      </c>
      <c r="D72" s="61"/>
      <c r="E72" s="62" t="s">
        <v>41</v>
      </c>
      <c r="F72" s="61"/>
      <c r="G72" s="61"/>
      <c r="H72" s="61"/>
      <c r="I72" s="61"/>
      <c r="J72" s="61"/>
      <c r="K72" s="61"/>
      <c r="L72" s="61"/>
      <c r="M72" s="61"/>
      <c r="N72" s="71">
        <v>1</v>
      </c>
      <c r="O72" s="61"/>
    </row>
    <row r="73" spans="1:16">
      <c r="A73" s="61"/>
      <c r="B73" s="78"/>
      <c r="C73" s="61" t="s">
        <v>42</v>
      </c>
      <c r="D73" s="61"/>
      <c r="E73" s="62" t="s">
        <v>43</v>
      </c>
      <c r="F73" s="61"/>
      <c r="G73" s="61"/>
      <c r="H73" s="61"/>
      <c r="I73" s="61"/>
      <c r="J73" s="61"/>
      <c r="K73" s="61"/>
      <c r="L73" s="61"/>
      <c r="M73" s="61"/>
      <c r="N73" s="71">
        <v>1</v>
      </c>
      <c r="O73" s="61"/>
    </row>
    <row r="74" spans="1:16">
      <c r="A74" s="61"/>
      <c r="B74" s="78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6"/>
      <c r="O74" s="61"/>
      <c r="P74" s="108"/>
    </row>
    <row r="75" spans="1:16">
      <c r="A75" s="67"/>
      <c r="B75" s="79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6"/>
      <c r="O75" s="61"/>
    </row>
    <row r="76" spans="1:16">
      <c r="A76" s="61"/>
      <c r="B76" s="78"/>
      <c r="C76" s="68" t="s">
        <v>44</v>
      </c>
      <c r="D76" s="68"/>
      <c r="E76" s="68"/>
      <c r="F76" s="68"/>
      <c r="G76" s="68"/>
      <c r="H76" s="68"/>
      <c r="I76" s="68"/>
      <c r="J76" s="69"/>
      <c r="K76" s="69"/>
      <c r="L76" s="68" t="s">
        <v>253</v>
      </c>
      <c r="M76" s="69"/>
      <c r="N76" s="70" t="s">
        <v>242</v>
      </c>
      <c r="O76" s="61"/>
    </row>
    <row r="77" spans="1:16">
      <c r="A77" s="61"/>
      <c r="B77" s="78"/>
      <c r="C77" s="62" t="s">
        <v>189</v>
      </c>
      <c r="D77" s="61"/>
      <c r="E77" s="61"/>
      <c r="F77" s="61"/>
      <c r="G77" s="61"/>
      <c r="H77" s="61"/>
      <c r="I77" s="61"/>
      <c r="J77" s="61"/>
      <c r="K77" s="61"/>
      <c r="L77" s="95">
        <f>15/69</f>
        <v>0.21739130434782608</v>
      </c>
      <c r="M77" s="61"/>
      <c r="N77" s="104">
        <f>7/P8</f>
        <v>7.0000000000000007E-2</v>
      </c>
      <c r="O77" s="61"/>
    </row>
    <row r="78" spans="1:16">
      <c r="A78" s="92"/>
      <c r="B78" s="83"/>
      <c r="C78" s="61" t="s">
        <v>26</v>
      </c>
      <c r="D78" s="61"/>
      <c r="E78" s="62" t="s">
        <v>197</v>
      </c>
      <c r="F78" s="61"/>
      <c r="G78" s="61"/>
      <c r="H78" s="61"/>
      <c r="I78" s="61"/>
      <c r="J78" s="61"/>
      <c r="K78" s="61"/>
      <c r="L78" s="61"/>
      <c r="M78" s="61"/>
      <c r="N78" s="71" t="s">
        <v>1</v>
      </c>
      <c r="O78" s="61"/>
    </row>
    <row r="79" spans="1:16">
      <c r="A79" s="92"/>
      <c r="B79" s="83"/>
      <c r="C79" s="61" t="s">
        <v>224</v>
      </c>
      <c r="D79" s="61"/>
      <c r="E79" s="62" t="s">
        <v>99</v>
      </c>
      <c r="F79" s="61"/>
      <c r="G79" s="61"/>
      <c r="H79" s="61"/>
      <c r="I79" s="61"/>
      <c r="J79" s="61"/>
      <c r="K79" s="61"/>
      <c r="L79" s="61"/>
      <c r="M79" s="61"/>
      <c r="N79" s="71">
        <v>1</v>
      </c>
      <c r="O79" s="61"/>
    </row>
    <row r="80" spans="1:16">
      <c r="A80" s="61"/>
      <c r="B80" s="78"/>
      <c r="C80" s="61" t="s">
        <v>9</v>
      </c>
      <c r="D80" s="61"/>
      <c r="E80" s="62" t="s">
        <v>204</v>
      </c>
      <c r="F80" s="61"/>
      <c r="G80" s="61"/>
      <c r="H80" s="61"/>
      <c r="I80" s="61"/>
      <c r="J80" s="61"/>
      <c r="K80" s="61"/>
      <c r="L80" s="61"/>
      <c r="M80" s="61"/>
      <c r="N80" s="71">
        <v>1</v>
      </c>
      <c r="O80" s="61"/>
    </row>
    <row r="81" spans="1:15">
      <c r="A81" s="61"/>
      <c r="B81" s="78"/>
      <c r="C81" s="61" t="s">
        <v>10</v>
      </c>
      <c r="D81" s="61"/>
      <c r="E81" s="62" t="s">
        <v>203</v>
      </c>
      <c r="F81" s="61"/>
      <c r="G81" s="61"/>
      <c r="H81" s="61"/>
      <c r="I81" s="61"/>
      <c r="J81" s="61"/>
      <c r="K81" s="61"/>
      <c r="L81" s="61"/>
      <c r="M81" s="61"/>
      <c r="N81" s="71">
        <v>1</v>
      </c>
      <c r="O81" s="61"/>
    </row>
    <row r="82" spans="1:15">
      <c r="A82" s="61"/>
      <c r="B82" s="78"/>
      <c r="C82" s="61" t="s">
        <v>34</v>
      </c>
      <c r="D82" s="61"/>
      <c r="E82" s="62" t="s">
        <v>46</v>
      </c>
      <c r="F82" s="61"/>
      <c r="G82" s="61"/>
      <c r="H82" s="61"/>
      <c r="I82" s="61"/>
      <c r="J82" s="61"/>
      <c r="K82" s="61"/>
      <c r="L82" s="61"/>
      <c r="M82" s="61"/>
      <c r="N82" s="71">
        <v>1</v>
      </c>
      <c r="O82" s="61"/>
    </row>
    <row r="83" spans="1:15">
      <c r="A83" s="61"/>
      <c r="B83" s="78"/>
      <c r="C83" s="61" t="s">
        <v>14</v>
      </c>
      <c r="D83" s="61"/>
      <c r="E83" s="62" t="s">
        <v>198</v>
      </c>
      <c r="F83" s="61"/>
      <c r="G83" s="61"/>
      <c r="H83" s="61"/>
      <c r="I83" s="61"/>
      <c r="J83" s="61"/>
      <c r="K83" s="61"/>
      <c r="L83" s="61"/>
      <c r="M83" s="61"/>
      <c r="N83" s="71">
        <v>1</v>
      </c>
      <c r="O83" s="61"/>
    </row>
    <row r="84" spans="1:15">
      <c r="A84" s="61"/>
      <c r="B84" s="78"/>
      <c r="C84" s="61" t="s">
        <v>15</v>
      </c>
      <c r="D84" s="61"/>
      <c r="E84" s="62" t="s">
        <v>199</v>
      </c>
      <c r="F84" s="61"/>
      <c r="G84" s="61"/>
      <c r="H84" s="61"/>
      <c r="I84" s="61"/>
      <c r="J84" s="61"/>
      <c r="K84" s="61"/>
      <c r="L84" s="61"/>
      <c r="M84" s="61"/>
      <c r="N84" s="71">
        <v>1</v>
      </c>
      <c r="O84" s="61"/>
    </row>
    <row r="85" spans="1:15">
      <c r="A85" s="61"/>
      <c r="B85" s="78"/>
      <c r="C85" s="61" t="s">
        <v>16</v>
      </c>
      <c r="D85" s="61"/>
      <c r="E85" s="62" t="s">
        <v>200</v>
      </c>
      <c r="F85" s="61"/>
      <c r="G85" s="61"/>
      <c r="H85" s="61"/>
      <c r="I85" s="61"/>
      <c r="J85" s="61"/>
      <c r="K85" s="61"/>
      <c r="L85" s="61"/>
      <c r="M85" s="61"/>
      <c r="N85" s="71">
        <v>1</v>
      </c>
      <c r="O85" s="61"/>
    </row>
    <row r="86" spans="1:15">
      <c r="A86" s="61"/>
      <c r="B86" s="78"/>
      <c r="C86" s="61" t="s">
        <v>47</v>
      </c>
      <c r="D86" s="61"/>
      <c r="E86" s="62" t="s">
        <v>201</v>
      </c>
      <c r="F86" s="61"/>
      <c r="G86" s="61"/>
      <c r="H86" s="61"/>
      <c r="I86" s="61"/>
      <c r="J86" s="61"/>
      <c r="K86" s="61"/>
      <c r="L86" s="61"/>
      <c r="M86" s="61"/>
      <c r="N86" s="71">
        <v>1</v>
      </c>
      <c r="O86" s="61"/>
    </row>
    <row r="87" spans="1:15">
      <c r="A87" s="61"/>
      <c r="B87" s="78"/>
      <c r="C87" s="61" t="s">
        <v>48</v>
      </c>
      <c r="D87" s="61"/>
      <c r="E87" s="62" t="s">
        <v>202</v>
      </c>
      <c r="F87" s="61"/>
      <c r="G87" s="61"/>
      <c r="H87" s="61"/>
      <c r="I87" s="61"/>
      <c r="J87" s="61"/>
      <c r="K87" s="61"/>
      <c r="L87" s="61"/>
      <c r="M87" s="61"/>
      <c r="N87" s="71">
        <v>1</v>
      </c>
      <c r="O87" s="61"/>
    </row>
    <row r="88" spans="1:15">
      <c r="A88" s="61"/>
      <c r="B88" s="78"/>
      <c r="C88" s="61"/>
      <c r="D88" s="61"/>
      <c r="E88" s="62"/>
      <c r="F88" s="61"/>
      <c r="G88" s="61"/>
      <c r="H88" s="61"/>
      <c r="I88" s="61"/>
      <c r="J88" s="61"/>
      <c r="K88" s="61"/>
      <c r="L88" s="61"/>
      <c r="M88" s="61"/>
      <c r="N88" s="71"/>
      <c r="O88" s="61"/>
    </row>
    <row r="89" spans="1:15">
      <c r="A89" s="61"/>
      <c r="B89" s="78"/>
      <c r="C89" s="62" t="s">
        <v>193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6"/>
      <c r="O89" s="61"/>
    </row>
    <row r="90" spans="1:15">
      <c r="A90" s="61"/>
      <c r="B90" s="78"/>
      <c r="C90" s="61" t="s">
        <v>36</v>
      </c>
      <c r="D90" s="61"/>
      <c r="E90" s="62" t="s">
        <v>166</v>
      </c>
      <c r="F90" s="61"/>
      <c r="G90" s="61"/>
      <c r="H90" s="61"/>
      <c r="I90" s="61"/>
      <c r="J90" s="61"/>
      <c r="K90" s="61"/>
      <c r="L90" s="61"/>
      <c r="M90" s="61"/>
      <c r="N90" s="71">
        <v>1</v>
      </c>
      <c r="O90" s="61"/>
    </row>
    <row r="91" spans="1:15">
      <c r="A91" s="61"/>
      <c r="B91" s="78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6"/>
      <c r="O91" s="61"/>
    </row>
    <row r="92" spans="1:15">
      <c r="A92" s="61"/>
      <c r="B92" s="78"/>
      <c r="C92" s="68" t="s">
        <v>49</v>
      </c>
      <c r="D92" s="68"/>
      <c r="E92" s="68"/>
      <c r="F92" s="68"/>
      <c r="G92" s="68"/>
      <c r="H92" s="68"/>
      <c r="I92" s="68"/>
      <c r="J92" s="69"/>
      <c r="K92" s="69"/>
      <c r="L92" s="68" t="s">
        <v>207</v>
      </c>
      <c r="M92" s="69"/>
      <c r="N92" s="70" t="s">
        <v>235</v>
      </c>
      <c r="O92" s="61"/>
    </row>
    <row r="93" spans="1:15">
      <c r="A93" s="61"/>
      <c r="B93" s="78"/>
      <c r="C93" s="91"/>
      <c r="D93" s="91"/>
      <c r="E93" s="62" t="s">
        <v>195</v>
      </c>
      <c r="F93" s="91"/>
      <c r="G93" s="91"/>
      <c r="H93" s="91"/>
      <c r="I93" s="91"/>
      <c r="J93" s="61"/>
      <c r="K93" s="61"/>
      <c r="L93" s="94">
        <f>5/69</f>
        <v>7.2463768115942032E-2</v>
      </c>
      <c r="M93" s="76"/>
      <c r="N93" s="104">
        <f>10/P8</f>
        <v>0.1</v>
      </c>
      <c r="O93" s="61"/>
    </row>
    <row r="94" spans="1:15">
      <c r="A94" s="61"/>
      <c r="B94" s="78"/>
      <c r="C94" s="61" t="s">
        <v>20</v>
      </c>
      <c r="D94" s="61"/>
      <c r="E94" s="62" t="s">
        <v>225</v>
      </c>
      <c r="F94" s="61"/>
      <c r="G94" s="61"/>
      <c r="H94" s="61"/>
      <c r="I94" s="61"/>
      <c r="J94" s="61"/>
      <c r="K94" s="61"/>
      <c r="L94" s="61"/>
      <c r="M94" s="102"/>
      <c r="N94" s="105">
        <v>1</v>
      </c>
      <c r="O94" s="61"/>
    </row>
    <row r="95" spans="1:15">
      <c r="A95" s="61"/>
      <c r="B95" s="78"/>
      <c r="C95" s="61" t="s">
        <v>21</v>
      </c>
      <c r="D95" s="61"/>
      <c r="E95" s="62" t="s">
        <v>225</v>
      </c>
      <c r="F95" s="61"/>
      <c r="G95" s="61"/>
      <c r="H95" s="61"/>
      <c r="I95" s="61"/>
      <c r="J95" s="61"/>
      <c r="K95" s="61"/>
      <c r="L95" s="61"/>
      <c r="M95" s="102"/>
      <c r="N95" s="71">
        <v>1</v>
      </c>
      <c r="O95" s="61"/>
    </row>
    <row r="96" spans="1:15">
      <c r="A96" s="61"/>
      <c r="B96" s="78"/>
      <c r="C96" s="61" t="s">
        <v>29</v>
      </c>
      <c r="D96" s="61"/>
      <c r="E96" s="62" t="s">
        <v>226</v>
      </c>
      <c r="F96" s="61"/>
      <c r="G96" s="61"/>
      <c r="H96" s="61"/>
      <c r="I96" s="61"/>
      <c r="J96" s="61"/>
      <c r="K96" s="61"/>
      <c r="L96" s="61"/>
      <c r="M96" s="102"/>
      <c r="N96" s="71">
        <v>1</v>
      </c>
      <c r="O96" s="61"/>
    </row>
    <row r="97" spans="1:17">
      <c r="A97" s="61"/>
      <c r="B97" s="78"/>
      <c r="C97" s="61" t="s">
        <v>30</v>
      </c>
      <c r="D97" s="61"/>
      <c r="E97" s="62" t="s">
        <v>226</v>
      </c>
      <c r="F97" s="61"/>
      <c r="G97" s="61"/>
      <c r="H97" s="61"/>
      <c r="I97" s="61"/>
      <c r="J97" s="61"/>
      <c r="K97" s="61"/>
      <c r="L97" s="61"/>
      <c r="M97" s="102"/>
      <c r="N97" s="71">
        <v>1</v>
      </c>
      <c r="O97" s="61"/>
    </row>
    <row r="98" spans="1:17">
      <c r="A98" s="61"/>
      <c r="B98" s="78"/>
      <c r="C98" s="61" t="s">
        <v>154</v>
      </c>
      <c r="D98" s="61"/>
      <c r="E98" s="62" t="s">
        <v>225</v>
      </c>
      <c r="F98" s="61"/>
      <c r="G98" s="61"/>
      <c r="H98" s="61"/>
      <c r="I98" s="61"/>
      <c r="J98" s="61"/>
      <c r="K98" s="61"/>
      <c r="L98" s="61"/>
      <c r="M98" s="102"/>
      <c r="N98" s="71">
        <v>1</v>
      </c>
      <c r="O98" s="61"/>
    </row>
    <row r="99" spans="1:17">
      <c r="A99" s="61"/>
      <c r="B99" s="78"/>
      <c r="C99" s="61" t="s">
        <v>167</v>
      </c>
      <c r="D99" s="61"/>
      <c r="E99" s="62" t="s">
        <v>225</v>
      </c>
      <c r="F99" s="61"/>
      <c r="G99" s="61"/>
      <c r="H99" s="61"/>
      <c r="I99" s="61"/>
      <c r="J99" s="61"/>
      <c r="K99" s="61"/>
      <c r="L99" s="61"/>
      <c r="M99" s="102"/>
      <c r="N99" s="71">
        <v>1</v>
      </c>
      <c r="O99" s="61"/>
    </row>
    <row r="100" spans="1:17">
      <c r="A100" s="61"/>
      <c r="B100" s="78"/>
      <c r="C100" s="61" t="s">
        <v>168</v>
      </c>
      <c r="D100" s="61"/>
      <c r="E100" s="62" t="s">
        <v>225</v>
      </c>
      <c r="F100" s="61"/>
      <c r="G100" s="61"/>
      <c r="H100" s="61"/>
      <c r="I100" s="61"/>
      <c r="J100" s="61"/>
      <c r="K100" s="61"/>
      <c r="L100" s="61"/>
      <c r="M100" s="102"/>
      <c r="N100" s="71">
        <v>1</v>
      </c>
      <c r="O100" s="61"/>
    </row>
    <row r="101" spans="1:17">
      <c r="A101" s="61"/>
      <c r="B101" s="78"/>
      <c r="C101" s="61" t="s">
        <v>169</v>
      </c>
      <c r="D101" s="61"/>
      <c r="E101" s="62" t="s">
        <v>225</v>
      </c>
      <c r="F101" s="61"/>
      <c r="G101" s="61"/>
      <c r="H101" s="61"/>
      <c r="I101" s="61"/>
      <c r="J101" s="61"/>
      <c r="K101" s="61"/>
      <c r="L101" s="61"/>
      <c r="M101" s="102"/>
      <c r="N101" s="71">
        <v>1</v>
      </c>
      <c r="O101" s="61"/>
    </row>
    <row r="102" spans="1:17">
      <c r="A102" s="61"/>
      <c r="B102" s="78"/>
      <c r="C102" s="61" t="s">
        <v>245</v>
      </c>
      <c r="D102" s="61"/>
      <c r="E102" s="62" t="s">
        <v>225</v>
      </c>
      <c r="F102" s="61"/>
      <c r="G102" s="61"/>
      <c r="H102" s="61"/>
      <c r="I102" s="61"/>
      <c r="J102" s="61"/>
      <c r="K102" s="61"/>
      <c r="L102" s="61"/>
      <c r="M102" s="102"/>
      <c r="N102" s="71">
        <v>1</v>
      </c>
      <c r="O102" s="61"/>
    </row>
    <row r="103" spans="1:17">
      <c r="A103" s="61"/>
      <c r="B103" s="78"/>
      <c r="C103" s="61" t="s">
        <v>246</v>
      </c>
      <c r="D103" s="61"/>
      <c r="E103" s="62" t="s">
        <v>225</v>
      </c>
      <c r="F103" s="61"/>
      <c r="G103" s="61"/>
      <c r="H103" s="61"/>
      <c r="I103" s="61"/>
      <c r="J103" s="61"/>
      <c r="K103" s="61"/>
      <c r="L103" s="61"/>
      <c r="M103" s="102"/>
      <c r="N103" s="71">
        <v>1</v>
      </c>
      <c r="O103" s="61"/>
    </row>
    <row r="104" spans="1:17" ht="13.5" thickBot="1">
      <c r="A104" s="61"/>
      <c r="B104" s="84"/>
      <c r="C104" s="85"/>
      <c r="D104" s="85"/>
      <c r="E104" s="100"/>
      <c r="F104" s="85"/>
      <c r="G104" s="85"/>
      <c r="H104" s="85"/>
      <c r="I104" s="85"/>
      <c r="J104" s="85"/>
      <c r="K104" s="85"/>
      <c r="L104" s="85"/>
      <c r="M104" s="85"/>
      <c r="N104" s="106"/>
      <c r="O104" s="61"/>
      <c r="P104" s="97"/>
      <c r="Q104" s="97"/>
    </row>
    <row r="105" spans="1:17" ht="15.75">
      <c r="B105" s="77"/>
      <c r="C105" s="110" t="s">
        <v>248</v>
      </c>
      <c r="D105" s="110"/>
      <c r="E105" s="111"/>
      <c r="F105" s="112"/>
      <c r="G105" s="113"/>
      <c r="H105" s="114"/>
      <c r="I105" s="114"/>
      <c r="J105" s="114"/>
      <c r="K105" s="77"/>
      <c r="L105" s="77"/>
      <c r="M105" s="77"/>
    </row>
    <row r="106" spans="1:17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P106" s="97"/>
      <c r="Q106" s="97"/>
    </row>
  </sheetData>
  <mergeCells count="3">
    <mergeCell ref="E3:J3"/>
    <mergeCell ref="E6:J6"/>
    <mergeCell ref="E7:J7"/>
  </mergeCells>
  <phoneticPr fontId="23" type="noConversion"/>
  <pageMargins left="0.75" right="0.75" top="1" bottom="1" header="0.5" footer="0.5"/>
  <pageSetup scale="74" fitToHeight="2" orientation="portrait" verticalDpi="0" r:id="rId1"/>
  <headerFooter alignWithMargins="0"/>
  <rowBreaks count="1" manualBreakCount="1">
    <brk id="68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1"/>
  <sheetViews>
    <sheetView showGridLines="0" showZeros="0" view="pageBreakPreview" zoomScaleNormal="100" zoomScaleSheetLayoutView="100" workbookViewId="0">
      <selection activeCell="G2" sqref="G2"/>
    </sheetView>
  </sheetViews>
  <sheetFormatPr defaultRowHeight="12.75"/>
  <cols>
    <col min="1" max="3" width="3.140625" style="54" customWidth="1"/>
    <col min="4" max="4" width="3.42578125" style="38" customWidth="1"/>
    <col min="5" max="5" width="6.28515625" style="38" customWidth="1"/>
    <col min="6" max="6" width="3.5703125" style="38" customWidth="1"/>
    <col min="7" max="7" width="55.42578125" style="38" customWidth="1"/>
    <col min="8" max="8" width="8.5703125" style="41" customWidth="1"/>
    <col min="9" max="16384" width="9.140625" style="38"/>
  </cols>
  <sheetData>
    <row r="1" spans="1:8" s="37" customFormat="1" ht="18">
      <c r="A1" s="36"/>
      <c r="B1" s="36"/>
      <c r="C1" s="36"/>
    </row>
    <row r="2" spans="1:8" s="37" customFormat="1" ht="18">
      <c r="A2" s="36"/>
      <c r="B2" s="36"/>
      <c r="C2" s="36"/>
      <c r="G2" s="11" t="s">
        <v>127</v>
      </c>
    </row>
    <row r="3" spans="1:8" ht="18">
      <c r="A3" s="38"/>
      <c r="B3" s="38"/>
      <c r="C3" s="38"/>
      <c r="G3" s="10" t="s">
        <v>108</v>
      </c>
      <c r="H3" s="38"/>
    </row>
    <row r="4" spans="1:8">
      <c r="A4" s="38"/>
      <c r="B4" s="38"/>
      <c r="C4" s="38"/>
      <c r="H4" s="38"/>
    </row>
    <row r="5" spans="1:8">
      <c r="A5" s="38"/>
      <c r="B5" s="38"/>
      <c r="C5" s="38"/>
      <c r="H5" s="38"/>
    </row>
    <row r="6" spans="1:8">
      <c r="A6" s="38"/>
      <c r="B6" s="38"/>
      <c r="C6" s="38"/>
      <c r="H6" s="38"/>
    </row>
    <row r="7" spans="1:8">
      <c r="A7" s="123" t="s">
        <v>131</v>
      </c>
      <c r="B7" s="123"/>
      <c r="C7" s="123"/>
      <c r="D7" s="123"/>
      <c r="E7" s="123"/>
      <c r="F7" s="123"/>
      <c r="G7" s="123"/>
      <c r="H7" s="123"/>
    </row>
    <row r="8" spans="1:8">
      <c r="A8" s="124" t="s">
        <v>109</v>
      </c>
      <c r="B8" s="124"/>
      <c r="C8" s="124"/>
      <c r="D8" s="124"/>
      <c r="E8" s="124"/>
      <c r="F8" s="124"/>
      <c r="G8" s="124"/>
      <c r="H8" s="124"/>
    </row>
    <row r="9" spans="1:8" ht="15">
      <c r="A9" s="39"/>
      <c r="B9" s="39"/>
      <c r="C9" s="39"/>
      <c r="D9" s="39"/>
      <c r="E9" s="39"/>
      <c r="F9" s="39"/>
      <c r="G9" s="39"/>
      <c r="H9" s="39"/>
    </row>
    <row r="10" spans="1:8">
      <c r="A10" s="40" t="s">
        <v>50</v>
      </c>
      <c r="B10" s="40" t="s">
        <v>51</v>
      </c>
      <c r="C10" s="40" t="s">
        <v>52</v>
      </c>
      <c r="H10" s="38"/>
    </row>
    <row r="11" spans="1:8" s="12" customFormat="1" ht="15.75">
      <c r="A11" s="13">
        <f>SUM(A14:A27)</f>
        <v>0</v>
      </c>
      <c r="B11" s="14">
        <f>SUM(B14:B27)</f>
        <v>0</v>
      </c>
      <c r="C11" s="15">
        <f>SUM(C14:C27)</f>
        <v>0</v>
      </c>
      <c r="D11" s="16"/>
      <c r="E11" s="17" t="s">
        <v>38</v>
      </c>
      <c r="F11" s="16"/>
      <c r="G11" s="18"/>
      <c r="H11" s="19" t="s">
        <v>66</v>
      </c>
    </row>
    <row r="12" spans="1:8">
      <c r="A12" s="40"/>
      <c r="B12" s="40"/>
      <c r="C12" s="40"/>
    </row>
    <row r="13" spans="1:8">
      <c r="A13" s="20" t="s">
        <v>65</v>
      </c>
      <c r="B13" s="42"/>
      <c r="C13" s="42"/>
      <c r="D13" s="43" t="s">
        <v>0</v>
      </c>
      <c r="F13" s="44" t="s">
        <v>75</v>
      </c>
      <c r="H13" s="55" t="s">
        <v>1</v>
      </c>
    </row>
    <row r="14" spans="1:8">
      <c r="A14" s="1">
        <v>0</v>
      </c>
      <c r="B14" s="2"/>
      <c r="C14" s="3">
        <v>0</v>
      </c>
      <c r="D14" s="43" t="s">
        <v>2</v>
      </c>
      <c r="F14" s="44" t="s">
        <v>3</v>
      </c>
      <c r="H14" s="55">
        <v>1</v>
      </c>
    </row>
    <row r="15" spans="1:8">
      <c r="A15" s="1"/>
      <c r="B15" s="2">
        <v>0</v>
      </c>
      <c r="C15" s="3"/>
      <c r="D15" s="43" t="s">
        <v>4</v>
      </c>
      <c r="F15" s="44" t="s">
        <v>76</v>
      </c>
      <c r="H15" s="55">
        <v>1</v>
      </c>
    </row>
    <row r="16" spans="1:8">
      <c r="A16" s="1"/>
      <c r="B16" s="2"/>
      <c r="C16" s="3">
        <v>0</v>
      </c>
      <c r="D16" s="43" t="s">
        <v>5</v>
      </c>
      <c r="F16" s="44" t="s">
        <v>6</v>
      </c>
      <c r="H16" s="55">
        <v>1</v>
      </c>
    </row>
    <row r="17" spans="1:8">
      <c r="A17" s="1"/>
      <c r="B17" s="2">
        <v>0</v>
      </c>
      <c r="C17" s="3"/>
      <c r="D17" s="43" t="s">
        <v>7</v>
      </c>
      <c r="F17" s="44" t="s">
        <v>53</v>
      </c>
      <c r="H17" s="55">
        <v>1</v>
      </c>
    </row>
    <row r="18" spans="1:8">
      <c r="A18" s="1">
        <v>0</v>
      </c>
      <c r="B18" s="2"/>
      <c r="C18" s="3"/>
      <c r="D18" s="43" t="s">
        <v>8</v>
      </c>
      <c r="F18" s="44" t="s">
        <v>54</v>
      </c>
      <c r="H18" s="55">
        <v>1</v>
      </c>
    </row>
    <row r="19" spans="1:8">
      <c r="A19" s="1">
        <v>0</v>
      </c>
      <c r="B19" s="2"/>
      <c r="C19" s="3"/>
      <c r="D19" s="43" t="s">
        <v>9</v>
      </c>
      <c r="F19" s="44" t="s">
        <v>124</v>
      </c>
      <c r="H19" s="55">
        <v>1</v>
      </c>
    </row>
    <row r="20" spans="1:8">
      <c r="A20" s="1"/>
      <c r="B20" s="2"/>
      <c r="C20" s="3">
        <v>0</v>
      </c>
      <c r="D20" s="43" t="s">
        <v>10</v>
      </c>
      <c r="F20" s="44" t="s">
        <v>77</v>
      </c>
      <c r="H20" s="55">
        <v>1</v>
      </c>
    </row>
    <row r="21" spans="1:8">
      <c r="A21" s="1">
        <v>0</v>
      </c>
      <c r="B21" s="2"/>
      <c r="C21" s="3"/>
      <c r="D21" s="43" t="s">
        <v>11</v>
      </c>
      <c r="F21" s="44" t="s">
        <v>128</v>
      </c>
      <c r="H21" s="55">
        <v>1</v>
      </c>
    </row>
    <row r="22" spans="1:8">
      <c r="A22" s="1">
        <v>0</v>
      </c>
      <c r="B22" s="2"/>
      <c r="C22" s="3"/>
      <c r="D22" s="43" t="s">
        <v>12</v>
      </c>
      <c r="F22" s="44" t="s">
        <v>78</v>
      </c>
      <c r="H22" s="55">
        <v>1</v>
      </c>
    </row>
    <row r="23" spans="1:8">
      <c r="A23" s="1">
        <v>0</v>
      </c>
      <c r="B23" s="2"/>
      <c r="C23" s="3"/>
      <c r="D23" s="43" t="s">
        <v>13</v>
      </c>
      <c r="F23" s="44" t="s">
        <v>79</v>
      </c>
      <c r="H23" s="55">
        <v>1</v>
      </c>
    </row>
    <row r="24" spans="1:8">
      <c r="A24" s="1"/>
      <c r="B24" s="2"/>
      <c r="C24" s="3">
        <v>0</v>
      </c>
      <c r="D24" s="43" t="s">
        <v>14</v>
      </c>
      <c r="F24" s="44" t="s">
        <v>80</v>
      </c>
      <c r="H24" s="55">
        <v>1</v>
      </c>
    </row>
    <row r="25" spans="1:8">
      <c r="A25" s="1"/>
      <c r="B25" s="2"/>
      <c r="C25" s="3">
        <v>0</v>
      </c>
      <c r="D25" s="43" t="s">
        <v>15</v>
      </c>
      <c r="F25" s="44" t="s">
        <v>81</v>
      </c>
      <c r="H25" s="55">
        <v>1</v>
      </c>
    </row>
    <row r="26" spans="1:8">
      <c r="A26" s="1"/>
      <c r="B26" s="2">
        <v>0</v>
      </c>
      <c r="C26" s="3"/>
      <c r="D26" s="43" t="s">
        <v>16</v>
      </c>
      <c r="F26" s="44" t="s">
        <v>82</v>
      </c>
      <c r="H26" s="55">
        <v>1</v>
      </c>
    </row>
    <row r="27" spans="1:8">
      <c r="A27" s="1"/>
      <c r="B27" s="2">
        <v>0</v>
      </c>
      <c r="C27" s="3"/>
      <c r="D27" s="43" t="s">
        <v>17</v>
      </c>
      <c r="F27" s="44" t="s">
        <v>18</v>
      </c>
      <c r="H27" s="55">
        <v>1</v>
      </c>
    </row>
    <row r="28" spans="1:8">
      <c r="A28" s="40" t="s">
        <v>50</v>
      </c>
      <c r="B28" s="40" t="s">
        <v>51</v>
      </c>
      <c r="C28" s="40" t="s">
        <v>52</v>
      </c>
    </row>
    <row r="29" spans="1:8" s="12" customFormat="1" ht="15.75">
      <c r="A29" s="13">
        <f>SUM(A31:A35)</f>
        <v>0</v>
      </c>
      <c r="B29" s="14">
        <f>SUM(B31:B35)</f>
        <v>0</v>
      </c>
      <c r="C29" s="15">
        <f>SUM(C31:C35)</f>
        <v>0</v>
      </c>
      <c r="D29" s="16"/>
      <c r="E29" s="17" t="s">
        <v>19</v>
      </c>
      <c r="F29" s="16"/>
      <c r="G29" s="18"/>
      <c r="H29" s="19" t="s">
        <v>67</v>
      </c>
    </row>
    <row r="30" spans="1:8">
      <c r="A30" s="40"/>
      <c r="B30" s="40"/>
      <c r="C30" s="40"/>
      <c r="G30" s="41"/>
    </row>
    <row r="31" spans="1:8">
      <c r="A31" s="1">
        <v>0</v>
      </c>
      <c r="B31" s="2">
        <v>0</v>
      </c>
      <c r="C31" s="3"/>
      <c r="D31" s="43" t="s">
        <v>20</v>
      </c>
      <c r="F31" s="44" t="s">
        <v>55</v>
      </c>
      <c r="H31" s="55">
        <v>1</v>
      </c>
    </row>
    <row r="32" spans="1:8">
      <c r="A32" s="1"/>
      <c r="B32" s="2"/>
      <c r="C32" s="3">
        <v>0</v>
      </c>
      <c r="D32" s="43" t="s">
        <v>21</v>
      </c>
      <c r="F32" s="44" t="s">
        <v>56</v>
      </c>
      <c r="H32" s="55">
        <v>1</v>
      </c>
    </row>
    <row r="33" spans="1:8">
      <c r="A33" s="1"/>
      <c r="B33" s="2">
        <v>0</v>
      </c>
      <c r="C33" s="3"/>
      <c r="D33" s="43" t="s">
        <v>4</v>
      </c>
      <c r="F33" s="44" t="s">
        <v>22</v>
      </c>
      <c r="H33" s="55">
        <v>1</v>
      </c>
    </row>
    <row r="34" spans="1:8">
      <c r="A34" s="1">
        <v>0</v>
      </c>
      <c r="B34" s="2"/>
      <c r="C34" s="3"/>
      <c r="D34" s="43" t="s">
        <v>23</v>
      </c>
      <c r="F34" s="44" t="s">
        <v>57</v>
      </c>
      <c r="H34" s="55">
        <v>1</v>
      </c>
    </row>
    <row r="35" spans="1:8">
      <c r="A35" s="1">
        <v>0</v>
      </c>
      <c r="B35" s="2"/>
      <c r="C35" s="3"/>
      <c r="D35" s="43" t="s">
        <v>24</v>
      </c>
      <c r="F35" s="44" t="s">
        <v>58</v>
      </c>
      <c r="H35" s="55">
        <v>1</v>
      </c>
    </row>
    <row r="36" spans="1:8">
      <c r="A36" s="4"/>
      <c r="B36" s="5"/>
      <c r="C36" s="6"/>
    </row>
    <row r="37" spans="1:8" s="12" customFormat="1" ht="15.75">
      <c r="A37" s="13">
        <f>SUM(A43:A61)</f>
        <v>0</v>
      </c>
      <c r="B37" s="14">
        <f>SUM(B43:B61)</f>
        <v>0</v>
      </c>
      <c r="C37" s="15">
        <f>SUM(C43:C61)</f>
        <v>0</v>
      </c>
      <c r="D37" s="16"/>
      <c r="E37" s="17" t="s">
        <v>25</v>
      </c>
      <c r="F37" s="16"/>
      <c r="G37" s="18"/>
      <c r="H37" s="19" t="s">
        <v>68</v>
      </c>
    </row>
    <row r="38" spans="1:8">
      <c r="A38" s="40"/>
      <c r="B38" s="40"/>
      <c r="C38" s="40"/>
      <c r="G38" s="41"/>
    </row>
    <row r="39" spans="1:8">
      <c r="A39" s="46" t="s">
        <v>65</v>
      </c>
      <c r="B39" s="42"/>
      <c r="C39" s="42"/>
      <c r="D39" s="43" t="s">
        <v>0</v>
      </c>
      <c r="F39" s="44" t="s">
        <v>83</v>
      </c>
      <c r="H39" s="55" t="s">
        <v>1</v>
      </c>
    </row>
    <row r="40" spans="1:8">
      <c r="A40" s="46" t="s">
        <v>65</v>
      </c>
      <c r="B40" s="42"/>
      <c r="C40" s="42"/>
      <c r="D40" s="43" t="s">
        <v>26</v>
      </c>
      <c r="F40" s="44" t="s">
        <v>27</v>
      </c>
      <c r="H40" s="55" t="s">
        <v>1</v>
      </c>
    </row>
    <row r="41" spans="1:8">
      <c r="A41" s="46" t="s">
        <v>65</v>
      </c>
      <c r="B41" s="42"/>
      <c r="C41" s="42"/>
      <c r="D41" s="43" t="s">
        <v>28</v>
      </c>
      <c r="F41" s="44" t="s">
        <v>84</v>
      </c>
      <c r="H41" s="55" t="s">
        <v>1</v>
      </c>
    </row>
    <row r="42" spans="1:8" ht="18.75" customHeight="1">
      <c r="A42" s="121" t="s">
        <v>129</v>
      </c>
      <c r="B42" s="122"/>
      <c r="C42" s="122"/>
      <c r="D42" s="122"/>
      <c r="E42" s="122"/>
      <c r="F42" s="122"/>
      <c r="G42" s="122"/>
      <c r="H42" s="122"/>
    </row>
    <row r="43" spans="1:8">
      <c r="A43" s="1">
        <v>0</v>
      </c>
      <c r="B43" s="2">
        <v>0</v>
      </c>
      <c r="C43" s="3">
        <v>0</v>
      </c>
      <c r="D43" s="43" t="s">
        <v>2</v>
      </c>
      <c r="F43" s="44" t="s">
        <v>72</v>
      </c>
      <c r="H43" s="56" t="s">
        <v>125</v>
      </c>
    </row>
    <row r="44" spans="1:8">
      <c r="A44" s="47"/>
      <c r="B44" s="48"/>
      <c r="C44" s="49"/>
      <c r="E44" s="43"/>
      <c r="F44" s="7" t="str">
        <f>IF((A43=1),1," ")</f>
        <v xml:space="preserve"> </v>
      </c>
      <c r="G44" s="50" t="s">
        <v>111</v>
      </c>
      <c r="H44" s="57">
        <v>1</v>
      </c>
    </row>
    <row r="45" spans="1:8">
      <c r="A45" s="4"/>
      <c r="B45" s="5"/>
      <c r="C45" s="6"/>
      <c r="E45" s="43"/>
      <c r="F45" s="7" t="str">
        <f>IF((A43=2),2," ")</f>
        <v xml:space="preserve"> </v>
      </c>
      <c r="G45" s="50" t="s">
        <v>112</v>
      </c>
      <c r="H45" s="57">
        <v>2</v>
      </c>
    </row>
    <row r="46" spans="1:8">
      <c r="A46" s="4"/>
      <c r="B46" s="5"/>
      <c r="C46" s="6"/>
      <c r="E46" s="43"/>
      <c r="F46" s="7" t="str">
        <f>IF((A43=3),3," ")</f>
        <v xml:space="preserve"> </v>
      </c>
      <c r="G46" s="50" t="s">
        <v>113</v>
      </c>
      <c r="H46" s="57">
        <v>3</v>
      </c>
    </row>
    <row r="47" spans="1:8">
      <c r="A47" s="4"/>
      <c r="B47" s="5"/>
      <c r="C47" s="6"/>
      <c r="E47" s="43"/>
      <c r="F47" s="7" t="str">
        <f>IF((A43=4),4," ")</f>
        <v xml:space="preserve"> </v>
      </c>
      <c r="G47" s="50" t="s">
        <v>114</v>
      </c>
      <c r="H47" s="57">
        <v>4</v>
      </c>
    </row>
    <row r="48" spans="1:8">
      <c r="A48" s="4"/>
      <c r="B48" s="5"/>
      <c r="C48" s="6"/>
      <c r="E48" s="43"/>
      <c r="F48" s="7" t="str">
        <f>IF((A43=5),5," ")</f>
        <v xml:space="preserve"> </v>
      </c>
      <c r="G48" s="50" t="s">
        <v>115</v>
      </c>
      <c r="H48" s="57">
        <v>5</v>
      </c>
    </row>
    <row r="49" spans="1:8">
      <c r="A49" s="4"/>
      <c r="B49" s="5"/>
      <c r="C49" s="6"/>
      <c r="E49" s="43"/>
      <c r="F49" s="7" t="str">
        <f>IF((A43=6),6," ")</f>
        <v xml:space="preserve"> </v>
      </c>
      <c r="G49" s="50" t="s">
        <v>116</v>
      </c>
      <c r="H49" s="57">
        <v>6</v>
      </c>
    </row>
    <row r="50" spans="1:8">
      <c r="A50" s="4"/>
      <c r="B50" s="5"/>
      <c r="C50" s="6"/>
      <c r="E50" s="43"/>
      <c r="F50" s="7" t="str">
        <f>IF((A43=7),7," ")</f>
        <v xml:space="preserve"> </v>
      </c>
      <c r="G50" s="50" t="s">
        <v>117</v>
      </c>
      <c r="H50" s="57">
        <v>7</v>
      </c>
    </row>
    <row r="51" spans="1:8">
      <c r="A51" s="4"/>
      <c r="B51" s="5"/>
      <c r="C51" s="6"/>
      <c r="E51" s="43"/>
      <c r="F51" s="7" t="str">
        <f>IF((A43=8),8," ")</f>
        <v xml:space="preserve"> </v>
      </c>
      <c r="G51" s="50" t="s">
        <v>118</v>
      </c>
      <c r="H51" s="57">
        <v>8</v>
      </c>
    </row>
    <row r="52" spans="1:8">
      <c r="A52" s="4"/>
      <c r="B52" s="5"/>
      <c r="C52" s="6"/>
      <c r="E52" s="43"/>
      <c r="F52" s="7" t="str">
        <f>IF((A43=9),9," ")</f>
        <v xml:space="preserve"> </v>
      </c>
      <c r="G52" s="50" t="s">
        <v>119</v>
      </c>
      <c r="H52" s="57">
        <v>9</v>
      </c>
    </row>
    <row r="53" spans="1:8">
      <c r="A53" s="51"/>
      <c r="B53" s="52"/>
      <c r="C53" s="53"/>
      <c r="E53" s="43"/>
      <c r="F53" s="7" t="str">
        <f>IF((A43=10),10," ")</f>
        <v xml:space="preserve"> </v>
      </c>
      <c r="G53" s="50" t="s">
        <v>120</v>
      </c>
      <c r="H53" s="57">
        <v>10</v>
      </c>
    </row>
    <row r="54" spans="1:8">
      <c r="A54" s="8">
        <v>0</v>
      </c>
      <c r="B54" s="2">
        <v>0</v>
      </c>
      <c r="C54" s="3">
        <v>0</v>
      </c>
      <c r="D54" s="43" t="s">
        <v>4</v>
      </c>
      <c r="F54" s="44" t="s">
        <v>85</v>
      </c>
      <c r="H54" s="55" t="s">
        <v>126</v>
      </c>
    </row>
    <row r="55" spans="1:8">
      <c r="A55" s="47"/>
      <c r="B55" s="48"/>
      <c r="C55" s="49"/>
      <c r="E55" s="43"/>
      <c r="F55" s="7" t="str">
        <f>IF((A54=1),1," ")</f>
        <v xml:space="preserve"> </v>
      </c>
      <c r="G55" s="38" t="s">
        <v>121</v>
      </c>
      <c r="H55" s="57">
        <v>1</v>
      </c>
    </row>
    <row r="56" spans="1:8">
      <c r="A56" s="4"/>
      <c r="B56" s="5"/>
      <c r="C56" s="6"/>
      <c r="E56" s="43"/>
      <c r="F56" s="7" t="str">
        <f>IF((A54=2),2," ")</f>
        <v xml:space="preserve"> </v>
      </c>
      <c r="G56" s="38" t="s">
        <v>122</v>
      </c>
      <c r="H56" s="57">
        <v>2</v>
      </c>
    </row>
    <row r="57" spans="1:8">
      <c r="A57" s="51"/>
      <c r="B57" s="52"/>
      <c r="C57" s="53"/>
      <c r="E57" s="43"/>
      <c r="F57" s="7" t="str">
        <f>IF((A54=3),3," ")</f>
        <v xml:space="preserve"> </v>
      </c>
      <c r="G57" s="38" t="s">
        <v>123</v>
      </c>
      <c r="H57" s="57">
        <v>3</v>
      </c>
    </row>
    <row r="58" spans="1:8">
      <c r="A58" s="1">
        <v>0</v>
      </c>
      <c r="B58" s="2"/>
      <c r="C58" s="3"/>
      <c r="D58" s="43" t="s">
        <v>5</v>
      </c>
      <c r="F58" s="44" t="s">
        <v>86</v>
      </c>
      <c r="H58" s="55">
        <v>1</v>
      </c>
    </row>
    <row r="59" spans="1:8">
      <c r="A59" s="1"/>
      <c r="B59" s="2">
        <v>0</v>
      </c>
      <c r="C59" s="3"/>
      <c r="D59" s="43" t="s">
        <v>33</v>
      </c>
      <c r="F59" s="44" t="s">
        <v>87</v>
      </c>
      <c r="H59" s="55">
        <v>1</v>
      </c>
    </row>
    <row r="60" spans="1:8">
      <c r="A60" s="1"/>
      <c r="B60" s="2"/>
      <c r="C60" s="3">
        <v>0</v>
      </c>
      <c r="D60" s="43" t="s">
        <v>34</v>
      </c>
      <c r="F60" s="44" t="s">
        <v>35</v>
      </c>
      <c r="H60" s="55">
        <v>1</v>
      </c>
    </row>
    <row r="61" spans="1:8">
      <c r="A61" s="1"/>
      <c r="B61" s="2">
        <v>0</v>
      </c>
      <c r="C61" s="3"/>
      <c r="D61" s="43" t="s">
        <v>36</v>
      </c>
      <c r="F61" s="44" t="s">
        <v>37</v>
      </c>
      <c r="H61" s="55">
        <v>1</v>
      </c>
    </row>
    <row r="62" spans="1:8">
      <c r="A62" s="4"/>
      <c r="B62" s="5"/>
      <c r="C62" s="6"/>
      <c r="E62" s="43"/>
      <c r="F62" s="43"/>
      <c r="G62" s="44"/>
      <c r="H62" s="45"/>
    </row>
    <row r="63" spans="1:8">
      <c r="A63" s="4"/>
      <c r="B63" s="5"/>
      <c r="C63" s="6"/>
      <c r="E63" s="43"/>
      <c r="F63" s="43"/>
      <c r="G63" s="44"/>
      <c r="H63" s="45"/>
    </row>
    <row r="64" spans="1:8" s="12" customFormat="1">
      <c r="A64" s="40" t="s">
        <v>50</v>
      </c>
      <c r="B64" s="40" t="s">
        <v>51</v>
      </c>
      <c r="C64" s="40" t="s">
        <v>52</v>
      </c>
      <c r="D64" s="38"/>
      <c r="E64" s="38"/>
      <c r="F64" s="38"/>
      <c r="G64" s="38"/>
      <c r="H64" s="41"/>
    </row>
    <row r="65" spans="1:8" ht="15.75">
      <c r="A65" s="13">
        <f>SUM(A68:A80)</f>
        <v>0</v>
      </c>
      <c r="B65" s="14">
        <f>SUM(B68:B80)</f>
        <v>0</v>
      </c>
      <c r="C65" s="15">
        <f>SUM(C68:C80)</f>
        <v>0</v>
      </c>
      <c r="D65" s="16"/>
      <c r="E65" s="17" t="s">
        <v>39</v>
      </c>
      <c r="F65" s="16"/>
      <c r="G65" s="18"/>
      <c r="H65" s="19" t="s">
        <v>69</v>
      </c>
    </row>
    <row r="66" spans="1:8">
      <c r="A66" s="40"/>
      <c r="B66" s="40"/>
      <c r="C66" s="40"/>
      <c r="G66" s="41"/>
    </row>
    <row r="67" spans="1:8">
      <c r="A67" s="20" t="s">
        <v>65</v>
      </c>
      <c r="B67" s="42"/>
      <c r="C67" s="42"/>
      <c r="D67" s="43" t="s">
        <v>0</v>
      </c>
      <c r="F67" s="44" t="s">
        <v>40</v>
      </c>
      <c r="H67" s="55" t="s">
        <v>1</v>
      </c>
    </row>
    <row r="68" spans="1:8">
      <c r="A68" s="1"/>
      <c r="B68" s="2">
        <v>0</v>
      </c>
      <c r="C68" s="3"/>
      <c r="D68" s="43" t="s">
        <v>20</v>
      </c>
      <c r="F68" s="44" t="s">
        <v>88</v>
      </c>
      <c r="H68" s="55">
        <v>1</v>
      </c>
    </row>
    <row r="69" spans="1:8">
      <c r="A69" s="1">
        <v>0</v>
      </c>
      <c r="B69" s="2"/>
      <c r="C69" s="3"/>
      <c r="D69" s="43" t="s">
        <v>21</v>
      </c>
      <c r="F69" s="44" t="s">
        <v>130</v>
      </c>
      <c r="H69" s="55">
        <v>1</v>
      </c>
    </row>
    <row r="70" spans="1:8">
      <c r="A70" s="1">
        <v>0</v>
      </c>
      <c r="B70" s="2"/>
      <c r="C70" s="3"/>
      <c r="D70" s="43" t="s">
        <v>29</v>
      </c>
      <c r="F70" s="44" t="s">
        <v>89</v>
      </c>
      <c r="H70" s="55">
        <v>1</v>
      </c>
    </row>
    <row r="71" spans="1:8">
      <c r="A71" s="1"/>
      <c r="B71" s="2"/>
      <c r="C71" s="3">
        <v>0</v>
      </c>
      <c r="D71" s="43" t="s">
        <v>31</v>
      </c>
      <c r="F71" s="44" t="s">
        <v>90</v>
      </c>
      <c r="H71" s="55">
        <v>1</v>
      </c>
    </row>
    <row r="72" spans="1:8">
      <c r="A72" s="1">
        <v>0</v>
      </c>
      <c r="B72" s="2"/>
      <c r="C72" s="3">
        <v>0</v>
      </c>
      <c r="D72" s="43" t="s">
        <v>32</v>
      </c>
      <c r="F72" s="44" t="s">
        <v>91</v>
      </c>
      <c r="H72" s="55">
        <v>1</v>
      </c>
    </row>
    <row r="73" spans="1:8">
      <c r="A73" s="1">
        <v>0</v>
      </c>
      <c r="B73" s="2"/>
      <c r="C73" s="3"/>
      <c r="D73" s="43" t="s">
        <v>23</v>
      </c>
      <c r="F73" s="44" t="s">
        <v>92</v>
      </c>
      <c r="H73" s="55">
        <v>1</v>
      </c>
    </row>
    <row r="74" spans="1:8">
      <c r="A74" s="1">
        <v>0</v>
      </c>
      <c r="B74" s="2"/>
      <c r="C74" s="3"/>
      <c r="D74" s="43" t="s">
        <v>24</v>
      </c>
      <c r="F74" s="44" t="s">
        <v>93</v>
      </c>
      <c r="H74" s="55">
        <v>1</v>
      </c>
    </row>
    <row r="75" spans="1:8">
      <c r="A75" s="1"/>
      <c r="B75" s="2"/>
      <c r="C75" s="3">
        <v>0</v>
      </c>
      <c r="D75" s="43" t="s">
        <v>7</v>
      </c>
      <c r="F75" s="44" t="s">
        <v>94</v>
      </c>
      <c r="H75" s="55">
        <v>1</v>
      </c>
    </row>
    <row r="76" spans="1:8">
      <c r="A76" s="1"/>
      <c r="B76" s="2">
        <v>0</v>
      </c>
      <c r="C76" s="3"/>
      <c r="D76" s="43" t="s">
        <v>8</v>
      </c>
      <c r="F76" s="44" t="s">
        <v>95</v>
      </c>
      <c r="H76" s="55">
        <v>1</v>
      </c>
    </row>
    <row r="77" spans="1:8">
      <c r="A77" s="1">
        <v>0</v>
      </c>
      <c r="B77" s="2">
        <v>0</v>
      </c>
      <c r="C77" s="3"/>
      <c r="D77" s="43" t="s">
        <v>11</v>
      </c>
      <c r="F77" s="44" t="s">
        <v>96</v>
      </c>
      <c r="H77" s="55">
        <v>1</v>
      </c>
    </row>
    <row r="78" spans="1:8">
      <c r="A78" s="1">
        <v>0</v>
      </c>
      <c r="B78" s="2"/>
      <c r="C78" s="3"/>
      <c r="D78" s="43" t="s">
        <v>12</v>
      </c>
      <c r="F78" s="44" t="s">
        <v>97</v>
      </c>
      <c r="H78" s="55">
        <v>1</v>
      </c>
    </row>
    <row r="79" spans="1:8">
      <c r="A79" s="1"/>
      <c r="B79" s="2"/>
      <c r="C79" s="3">
        <v>0</v>
      </c>
      <c r="D79" s="43" t="s">
        <v>36</v>
      </c>
      <c r="F79" s="44" t="s">
        <v>41</v>
      </c>
      <c r="H79" s="55">
        <v>1</v>
      </c>
    </row>
    <row r="80" spans="1:8">
      <c r="A80" s="1">
        <v>0</v>
      </c>
      <c r="B80" s="2"/>
      <c r="C80" s="3"/>
      <c r="D80" s="43" t="s">
        <v>42</v>
      </c>
      <c r="F80" s="44" t="s">
        <v>43</v>
      </c>
      <c r="H80" s="55">
        <v>1</v>
      </c>
    </row>
    <row r="81" spans="1:8" s="12" customFormat="1">
      <c r="A81" s="40" t="s">
        <v>50</v>
      </c>
      <c r="B81" s="40" t="s">
        <v>51</v>
      </c>
      <c r="C81" s="40" t="s">
        <v>52</v>
      </c>
      <c r="D81" s="38"/>
      <c r="E81" s="38"/>
      <c r="F81" s="38"/>
      <c r="G81" s="38"/>
      <c r="H81" s="58"/>
    </row>
    <row r="82" spans="1:8" ht="15.75">
      <c r="A82" s="13">
        <f>SUM(A86:A100)</f>
        <v>0</v>
      </c>
      <c r="B82" s="14">
        <f>SUM(B86:B100)</f>
        <v>0</v>
      </c>
      <c r="C82" s="15">
        <f>SUM(C86:C100)</f>
        <v>0</v>
      </c>
      <c r="D82" s="16"/>
      <c r="E82" s="17" t="s">
        <v>44</v>
      </c>
      <c r="F82" s="16"/>
      <c r="G82" s="18"/>
      <c r="H82" s="19" t="s">
        <v>70</v>
      </c>
    </row>
    <row r="83" spans="1:8">
      <c r="A83" s="40"/>
      <c r="B83" s="40"/>
      <c r="C83" s="40"/>
      <c r="G83" s="41"/>
      <c r="H83" s="58"/>
    </row>
    <row r="84" spans="1:8">
      <c r="A84" s="21" t="s">
        <v>65</v>
      </c>
      <c r="B84" s="42"/>
      <c r="C84" s="42"/>
      <c r="D84" s="43" t="s">
        <v>0</v>
      </c>
      <c r="F84" s="44" t="s">
        <v>45</v>
      </c>
      <c r="H84" s="55" t="s">
        <v>1</v>
      </c>
    </row>
    <row r="85" spans="1:8">
      <c r="A85" s="20" t="s">
        <v>65</v>
      </c>
      <c r="B85" s="42"/>
      <c r="C85" s="42"/>
      <c r="D85" s="43" t="s">
        <v>26</v>
      </c>
      <c r="F85" s="44" t="s">
        <v>59</v>
      </c>
      <c r="H85" s="55" t="s">
        <v>1</v>
      </c>
    </row>
    <row r="86" spans="1:8">
      <c r="A86" s="1">
        <v>0</v>
      </c>
      <c r="B86" s="2"/>
      <c r="C86" s="3"/>
      <c r="D86" s="43" t="s">
        <v>2</v>
      </c>
      <c r="F86" s="44" t="s">
        <v>98</v>
      </c>
      <c r="H86" s="55">
        <v>1</v>
      </c>
    </row>
    <row r="87" spans="1:8">
      <c r="A87" s="1"/>
      <c r="B87" s="2"/>
      <c r="C87" s="3">
        <v>0</v>
      </c>
      <c r="D87" s="43" t="s">
        <v>4</v>
      </c>
      <c r="F87" s="44" t="s">
        <v>99</v>
      </c>
      <c r="H87" s="55">
        <v>1</v>
      </c>
    </row>
    <row r="88" spans="1:8">
      <c r="A88" s="1"/>
      <c r="B88" s="2">
        <v>0</v>
      </c>
      <c r="C88" s="3"/>
      <c r="D88" s="43" t="s">
        <v>23</v>
      </c>
      <c r="F88" s="44" t="s">
        <v>60</v>
      </c>
      <c r="H88" s="55">
        <v>1</v>
      </c>
    </row>
    <row r="89" spans="1:8">
      <c r="A89" s="1">
        <v>0</v>
      </c>
      <c r="B89" s="2">
        <v>0</v>
      </c>
      <c r="C89" s="3"/>
      <c r="D89" s="43" t="s">
        <v>24</v>
      </c>
      <c r="F89" s="44" t="s">
        <v>61</v>
      </c>
      <c r="H89" s="55">
        <v>1</v>
      </c>
    </row>
    <row r="90" spans="1:8">
      <c r="A90" s="1">
        <v>0</v>
      </c>
      <c r="B90" s="2"/>
      <c r="C90" s="3"/>
      <c r="D90" s="43" t="s">
        <v>7</v>
      </c>
      <c r="F90" s="44" t="s">
        <v>62</v>
      </c>
      <c r="H90" s="55">
        <v>1</v>
      </c>
    </row>
    <row r="91" spans="1:8">
      <c r="A91" s="1"/>
      <c r="B91" s="2"/>
      <c r="C91" s="3">
        <v>0</v>
      </c>
      <c r="D91" s="43" t="s">
        <v>8</v>
      </c>
      <c r="F91" s="44" t="s">
        <v>100</v>
      </c>
      <c r="H91" s="55">
        <v>1</v>
      </c>
    </row>
    <row r="92" spans="1:8">
      <c r="A92" s="1"/>
      <c r="B92" s="2">
        <v>0</v>
      </c>
      <c r="C92" s="3"/>
      <c r="D92" s="43" t="s">
        <v>9</v>
      </c>
      <c r="F92" s="44" t="s">
        <v>101</v>
      </c>
      <c r="H92" s="55">
        <v>1</v>
      </c>
    </row>
    <row r="93" spans="1:8">
      <c r="A93" s="1">
        <v>0</v>
      </c>
      <c r="B93" s="2">
        <v>0</v>
      </c>
      <c r="C93" s="3"/>
      <c r="D93" s="43" t="s">
        <v>10</v>
      </c>
      <c r="F93" s="44" t="s">
        <v>102</v>
      </c>
      <c r="H93" s="55">
        <v>1</v>
      </c>
    </row>
    <row r="94" spans="1:8">
      <c r="A94" s="1">
        <v>0</v>
      </c>
      <c r="B94" s="2"/>
      <c r="C94" s="3"/>
      <c r="D94" s="43" t="s">
        <v>34</v>
      </c>
      <c r="F94" s="44" t="s">
        <v>46</v>
      </c>
      <c r="H94" s="55">
        <v>1</v>
      </c>
    </row>
    <row r="95" spans="1:8">
      <c r="A95" s="1"/>
      <c r="B95" s="2"/>
      <c r="C95" s="3">
        <v>0</v>
      </c>
      <c r="D95" s="43" t="s">
        <v>13</v>
      </c>
      <c r="F95" s="44" t="s">
        <v>103</v>
      </c>
      <c r="H95" s="55">
        <v>1</v>
      </c>
    </row>
    <row r="96" spans="1:8">
      <c r="A96" s="1"/>
      <c r="B96" s="2">
        <v>0</v>
      </c>
      <c r="C96" s="3"/>
      <c r="D96" s="43" t="s">
        <v>14</v>
      </c>
      <c r="F96" s="44" t="s">
        <v>104</v>
      </c>
      <c r="H96" s="55">
        <v>1</v>
      </c>
    </row>
    <row r="97" spans="1:8">
      <c r="A97" s="1">
        <v>0</v>
      </c>
      <c r="B97" s="2">
        <v>0</v>
      </c>
      <c r="C97" s="3"/>
      <c r="D97" s="43" t="s">
        <v>15</v>
      </c>
      <c r="F97" s="44" t="s">
        <v>105</v>
      </c>
      <c r="H97" s="55">
        <v>1</v>
      </c>
    </row>
    <row r="98" spans="1:8">
      <c r="A98" s="1">
        <v>0</v>
      </c>
      <c r="B98" s="2"/>
      <c r="C98" s="3"/>
      <c r="D98" s="43" t="s">
        <v>16</v>
      </c>
      <c r="F98" s="44" t="s">
        <v>106</v>
      </c>
      <c r="H98" s="55">
        <v>1</v>
      </c>
    </row>
    <row r="99" spans="1:8">
      <c r="A99" s="1"/>
      <c r="B99" s="2"/>
      <c r="C99" s="3">
        <v>0</v>
      </c>
      <c r="D99" s="43" t="s">
        <v>47</v>
      </c>
      <c r="F99" s="44" t="s">
        <v>63</v>
      </c>
      <c r="H99" s="55">
        <v>1</v>
      </c>
    </row>
    <row r="100" spans="1:8">
      <c r="A100" s="1"/>
      <c r="B100" s="2">
        <v>0</v>
      </c>
      <c r="C100" s="3"/>
      <c r="D100" s="43" t="s">
        <v>48</v>
      </c>
      <c r="F100" s="44" t="s">
        <v>64</v>
      </c>
      <c r="H100" s="55">
        <v>1</v>
      </c>
    </row>
    <row r="101" spans="1:8" s="24" customFormat="1" ht="15">
      <c r="A101" s="40" t="s">
        <v>50</v>
      </c>
      <c r="B101" s="40" t="s">
        <v>51</v>
      </c>
      <c r="C101" s="40" t="s">
        <v>52</v>
      </c>
      <c r="D101" s="38"/>
      <c r="E101" s="38"/>
      <c r="F101" s="38"/>
      <c r="G101" s="38"/>
      <c r="H101" s="58"/>
    </row>
    <row r="102" spans="1:8" ht="15.75">
      <c r="A102" s="13">
        <f>SUM(A104:A108)</f>
        <v>0</v>
      </c>
      <c r="B102" s="14">
        <f>SUM(B104:B108)</f>
        <v>0</v>
      </c>
      <c r="C102" s="15">
        <f>SUM(C104:C108)</f>
        <v>0</v>
      </c>
      <c r="D102" s="22"/>
      <c r="E102" s="23" t="s">
        <v>49</v>
      </c>
      <c r="F102" s="22"/>
      <c r="G102" s="18"/>
      <c r="H102" s="19" t="s">
        <v>67</v>
      </c>
    </row>
    <row r="103" spans="1:8">
      <c r="A103" s="40"/>
      <c r="B103" s="40"/>
      <c r="C103" s="40"/>
      <c r="D103" s="9"/>
      <c r="E103" s="9"/>
      <c r="F103" s="9"/>
      <c r="G103" s="41"/>
      <c r="H103" s="58"/>
    </row>
    <row r="104" spans="1:8" ht="15" customHeight="1">
      <c r="A104" s="1">
        <v>0</v>
      </c>
      <c r="B104" s="2"/>
      <c r="C104" s="3"/>
      <c r="D104" s="43" t="s">
        <v>20</v>
      </c>
      <c r="F104" s="44" t="s">
        <v>73</v>
      </c>
      <c r="H104" s="55">
        <v>1</v>
      </c>
    </row>
    <row r="105" spans="1:8">
      <c r="A105" s="1"/>
      <c r="B105" s="2"/>
      <c r="C105" s="3">
        <v>0</v>
      </c>
      <c r="D105" s="43" t="s">
        <v>21</v>
      </c>
      <c r="F105" s="44" t="s">
        <v>73</v>
      </c>
      <c r="H105" s="55">
        <v>1</v>
      </c>
    </row>
    <row r="106" spans="1:8">
      <c r="A106" s="1"/>
      <c r="B106" s="2">
        <v>0</v>
      </c>
      <c r="C106" s="3"/>
      <c r="D106" s="43" t="s">
        <v>29</v>
      </c>
      <c r="F106" s="44" t="s">
        <v>73</v>
      </c>
      <c r="H106" s="55">
        <v>1</v>
      </c>
    </row>
    <row r="107" spans="1:8">
      <c r="A107" s="1">
        <v>0</v>
      </c>
      <c r="B107" s="2">
        <v>0</v>
      </c>
      <c r="C107" s="3"/>
      <c r="D107" s="43" t="s">
        <v>30</v>
      </c>
      <c r="F107" s="44" t="s">
        <v>73</v>
      </c>
      <c r="H107" s="55">
        <v>1</v>
      </c>
    </row>
    <row r="108" spans="1:8" ht="14.25">
      <c r="A108" s="1">
        <v>0</v>
      </c>
      <c r="B108" s="2"/>
      <c r="C108" s="3"/>
      <c r="D108" s="43" t="s">
        <v>4</v>
      </c>
      <c r="F108" s="44" t="s">
        <v>107</v>
      </c>
      <c r="H108" s="55">
        <v>1</v>
      </c>
    </row>
    <row r="109" spans="1:8" s="12" customFormat="1">
      <c r="A109" s="40" t="s">
        <v>50</v>
      </c>
      <c r="B109" s="40" t="s">
        <v>51</v>
      </c>
      <c r="C109" s="40" t="s">
        <v>52</v>
      </c>
      <c r="D109" s="38"/>
      <c r="E109" s="38"/>
      <c r="F109" s="38"/>
      <c r="G109" s="38"/>
      <c r="H109" s="58"/>
    </row>
    <row r="110" spans="1:8" s="32" customFormat="1" ht="15.75">
      <c r="A110" s="25">
        <f>A11+A29+A37+A65+A82+A102</f>
        <v>0</v>
      </c>
      <c r="B110" s="26">
        <f>B11+B29+B37+B65+B82+B102</f>
        <v>0</v>
      </c>
      <c r="C110" s="27">
        <f>C11+C29+C37+C65+C82+C102</f>
        <v>0</v>
      </c>
      <c r="D110" s="28"/>
      <c r="E110" s="29" t="s">
        <v>74</v>
      </c>
      <c r="F110" s="28"/>
      <c r="G110" s="30"/>
      <c r="H110" s="31" t="s">
        <v>71</v>
      </c>
    </row>
    <row r="111" spans="1:8" ht="15" customHeight="1">
      <c r="A111" s="32"/>
      <c r="B111" s="32"/>
      <c r="C111" s="32"/>
      <c r="D111" s="32"/>
      <c r="E111" s="33" t="s">
        <v>110</v>
      </c>
      <c r="F111" s="33"/>
      <c r="G111" s="34"/>
      <c r="H111" s="35"/>
    </row>
  </sheetData>
  <sheetProtection password="C66A" sheet="1" objects="1" scenarios="1"/>
  <mergeCells count="3">
    <mergeCell ref="A42:H42"/>
    <mergeCell ref="A7:H7"/>
    <mergeCell ref="A8:H8"/>
  </mergeCells>
  <phoneticPr fontId="0" type="noConversion"/>
  <dataValidations count="3">
    <dataValidation type="list" allowBlank="1" showInputMessage="1" showErrorMessage="1" sqref="A14:C27 A31:C35 A58:C61 A68:C80 A86:C100 A104:C108">
      <formula1>"0,1"</formula1>
    </dataValidation>
    <dataValidation type="list" allowBlank="1" showInputMessage="1" showErrorMessage="1" sqref="A43:C43">
      <formula1>"0,1,2,3,4,5,6,7,8,9,10"</formula1>
    </dataValidation>
    <dataValidation type="list" allowBlank="1" showInputMessage="1" showErrorMessage="1" sqref="A54:C54">
      <formula1>"0,1,2,3"</formula1>
    </dataValidation>
  </dataValidations>
  <pageMargins left="0.9" right="0.9" top="0.6" bottom="0.6" header="0.5" footer="0.5"/>
  <pageSetup scale="90" fitToHeight="3" orientation="portrait" horizontalDpi="1200" verticalDpi="1200" r:id="rId1"/>
  <headerFooter alignWithMargins="0"/>
  <rowBreaks count="1" manualBreakCount="1">
    <brk id="5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EPC</vt:lpstr>
      <vt:lpstr>EPC Comparison</vt:lpstr>
      <vt:lpstr>LEED Checklist</vt:lpstr>
      <vt:lpstr>EPC!Print_Area</vt:lpstr>
      <vt:lpstr>'EPC Comparison'!Print_Area</vt:lpstr>
      <vt:lpstr>'LEED Checklist'!Print_Area</vt:lpstr>
    </vt:vector>
  </TitlesOfParts>
  <Manager>COpyright 2001</Manager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LEED Checklist</dc:title>
  <dc:subject>U S Green Building Council</dc:subject>
  <dc:creator>Paladino and Company, Inc.</dc:creator>
  <cp:lastModifiedBy>RPfeifer</cp:lastModifiedBy>
  <cp:lastPrinted>2008-07-29T01:01:13Z</cp:lastPrinted>
  <dcterms:created xsi:type="dcterms:W3CDTF">2001-08-14T20:49:48Z</dcterms:created>
  <dcterms:modified xsi:type="dcterms:W3CDTF">2009-01-05T22:07:08Z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EED Checklist">
    <vt:lpwstr/>
  </property>
  <property fmtid="{D5CDD505-2E9C-101B-9397-08002B2CF9AE}" pid="3" name="EPC">
    <vt:lpwstr/>
  </property>
</Properties>
</file>