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28" windowWidth="11100" windowHeight="5832" activeTab="0"/>
  </bookViews>
  <sheets>
    <sheet name="Instructions" sheetId="1" r:id="rId1"/>
    <sheet name="Cooperator's Name Here" sheetId="2" r:id="rId2"/>
  </sheets>
  <definedNames>
    <definedName name="CompsBy">'Cooperator''s Name Here'!$D$8</definedName>
    <definedName name="_xlnm.Print_Area" localSheetId="1">'Cooperator''s Name Here'!$A$1:$M$230</definedName>
    <definedName name="_xlnm.Print_Area" localSheetId="0">'Instructions'!$A$1:$J$25</definedName>
    <definedName name="_xlnm.Print_Titles" localSheetId="1">'Cooperator''s Name Here'!$1:$2</definedName>
  </definedNames>
  <calcPr fullCalcOnLoad="1"/>
</workbook>
</file>

<file path=xl/sharedStrings.xml><?xml version="1.0" encoding="utf-8"?>
<sst xmlns="http://schemas.openxmlformats.org/spreadsheetml/2006/main" count="133" uniqueCount="51">
  <si>
    <t>SWCD:</t>
  </si>
  <si>
    <t>Field Office:</t>
  </si>
  <si>
    <t>Cooperator Name:</t>
  </si>
  <si>
    <t>Program:</t>
  </si>
  <si>
    <t>Contract No.:</t>
  </si>
  <si>
    <t>Computations By:</t>
  </si>
  <si>
    <t>Date:</t>
  </si>
  <si>
    <t>Approved By:</t>
  </si>
  <si>
    <t>Ground Elevation</t>
  </si>
  <si>
    <t>End Area (S.F.)</t>
  </si>
  <si>
    <t>Checked By:</t>
  </si>
  <si>
    <t>Distance</t>
  </si>
  <si>
    <t>Point</t>
  </si>
  <si>
    <r>
      <t>X</t>
    </r>
    <r>
      <rPr>
        <vertAlign val="subscript"/>
        <sz val="10"/>
        <rFont val="Arial"/>
        <family val="2"/>
      </rPr>
      <t>i</t>
    </r>
    <r>
      <rPr>
        <sz val="10"/>
        <rFont val="Symbol"/>
        <family val="1"/>
      </rPr>
      <t>*</t>
    </r>
    <r>
      <rPr>
        <sz val="10"/>
        <rFont val="Arial"/>
        <family val="2"/>
      </rPr>
      <t>Y</t>
    </r>
    <r>
      <rPr>
        <vertAlign val="subscript"/>
        <sz val="10"/>
        <rFont val="Arial"/>
        <family val="2"/>
      </rPr>
      <t>i-1</t>
    </r>
  </si>
  <si>
    <r>
      <t>X</t>
    </r>
    <r>
      <rPr>
        <vertAlign val="subscript"/>
        <sz val="10"/>
        <rFont val="Arial"/>
        <family val="2"/>
      </rPr>
      <t>i</t>
    </r>
    <r>
      <rPr>
        <sz val="10"/>
        <rFont val="Symbol"/>
        <family val="1"/>
      </rPr>
      <t>*</t>
    </r>
    <r>
      <rPr>
        <sz val="10"/>
        <rFont val="Arial"/>
        <family val="2"/>
      </rPr>
      <t>Y</t>
    </r>
    <r>
      <rPr>
        <vertAlign val="subscript"/>
        <sz val="10"/>
        <rFont val="Arial"/>
        <family val="2"/>
      </rPr>
      <t>i+1</t>
    </r>
  </si>
  <si>
    <t>END AREA AT STATION</t>
  </si>
  <si>
    <t>=</t>
  </si>
  <si>
    <t>Begin Work</t>
  </si>
  <si>
    <t>Station</t>
  </si>
  <si>
    <t>Sum of End Areas</t>
  </si>
  <si>
    <t>Remarks</t>
  </si>
  <si>
    <t>Distance (F.T.)</t>
  </si>
  <si>
    <t>Project/Structure Name:</t>
  </si>
  <si>
    <t>USER INSTRUCTIONS</t>
  </si>
  <si>
    <t>NOTE:</t>
  </si>
  <si>
    <t>Program Limitations</t>
  </si>
  <si>
    <t>-</t>
  </si>
  <si>
    <t>All ground shots must be entered in elevations (no rod readings).</t>
  </si>
  <si>
    <t>Spread Sheet Data Input Instructions</t>
  </si>
  <si>
    <t>With the Computation Sheet open, right click on the tab at the bottom of the sheet where "Cooperator's Name Here".  When the window appears, select the rename option.  Type in the cooperator's name and enter.</t>
  </si>
  <si>
    <t>Fill in all applicable information in the header portion of the spread sheet</t>
  </si>
  <si>
    <t>Printing Instructions</t>
  </si>
  <si>
    <t>Upon completion of data entry, to print the spread sheet select the "file" drop down window and select print.  In the print box that appears go to the "Print Range" and select the button by "Pages" and in the "From" window input 1.  In the "To" window input the last page that survey data was entered on then click on OK.</t>
  </si>
  <si>
    <t>This spread sheet will calculate end areas for up to 12 cross sections and sum the volume of all the cross sections.</t>
  </si>
  <si>
    <t>If you wish your beginning and ending station to have a cross section value of 0 then enter 0 as your distance and ground elevation for Points 1 and 2 of that cross section.</t>
  </si>
  <si>
    <t>Input the beginning station is cell D39</t>
  </si>
  <si>
    <t>Input the second station is cell K39</t>
  </si>
  <si>
    <t>Input the distance and ground elevation for each point of the cross section taken at the beginning station.</t>
  </si>
  <si>
    <t>Input the distance and ground elevation for each point of the cross section taken at the second station.</t>
  </si>
  <si>
    <t>Input the third station is cell D71</t>
  </si>
  <si>
    <t>Input the distance and ground elevation for each point of the cross section taken at the third station.</t>
  </si>
  <si>
    <t>Continue entering stations and elevations in the same pattern until all cross section data has been entered.</t>
  </si>
  <si>
    <t>Summary of End Areas and Volume Computation</t>
  </si>
  <si>
    <t>Once all cross section data has been entered then scroll back up to the top of the page and enter any Remarks, if needed, for a particular station in the last colum of the Volume computations.</t>
  </si>
  <si>
    <t>End Work</t>
  </si>
  <si>
    <t>This spreadsheet is protected, entries will only be accepted in the blue shaded cells.</t>
  </si>
  <si>
    <t>TOTAL VOLUME =</t>
  </si>
  <si>
    <t>Section Product (C.F.)</t>
  </si>
  <si>
    <t>Volume         (C.Y.)</t>
  </si>
  <si>
    <t>END AREA AND VOLUME COMPUTATION SHEET</t>
  </si>
  <si>
    <t>Distance and elevation point data must be entered in a continguous pattern.  Don't skip lines between data when entering cross section points.  This will cause and error in the calculations.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</si>
</sst>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 &quot;S.F.&quot;"/>
    <numFmt numFmtId="167" formatCode="0_)"/>
    <numFmt numFmtId="168" formatCode="General_)"/>
    <numFmt numFmtId="169" formatCode="0.0\ &quot;C.Y.&quot;"/>
    <numFmt numFmtId="170" formatCode="&quot;Yes&quot;;&quot;Yes&quot;;&quot;No&quot;"/>
    <numFmt numFmtId="171" formatCode="&quot;True&quot;;&quot;True&quot;;&quot;False&quot;"/>
    <numFmt numFmtId="172" formatCode="&quot;On&quot;;&quot;On&quot;;&quot;Off&quot;"/>
    <numFmt numFmtId="173" formatCode="[$€-2]\ #,##0.00_);[Red]\([$€-2]\ #,##0.00\)"/>
  </numFmts>
  <fonts count="1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4"/>
      <name val="Arial"/>
      <family val="2"/>
    </font>
    <font>
      <vertAlign val="subscript"/>
      <sz val="10"/>
      <name val="Arial"/>
      <family val="2"/>
    </font>
    <font>
      <sz val="10"/>
      <name val="Symbol"/>
      <family val="1"/>
    </font>
    <font>
      <sz val="10"/>
      <name val="Helv"/>
      <family val="0"/>
    </font>
    <font>
      <b/>
      <sz val="10"/>
      <color indexed="10"/>
      <name val="Arial"/>
      <family val="2"/>
    </font>
    <font>
      <sz val="10"/>
      <color indexed="10"/>
      <name val="Arial"/>
      <family val="2"/>
    </font>
    <font>
      <b/>
      <sz val="10"/>
      <color indexed="18"/>
      <name val="Arial"/>
      <family val="2"/>
    </font>
    <font>
      <sz val="10"/>
      <color indexed="18"/>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30">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thin"/>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8" fillId="0" borderId="0">
      <alignment/>
      <protection/>
    </xf>
    <xf numFmtId="9" fontId="0" fillId="0" borderId="0" applyFont="0" applyFill="0" applyBorder="0" applyAlignment="0" applyProtection="0"/>
  </cellStyleXfs>
  <cellXfs count="111">
    <xf numFmtId="0" fontId="0" fillId="0" borderId="0" xfId="0" applyAlignment="1">
      <alignment/>
    </xf>
    <xf numFmtId="0" fontId="1" fillId="0" borderId="0" xfId="0" applyFont="1" applyFill="1" applyBorder="1" applyAlignment="1" applyProtection="1">
      <alignment horizontal="left"/>
      <protection/>
    </xf>
    <xf numFmtId="1" fontId="1" fillId="0" borderId="0" xfId="0" applyNumberFormat="1" applyFont="1" applyFill="1" applyBorder="1" applyAlignment="1" applyProtection="1">
      <alignment horizontal="righ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 xfId="0" applyFont="1" applyFill="1" applyBorder="1" applyAlignment="1" applyProtection="1">
      <alignment/>
      <protection/>
    </xf>
    <xf numFmtId="164"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164" fontId="0" fillId="0" borderId="0" xfId="21" applyNumberFormat="1" applyFont="1" applyBorder="1" applyProtection="1">
      <alignment/>
      <protection/>
    </xf>
    <xf numFmtId="165" fontId="0" fillId="0" borderId="0" xfId="21" applyNumberFormat="1" applyFont="1" applyBorder="1" applyAlignment="1" applyProtection="1">
      <alignment horizontal="center"/>
      <protection/>
    </xf>
    <xf numFmtId="164" fontId="1" fillId="0" borderId="0" xfId="21" applyNumberFormat="1" applyFont="1" applyBorder="1" applyAlignment="1" applyProtection="1">
      <alignment horizontal="right"/>
      <protection/>
    </xf>
    <xf numFmtId="0" fontId="0" fillId="0" borderId="2" xfId="0" applyFont="1" applyFill="1" applyBorder="1" applyAlignment="1" applyProtection="1">
      <alignment/>
      <protection/>
    </xf>
    <xf numFmtId="0" fontId="0" fillId="0" borderId="3" xfId="0" applyFont="1" applyFill="1" applyBorder="1" applyAlignment="1" applyProtection="1">
      <alignment/>
      <protection/>
    </xf>
    <xf numFmtId="0" fontId="0" fillId="0" borderId="1" xfId="0" applyFon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0" fontId="2" fillId="0" borderId="0" xfId="0" applyFont="1" applyAlignment="1" applyProtection="1">
      <alignment horizontal="righ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64" fontId="0" fillId="0" borderId="0" xfId="21" applyNumberFormat="1" applyFont="1" applyProtection="1">
      <alignment/>
      <protection/>
    </xf>
    <xf numFmtId="0" fontId="1" fillId="0" borderId="2" xfId="0" applyFont="1" applyFill="1" applyBorder="1" applyAlignment="1" applyProtection="1">
      <alignment horizontal="right"/>
      <protection/>
    </xf>
    <xf numFmtId="164" fontId="1" fillId="0" borderId="2" xfId="0" applyNumberFormat="1" applyFont="1" applyFill="1" applyBorder="1" applyAlignment="1" applyProtection="1">
      <alignment horizontal="right"/>
      <protection/>
    </xf>
    <xf numFmtId="166" fontId="1" fillId="0" borderId="4" xfId="0" applyNumberFormat="1" applyFont="1" applyFill="1" applyBorder="1" applyAlignment="1" applyProtection="1">
      <alignment horizontal="right"/>
      <protection/>
    </xf>
    <xf numFmtId="165" fontId="1" fillId="2" borderId="2" xfId="0" applyNumberFormat="1" applyFont="1" applyFill="1" applyBorder="1" applyAlignment="1" applyProtection="1">
      <alignment horizontal="center"/>
      <protection locked="0"/>
    </xf>
    <xf numFmtId="0" fontId="0" fillId="3" borderId="0" xfId="0" applyFill="1" applyAlignment="1" applyProtection="1">
      <alignment/>
      <protection/>
    </xf>
    <xf numFmtId="0" fontId="5" fillId="4" borderId="5" xfId="0" applyFont="1" applyFill="1" applyBorder="1" applyAlignment="1" applyProtection="1">
      <alignment horizontal="center"/>
      <protection/>
    </xf>
    <xf numFmtId="0" fontId="5" fillId="4" borderId="0" xfId="0" applyFont="1" applyFill="1" applyBorder="1" applyAlignment="1" applyProtection="1">
      <alignment horizontal="center"/>
      <protection/>
    </xf>
    <xf numFmtId="0" fontId="5" fillId="4" borderId="6" xfId="0" applyFont="1" applyFill="1" applyBorder="1" applyAlignment="1" applyProtection="1">
      <alignment horizontal="center"/>
      <protection/>
    </xf>
    <xf numFmtId="0" fontId="1" fillId="4" borderId="7" xfId="0" applyFont="1" applyFill="1" applyBorder="1" applyAlignment="1" applyProtection="1">
      <alignment horizontal="left" vertical="top"/>
      <protection/>
    </xf>
    <xf numFmtId="0" fontId="0" fillId="4" borderId="8" xfId="0" applyFill="1" applyBorder="1" applyAlignment="1" applyProtection="1">
      <alignment horizontal="left"/>
      <protection/>
    </xf>
    <xf numFmtId="0" fontId="0" fillId="4" borderId="9" xfId="0" applyFill="1" applyBorder="1" applyAlignment="1" applyProtection="1">
      <alignment horizontal="left"/>
      <protection/>
    </xf>
    <xf numFmtId="0" fontId="1" fillId="5" borderId="5" xfId="0" applyFont="1" applyFill="1" applyBorder="1" applyAlignment="1" applyProtection="1">
      <alignment horizontal="left" vertical="top"/>
      <protection/>
    </xf>
    <xf numFmtId="0" fontId="0" fillId="5" borderId="0" xfId="0" applyFill="1" applyBorder="1" applyAlignment="1" applyProtection="1">
      <alignment horizontal="left"/>
      <protection/>
    </xf>
    <xf numFmtId="0" fontId="0" fillId="5" borderId="6" xfId="0" applyFill="1" applyBorder="1" applyAlignment="1" applyProtection="1">
      <alignment horizontal="left"/>
      <protection/>
    </xf>
    <xf numFmtId="0" fontId="0" fillId="5" borderId="5" xfId="0" applyFill="1" applyBorder="1" applyAlignment="1" applyProtection="1">
      <alignment/>
      <protection/>
    </xf>
    <xf numFmtId="0" fontId="0" fillId="5" borderId="0" xfId="0" applyFill="1" applyBorder="1" applyAlignment="1" applyProtection="1">
      <alignment/>
      <protection/>
    </xf>
    <xf numFmtId="0" fontId="11" fillId="4" borderId="10" xfId="0" applyFont="1" applyFill="1" applyBorder="1" applyAlignment="1" applyProtection="1">
      <alignment horizontal="center" vertical="top"/>
      <protection/>
    </xf>
    <xf numFmtId="0" fontId="11" fillId="4" borderId="11" xfId="0" applyFont="1" applyFill="1" applyBorder="1" applyAlignment="1" applyProtection="1">
      <alignment horizontal="center" vertical="top"/>
      <protection/>
    </xf>
    <xf numFmtId="0" fontId="11" fillId="5" borderId="5" xfId="0" applyFont="1" applyFill="1" applyBorder="1" applyAlignment="1" applyProtection="1">
      <alignment horizontal="center" vertical="top"/>
      <protection/>
    </xf>
    <xf numFmtId="0" fontId="12" fillId="5" borderId="0" xfId="0" applyFont="1" applyFill="1" applyBorder="1" applyAlignment="1" applyProtection="1">
      <alignment horizontal="left" vertical="top"/>
      <protection/>
    </xf>
    <xf numFmtId="0" fontId="12" fillId="5" borderId="6" xfId="0" applyFont="1" applyFill="1" applyBorder="1" applyAlignment="1" applyProtection="1">
      <alignment horizontal="left" vertical="top"/>
      <protection/>
    </xf>
    <xf numFmtId="165" fontId="0" fillId="0" borderId="1" xfId="21" applyNumberFormat="1" applyFont="1" applyBorder="1" applyAlignment="1" applyProtection="1">
      <alignment horizontal="center"/>
      <protection/>
    </xf>
    <xf numFmtId="2" fontId="0" fillId="0" borderId="1" xfId="21" applyNumberFormat="1" applyFont="1" applyBorder="1" applyAlignment="1" applyProtection="1">
      <alignment horizontal="center"/>
      <protection/>
    </xf>
    <xf numFmtId="164" fontId="0" fillId="0" borderId="1" xfId="21" applyNumberFormat="1" applyFont="1" applyBorder="1" applyAlignment="1" applyProtection="1">
      <alignment horizontal="center"/>
      <protection/>
    </xf>
    <xf numFmtId="164" fontId="0" fillId="0" borderId="1" xfId="21" applyNumberFormat="1" applyFont="1" applyBorder="1" applyProtection="1">
      <alignment/>
      <protection/>
    </xf>
    <xf numFmtId="167" fontId="0" fillId="0" borderId="1" xfId="21" applyNumberFormat="1" applyFont="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9" fillId="0" borderId="12" xfId="0" applyFont="1" applyFill="1" applyBorder="1" applyAlignment="1" applyProtection="1" quotePrefix="1">
      <alignment horizontal="center" vertical="top"/>
      <protection/>
    </xf>
    <xf numFmtId="0" fontId="9" fillId="0" borderId="11" xfId="0" applyFont="1" applyFill="1" applyBorder="1" applyAlignment="1" applyProtection="1" quotePrefix="1">
      <alignment horizontal="center" vertical="top"/>
      <protection/>
    </xf>
    <xf numFmtId="0" fontId="12" fillId="4" borderId="2" xfId="0" applyFont="1" applyFill="1" applyBorder="1" applyAlignment="1" applyProtection="1">
      <alignment horizontal="left" wrapText="1"/>
      <protection/>
    </xf>
    <xf numFmtId="0" fontId="0" fillId="0" borderId="2" xfId="0" applyBorder="1" applyAlignment="1" applyProtection="1">
      <alignment horizontal="left" wrapText="1"/>
      <protection/>
    </xf>
    <xf numFmtId="0" fontId="0" fillId="0" borderId="13" xfId="0" applyBorder="1" applyAlignment="1" applyProtection="1">
      <alignment horizontal="left" wrapText="1"/>
      <protection/>
    </xf>
    <xf numFmtId="0" fontId="9" fillId="0" borderId="14" xfId="0" applyFont="1" applyFill="1" applyBorder="1" applyAlignment="1" applyProtection="1">
      <alignment horizontal="center" vertical="top"/>
      <protection/>
    </xf>
    <xf numFmtId="0" fontId="9" fillId="0" borderId="15" xfId="0" applyFont="1" applyFill="1" applyBorder="1" applyAlignment="1" applyProtection="1">
      <alignment horizontal="center" vertical="top"/>
      <protection/>
    </xf>
    <xf numFmtId="0" fontId="9" fillId="0" borderId="16" xfId="0" applyFont="1" applyFill="1" applyBorder="1" applyAlignment="1" applyProtection="1">
      <alignment horizontal="center" vertical="top"/>
      <protection/>
    </xf>
    <xf numFmtId="0" fontId="11" fillId="4" borderId="17" xfId="0" applyFont="1" applyFill="1" applyBorder="1" applyAlignment="1" applyProtection="1">
      <alignment horizontal="center"/>
      <protection/>
    </xf>
    <xf numFmtId="0" fontId="11" fillId="4" borderId="18" xfId="0" applyFont="1" applyFill="1" applyBorder="1" applyAlignment="1" applyProtection="1">
      <alignment horizontal="center"/>
      <protection/>
    </xf>
    <xf numFmtId="0" fontId="11" fillId="4" borderId="19" xfId="0" applyFont="1" applyFill="1" applyBorder="1" applyAlignment="1" applyProtection="1">
      <alignment horizontal="center"/>
      <protection/>
    </xf>
    <xf numFmtId="0" fontId="5" fillId="4" borderId="20" xfId="0" applyFont="1" applyFill="1" applyBorder="1" applyAlignment="1" applyProtection="1">
      <alignment horizontal="center"/>
      <protection/>
    </xf>
    <xf numFmtId="0" fontId="5" fillId="4" borderId="21" xfId="0" applyFont="1" applyFill="1" applyBorder="1" applyAlignment="1" applyProtection="1">
      <alignment horizontal="center"/>
      <protection/>
    </xf>
    <xf numFmtId="0" fontId="5" fillId="4" borderId="22" xfId="0" applyFont="1" applyFill="1" applyBorder="1" applyAlignment="1" applyProtection="1">
      <alignment horizontal="center"/>
      <protection/>
    </xf>
    <xf numFmtId="0" fontId="10" fillId="0" borderId="23" xfId="0" applyFont="1" applyFill="1" applyBorder="1" applyAlignment="1" applyProtection="1">
      <alignment horizontal="left" wrapText="1"/>
      <protection/>
    </xf>
    <xf numFmtId="0" fontId="0" fillId="0" borderId="23" xfId="0" applyFill="1" applyBorder="1" applyAlignment="1" applyProtection="1">
      <alignment horizontal="left" wrapText="1"/>
      <protection/>
    </xf>
    <xf numFmtId="0" fontId="0" fillId="0" borderId="24" xfId="0" applyFill="1" applyBorder="1" applyAlignment="1" applyProtection="1">
      <alignment horizontal="left" wrapText="1"/>
      <protection/>
    </xf>
    <xf numFmtId="0" fontId="10" fillId="0" borderId="2" xfId="0" applyFont="1" applyFill="1" applyBorder="1" applyAlignment="1" applyProtection="1">
      <alignment wrapText="1"/>
      <protection/>
    </xf>
    <xf numFmtId="0" fontId="0" fillId="0" borderId="2" xfId="0" applyFill="1" applyBorder="1" applyAlignment="1" applyProtection="1">
      <alignment wrapText="1"/>
      <protection/>
    </xf>
    <xf numFmtId="0" fontId="0" fillId="0" borderId="13" xfId="0" applyFill="1" applyBorder="1" applyAlignment="1" applyProtection="1">
      <alignment wrapText="1"/>
      <protection/>
    </xf>
    <xf numFmtId="0" fontId="10" fillId="0" borderId="2" xfId="0" applyFont="1" applyFill="1" applyBorder="1" applyAlignment="1" applyProtection="1">
      <alignment horizontal="left" wrapText="1"/>
      <protection/>
    </xf>
    <xf numFmtId="0" fontId="0" fillId="0" borderId="2"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4" borderId="25" xfId="0" applyFill="1" applyBorder="1" applyAlignment="1" applyProtection="1">
      <alignment horizontal="left" vertical="top" wrapText="1"/>
      <protection/>
    </xf>
    <xf numFmtId="0" fontId="0" fillId="0" borderId="26"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1" fillId="4" borderId="17" xfId="0" applyFont="1" applyFill="1" applyBorder="1" applyAlignment="1" applyProtection="1">
      <alignment horizontal="center"/>
      <protection/>
    </xf>
    <xf numFmtId="0" fontId="1" fillId="4" borderId="18" xfId="0" applyFont="1" applyFill="1" applyBorder="1" applyAlignment="1" applyProtection="1">
      <alignment horizontal="center"/>
      <protection/>
    </xf>
    <xf numFmtId="0" fontId="1" fillId="4" borderId="19" xfId="0" applyFont="1" applyFill="1" applyBorder="1" applyAlignment="1" applyProtection="1">
      <alignment horizontal="center"/>
      <protection/>
    </xf>
    <xf numFmtId="0" fontId="12" fillId="4" borderId="23" xfId="0" applyFont="1" applyFill="1" applyBorder="1" applyAlignment="1" applyProtection="1">
      <alignment horizontal="left" wrapText="1"/>
      <protection/>
    </xf>
    <xf numFmtId="0" fontId="0" fillId="0" borderId="23" xfId="0" applyBorder="1" applyAlignment="1" applyProtection="1">
      <alignment horizontal="left" wrapText="1"/>
      <protection/>
    </xf>
    <xf numFmtId="0" fontId="0" fillId="0" borderId="24" xfId="0" applyBorder="1" applyAlignment="1" applyProtection="1">
      <alignment horizontal="left" wrapText="1"/>
      <protection/>
    </xf>
    <xf numFmtId="2" fontId="0" fillId="0" borderId="3" xfId="0" applyNumberFormat="1" applyFont="1" applyFill="1" applyBorder="1" applyAlignment="1" applyProtection="1">
      <alignment horizontal="center"/>
      <protection/>
    </xf>
    <xf numFmtId="2" fontId="0" fillId="0" borderId="4" xfId="0" applyNumberFormat="1" applyFon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167" fontId="0" fillId="0" borderId="1" xfId="21"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protection/>
    </xf>
    <xf numFmtId="164" fontId="0" fillId="2" borderId="1" xfId="21" applyNumberFormat="1" applyFont="1" applyFill="1" applyBorder="1" applyAlignment="1" applyProtection="1">
      <alignment horizontal="center"/>
      <protection locked="0"/>
    </xf>
    <xf numFmtId="0" fontId="0" fillId="2" borderId="1" xfId="0" applyFont="1" applyFill="1" applyBorder="1" applyAlignment="1" applyProtection="1">
      <alignment/>
      <protection locked="0"/>
    </xf>
    <xf numFmtId="164" fontId="0" fillId="0" borderId="1" xfId="21" applyNumberFormat="1" applyFont="1" applyFill="1" applyBorder="1" applyAlignment="1" applyProtection="1">
      <alignment horizontal="center"/>
      <protection/>
    </xf>
    <xf numFmtId="0" fontId="0" fillId="0" borderId="1" xfId="0" applyFont="1" applyFill="1" applyBorder="1" applyAlignment="1" applyProtection="1">
      <alignment/>
      <protection/>
    </xf>
    <xf numFmtId="164" fontId="0" fillId="0" borderId="0" xfId="21" applyNumberFormat="1" applyFont="1" applyBorder="1" applyAlignment="1" applyProtection="1">
      <alignment horizontal="center"/>
      <protection/>
    </xf>
    <xf numFmtId="168" fontId="0" fillId="0" borderId="1" xfId="21" applyNumberFormat="1" applyFont="1" applyBorder="1" applyAlignment="1" applyProtection="1">
      <alignment horizontal="center" vertical="center" wrapText="1"/>
      <protection/>
    </xf>
    <xf numFmtId="0" fontId="0" fillId="0" borderId="28" xfId="0" applyFont="1" applyFill="1" applyBorder="1" applyAlignment="1" applyProtection="1">
      <alignment horizontal="center"/>
      <protection/>
    </xf>
    <xf numFmtId="0" fontId="5" fillId="0" borderId="0" xfId="0" applyFont="1" applyFill="1" applyAlignment="1" applyProtection="1">
      <alignment horizontal="center"/>
      <protection/>
    </xf>
    <xf numFmtId="0" fontId="0" fillId="2" borderId="29"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1" fillId="0" borderId="29" xfId="0" applyFont="1" applyFill="1" applyBorder="1" applyAlignment="1" applyProtection="1">
      <alignment horizontal="center"/>
      <protection/>
    </xf>
    <xf numFmtId="0" fontId="0" fillId="2" borderId="2"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2" borderId="29" xfId="0" applyFont="1" applyFill="1" applyBorder="1" applyAlignment="1" applyProtection="1">
      <alignment horizontal="left"/>
      <protection locked="0"/>
    </xf>
    <xf numFmtId="169" fontId="1" fillId="0" borderId="28" xfId="21" applyNumberFormat="1" applyFont="1" applyBorder="1"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Erthcom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76200</xdr:rowOff>
    </xdr:from>
    <xdr:to>
      <xdr:col>17</xdr:col>
      <xdr:colOff>219075</xdr:colOff>
      <xdr:row>2</xdr:row>
      <xdr:rowOff>85725</xdr:rowOff>
    </xdr:to>
    <xdr:pic>
      <xdr:nvPicPr>
        <xdr:cNvPr id="1" name="CommandButton1"/>
        <xdr:cNvPicPr preferRelativeResize="1">
          <a:picLocks noChangeAspect="1"/>
        </xdr:cNvPicPr>
      </xdr:nvPicPr>
      <xdr:blipFill>
        <a:blip r:embed="rId1"/>
        <a:stretch>
          <a:fillRect/>
        </a:stretch>
      </xdr:blipFill>
      <xdr:spPr>
        <a:xfrm>
          <a:off x="8667750" y="76200"/>
          <a:ext cx="204787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25"/>
  <sheetViews>
    <sheetView tabSelected="1" zoomScaleSheetLayoutView="100" workbookViewId="0" topLeftCell="A1">
      <selection activeCell="A10" sqref="A10:J10"/>
    </sheetView>
  </sheetViews>
  <sheetFormatPr defaultColWidth="9.140625" defaultRowHeight="12.75"/>
  <cols>
    <col min="1" max="1" width="7.28125" style="33" customWidth="1"/>
    <col min="2" max="9" width="9.140625" style="33" customWidth="1"/>
    <col min="10" max="10" width="19.28125" style="33" customWidth="1"/>
    <col min="11" max="16384" width="9.140625" style="33" customWidth="1"/>
  </cols>
  <sheetData>
    <row r="1" spans="1:10" ht="24" customHeight="1">
      <c r="A1" s="70" t="s">
        <v>23</v>
      </c>
      <c r="B1" s="71"/>
      <c r="C1" s="71"/>
      <c r="D1" s="71"/>
      <c r="E1" s="71"/>
      <c r="F1" s="71"/>
      <c r="G1" s="71"/>
      <c r="H1" s="71"/>
      <c r="I1" s="71"/>
      <c r="J1" s="72"/>
    </row>
    <row r="2" spans="1:10" ht="14.25" customHeight="1" thickBot="1">
      <c r="A2" s="34"/>
      <c r="B2" s="35"/>
      <c r="C2" s="35"/>
      <c r="D2" s="35"/>
      <c r="E2" s="35"/>
      <c r="F2" s="35"/>
      <c r="G2" s="35"/>
      <c r="H2" s="35"/>
      <c r="I2" s="35"/>
      <c r="J2" s="36"/>
    </row>
    <row r="3" spans="1:10" ht="13.5" thickBot="1">
      <c r="A3" s="37" t="s">
        <v>24</v>
      </c>
      <c r="B3" s="38" t="s">
        <v>45</v>
      </c>
      <c r="C3" s="38"/>
      <c r="D3" s="38"/>
      <c r="E3" s="38"/>
      <c r="F3" s="38"/>
      <c r="G3" s="38"/>
      <c r="H3" s="38"/>
      <c r="I3" s="38"/>
      <c r="J3" s="39"/>
    </row>
    <row r="4" spans="1:10" ht="9" customHeight="1">
      <c r="A4" s="40"/>
      <c r="B4" s="41"/>
      <c r="C4" s="41"/>
      <c r="D4" s="41"/>
      <c r="E4" s="41"/>
      <c r="F4" s="41"/>
      <c r="G4" s="41"/>
      <c r="H4" s="41"/>
      <c r="I4" s="41"/>
      <c r="J4" s="42"/>
    </row>
    <row r="5" spans="1:10" ht="13.5" thickBot="1">
      <c r="A5" s="64" t="s">
        <v>25</v>
      </c>
      <c r="B5" s="65"/>
      <c r="C5" s="65"/>
      <c r="D5" s="65"/>
      <c r="E5" s="65"/>
      <c r="F5" s="65"/>
      <c r="G5" s="65"/>
      <c r="H5" s="65"/>
      <c r="I5" s="65"/>
      <c r="J5" s="66"/>
    </row>
    <row r="6" spans="1:10" ht="26.25" customHeight="1" thickTop="1">
      <c r="A6" s="59" t="s">
        <v>26</v>
      </c>
      <c r="B6" s="73" t="s">
        <v>33</v>
      </c>
      <c r="C6" s="74"/>
      <c r="D6" s="74"/>
      <c r="E6" s="74"/>
      <c r="F6" s="74"/>
      <c r="G6" s="74"/>
      <c r="H6" s="74"/>
      <c r="I6" s="74"/>
      <c r="J6" s="75"/>
    </row>
    <row r="7" spans="1:10" ht="12.75" customHeight="1">
      <c r="A7" s="60" t="s">
        <v>26</v>
      </c>
      <c r="B7" s="76" t="s">
        <v>27</v>
      </c>
      <c r="C7" s="77"/>
      <c r="D7" s="77"/>
      <c r="E7" s="77"/>
      <c r="F7" s="77"/>
      <c r="G7" s="77"/>
      <c r="H7" s="77"/>
      <c r="I7" s="77"/>
      <c r="J7" s="78"/>
    </row>
    <row r="8" ht="12.75" customHeight="1"/>
    <row r="9" spans="1:10" ht="26.25" customHeight="1">
      <c r="A9" s="60" t="s">
        <v>26</v>
      </c>
      <c r="B9" s="76" t="s">
        <v>34</v>
      </c>
      <c r="C9" s="77"/>
      <c r="D9" s="77"/>
      <c r="E9" s="77"/>
      <c r="F9" s="77"/>
      <c r="G9" s="77"/>
      <c r="H9" s="77"/>
      <c r="I9" s="77"/>
      <c r="J9" s="78"/>
    </row>
    <row r="10" spans="1:10" ht="26.25" customHeight="1">
      <c r="A10" s="60" t="s">
        <v>26</v>
      </c>
      <c r="B10" s="79" t="s">
        <v>50</v>
      </c>
      <c r="C10" s="80"/>
      <c r="D10" s="80"/>
      <c r="E10" s="80"/>
      <c r="F10" s="80"/>
      <c r="G10" s="80"/>
      <c r="H10" s="80"/>
      <c r="I10" s="80"/>
      <c r="J10" s="81"/>
    </row>
    <row r="11" spans="1:10" ht="9" customHeight="1" thickBot="1">
      <c r="A11" s="43"/>
      <c r="B11" s="44"/>
      <c r="C11" s="41"/>
      <c r="D11" s="41"/>
      <c r="E11" s="41"/>
      <c r="F11" s="41"/>
      <c r="G11" s="41"/>
      <c r="H11" s="41"/>
      <c r="I11" s="41"/>
      <c r="J11" s="42"/>
    </row>
    <row r="12" spans="1:10" ht="13.5" thickBot="1">
      <c r="A12" s="67" t="s">
        <v>28</v>
      </c>
      <c r="B12" s="68"/>
      <c r="C12" s="68"/>
      <c r="D12" s="68"/>
      <c r="E12" s="68"/>
      <c r="F12" s="68"/>
      <c r="G12" s="68"/>
      <c r="H12" s="68"/>
      <c r="I12" s="68"/>
      <c r="J12" s="69"/>
    </row>
    <row r="13" spans="1:10" ht="26.25" customHeight="1" thickTop="1">
      <c r="A13" s="45">
        <v>1</v>
      </c>
      <c r="B13" s="88" t="s">
        <v>29</v>
      </c>
      <c r="C13" s="89"/>
      <c r="D13" s="89"/>
      <c r="E13" s="89"/>
      <c r="F13" s="89"/>
      <c r="G13" s="89"/>
      <c r="H13" s="89"/>
      <c r="I13" s="89"/>
      <c r="J13" s="90"/>
    </row>
    <row r="14" spans="1:10" ht="12.75">
      <c r="A14" s="46">
        <v>2</v>
      </c>
      <c r="B14" s="61" t="s">
        <v>30</v>
      </c>
      <c r="C14" s="62"/>
      <c r="D14" s="62"/>
      <c r="E14" s="62"/>
      <c r="F14" s="62"/>
      <c r="G14" s="62"/>
      <c r="H14" s="62"/>
      <c r="I14" s="62"/>
      <c r="J14" s="63"/>
    </row>
    <row r="15" spans="1:10" ht="12.75">
      <c r="A15" s="46">
        <v>3</v>
      </c>
      <c r="B15" s="61" t="s">
        <v>35</v>
      </c>
      <c r="C15" s="62"/>
      <c r="D15" s="62"/>
      <c r="E15" s="62"/>
      <c r="F15" s="62"/>
      <c r="G15" s="62"/>
      <c r="H15" s="62"/>
      <c r="I15" s="62"/>
      <c r="J15" s="63"/>
    </row>
    <row r="16" spans="1:10" ht="12.75">
      <c r="A16" s="46">
        <v>4</v>
      </c>
      <c r="B16" s="61" t="s">
        <v>37</v>
      </c>
      <c r="C16" s="62"/>
      <c r="D16" s="62"/>
      <c r="E16" s="62"/>
      <c r="F16" s="62"/>
      <c r="G16" s="62"/>
      <c r="H16" s="62"/>
      <c r="I16" s="62"/>
      <c r="J16" s="63"/>
    </row>
    <row r="17" spans="1:10" ht="12.75">
      <c r="A17" s="46">
        <v>5</v>
      </c>
      <c r="B17" s="61" t="s">
        <v>36</v>
      </c>
      <c r="C17" s="62"/>
      <c r="D17" s="62"/>
      <c r="E17" s="62"/>
      <c r="F17" s="62"/>
      <c r="G17" s="62"/>
      <c r="H17" s="62"/>
      <c r="I17" s="62"/>
      <c r="J17" s="63"/>
    </row>
    <row r="18" spans="1:10" ht="12" customHeight="1">
      <c r="A18" s="46">
        <v>6</v>
      </c>
      <c r="B18" s="61" t="s">
        <v>38</v>
      </c>
      <c r="C18" s="62"/>
      <c r="D18" s="62"/>
      <c r="E18" s="62"/>
      <c r="F18" s="62"/>
      <c r="G18" s="62"/>
      <c r="H18" s="62"/>
      <c r="I18" s="62"/>
      <c r="J18" s="63"/>
    </row>
    <row r="19" spans="1:10" ht="12.75">
      <c r="A19" s="46">
        <v>7</v>
      </c>
      <c r="B19" s="61" t="s">
        <v>39</v>
      </c>
      <c r="C19" s="62"/>
      <c r="D19" s="62"/>
      <c r="E19" s="62"/>
      <c r="F19" s="62"/>
      <c r="G19" s="62"/>
      <c r="H19" s="62"/>
      <c r="I19" s="62"/>
      <c r="J19" s="63"/>
    </row>
    <row r="20" spans="1:10" ht="12.75" customHeight="1">
      <c r="A20" s="46">
        <v>8</v>
      </c>
      <c r="B20" s="61" t="s">
        <v>40</v>
      </c>
      <c r="C20" s="62"/>
      <c r="D20" s="62"/>
      <c r="E20" s="62"/>
      <c r="F20" s="62"/>
      <c r="G20" s="62"/>
      <c r="H20" s="62"/>
      <c r="I20" s="62"/>
      <c r="J20" s="63"/>
    </row>
    <row r="21" spans="1:10" ht="12.75">
      <c r="A21" s="46">
        <v>9</v>
      </c>
      <c r="B21" s="61" t="s">
        <v>41</v>
      </c>
      <c r="C21" s="62"/>
      <c r="D21" s="62"/>
      <c r="E21" s="62"/>
      <c r="F21" s="62"/>
      <c r="G21" s="62"/>
      <c r="H21" s="62"/>
      <c r="I21" s="62"/>
      <c r="J21" s="63"/>
    </row>
    <row r="22" spans="1:10" ht="26.25" customHeight="1">
      <c r="A22" s="46">
        <v>10</v>
      </c>
      <c r="B22" s="61" t="s">
        <v>43</v>
      </c>
      <c r="C22" s="62"/>
      <c r="D22" s="62"/>
      <c r="E22" s="62"/>
      <c r="F22" s="62"/>
      <c r="G22" s="62"/>
      <c r="H22" s="62"/>
      <c r="I22" s="62"/>
      <c r="J22" s="63"/>
    </row>
    <row r="23" spans="1:10" ht="9" customHeight="1" thickBot="1">
      <c r="A23" s="47"/>
      <c r="B23" s="48"/>
      <c r="C23" s="48"/>
      <c r="D23" s="48"/>
      <c r="E23" s="48"/>
      <c r="F23" s="48"/>
      <c r="G23" s="48"/>
      <c r="H23" s="48"/>
      <c r="I23" s="48"/>
      <c r="J23" s="49"/>
    </row>
    <row r="24" spans="1:10" ht="13.5" thickBot="1">
      <c r="A24" s="85" t="s">
        <v>31</v>
      </c>
      <c r="B24" s="86"/>
      <c r="C24" s="86"/>
      <c r="D24" s="86"/>
      <c r="E24" s="86"/>
      <c r="F24" s="86"/>
      <c r="G24" s="86"/>
      <c r="H24" s="86"/>
      <c r="I24" s="86"/>
      <c r="J24" s="87"/>
    </row>
    <row r="25" spans="1:10" ht="40.5" customHeight="1" thickBot="1" thickTop="1">
      <c r="A25" s="82" t="s">
        <v>32</v>
      </c>
      <c r="B25" s="83"/>
      <c r="C25" s="83"/>
      <c r="D25" s="83"/>
      <c r="E25" s="83"/>
      <c r="F25" s="83"/>
      <c r="G25" s="83"/>
      <c r="H25" s="83"/>
      <c r="I25" s="83"/>
      <c r="J25" s="84"/>
    </row>
  </sheetData>
  <sheetProtection password="8889" sheet="1" objects="1" scenarios="1" selectLockedCells="1"/>
  <mergeCells count="19">
    <mergeCell ref="A25:J25"/>
    <mergeCell ref="B7:J7"/>
    <mergeCell ref="A24:J24"/>
    <mergeCell ref="B13:J13"/>
    <mergeCell ref="B18:J18"/>
    <mergeCell ref="B20:J20"/>
    <mergeCell ref="B22:J22"/>
    <mergeCell ref="B14:J14"/>
    <mergeCell ref="B21:J21"/>
    <mergeCell ref="B15:J15"/>
    <mergeCell ref="A1:J1"/>
    <mergeCell ref="B6:J6"/>
    <mergeCell ref="B9:J9"/>
    <mergeCell ref="B10:J10"/>
    <mergeCell ref="B16:J16"/>
    <mergeCell ref="B17:J17"/>
    <mergeCell ref="B19:J19"/>
    <mergeCell ref="A5:J5"/>
    <mergeCell ref="A12:J12"/>
  </mergeCells>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31"/>
  <sheetViews>
    <sheetView zoomScaleSheetLayoutView="100" workbookViewId="0" topLeftCell="A1">
      <selection activeCell="D3" sqref="D3:L3"/>
    </sheetView>
  </sheetViews>
  <sheetFormatPr defaultColWidth="9.140625" defaultRowHeight="12.75"/>
  <cols>
    <col min="1" max="1" width="5.28125" style="5" customWidth="1"/>
    <col min="2" max="6" width="10.7109375" style="5" customWidth="1"/>
    <col min="7" max="7" width="3.140625" style="5" customWidth="1"/>
    <col min="8" max="8" width="5.28125" style="5" customWidth="1"/>
    <col min="9" max="13" width="10.7109375" style="5" customWidth="1"/>
    <col min="14" max="16384" width="9.140625" style="5" customWidth="1"/>
  </cols>
  <sheetData>
    <row r="1" spans="1:13" ht="18">
      <c r="A1" s="103" t="s">
        <v>49</v>
      </c>
      <c r="B1" s="103"/>
      <c r="C1" s="103"/>
      <c r="D1" s="103"/>
      <c r="E1" s="103"/>
      <c r="F1" s="103"/>
      <c r="G1" s="103"/>
      <c r="H1" s="103"/>
      <c r="I1" s="103"/>
      <c r="J1" s="103"/>
      <c r="K1" s="103"/>
      <c r="L1" s="103"/>
      <c r="M1" s="103"/>
    </row>
    <row r="2" spans="2:13" ht="12.75">
      <c r="B2" s="3"/>
      <c r="C2" s="3"/>
      <c r="D2" s="4"/>
      <c r="E2" s="4"/>
      <c r="F2" s="4"/>
      <c r="G2" s="4"/>
      <c r="H2" s="4"/>
      <c r="I2" s="4"/>
      <c r="J2" s="4"/>
      <c r="M2" s="23"/>
    </row>
    <row r="3" spans="3:12" ht="15" customHeight="1">
      <c r="C3" s="6" t="s">
        <v>0</v>
      </c>
      <c r="D3" s="104"/>
      <c r="E3" s="104"/>
      <c r="F3" s="104"/>
      <c r="G3" s="104"/>
      <c r="H3" s="104"/>
      <c r="I3" s="104"/>
      <c r="J3" s="104"/>
      <c r="K3" s="104"/>
      <c r="L3" s="104"/>
    </row>
    <row r="4" spans="3:12" ht="15" customHeight="1">
      <c r="C4" s="6" t="s">
        <v>1</v>
      </c>
      <c r="D4" s="105"/>
      <c r="E4" s="105"/>
      <c r="F4" s="105"/>
      <c r="G4" s="105"/>
      <c r="H4" s="105"/>
      <c r="I4" s="105"/>
      <c r="J4" s="105"/>
      <c r="K4" s="105"/>
      <c r="L4" s="105"/>
    </row>
    <row r="5" spans="3:12" ht="15" customHeight="1">
      <c r="C5" s="6" t="s">
        <v>2</v>
      </c>
      <c r="D5" s="105"/>
      <c r="E5" s="105"/>
      <c r="F5" s="105"/>
      <c r="G5" s="105"/>
      <c r="H5" s="105"/>
      <c r="I5" s="105"/>
      <c r="J5" s="105"/>
      <c r="K5" s="105"/>
      <c r="L5" s="105"/>
    </row>
    <row r="6" spans="3:12" ht="15" customHeight="1">
      <c r="C6" s="6" t="s">
        <v>22</v>
      </c>
      <c r="D6" s="105"/>
      <c r="E6" s="105"/>
      <c r="F6" s="105"/>
      <c r="G6" s="105"/>
      <c r="H6" s="105"/>
      <c r="I6" s="105"/>
      <c r="J6" s="105"/>
      <c r="K6" s="105"/>
      <c r="L6" s="105"/>
    </row>
    <row r="7" spans="3:12" ht="15" customHeight="1">
      <c r="C7" s="6" t="s">
        <v>3</v>
      </c>
      <c r="D7" s="105"/>
      <c r="E7" s="105"/>
      <c r="F7" s="105"/>
      <c r="I7" s="7" t="s">
        <v>4</v>
      </c>
      <c r="J7" s="109"/>
      <c r="K7" s="109"/>
      <c r="L7" s="109"/>
    </row>
    <row r="8" spans="3:12" ht="15" customHeight="1">
      <c r="C8" s="6" t="s">
        <v>5</v>
      </c>
      <c r="D8" s="105"/>
      <c r="E8" s="105"/>
      <c r="F8" s="105"/>
      <c r="I8" s="7" t="s">
        <v>6</v>
      </c>
      <c r="J8" s="107"/>
      <c r="K8" s="107"/>
      <c r="L8" s="107"/>
    </row>
    <row r="9" spans="3:12" ht="15" customHeight="1">
      <c r="C9" s="6" t="s">
        <v>10</v>
      </c>
      <c r="D9" s="105"/>
      <c r="E9" s="105"/>
      <c r="F9" s="105"/>
      <c r="I9" s="7" t="s">
        <v>6</v>
      </c>
      <c r="J9" s="107"/>
      <c r="K9" s="107"/>
      <c r="L9" s="107"/>
    </row>
    <row r="10" spans="3:12" ht="15" customHeight="1">
      <c r="C10" s="6" t="s">
        <v>7</v>
      </c>
      <c r="D10" s="105"/>
      <c r="E10" s="105"/>
      <c r="F10" s="105"/>
      <c r="I10" s="7" t="s">
        <v>6</v>
      </c>
      <c r="J10" s="107"/>
      <c r="K10" s="107"/>
      <c r="L10" s="107"/>
    </row>
    <row r="11" spans="2:10" ht="15" customHeight="1">
      <c r="B11" s="8"/>
      <c r="C11" s="8"/>
      <c r="D11" s="9"/>
      <c r="E11" s="9"/>
      <c r="F11" s="9"/>
      <c r="G11" s="3"/>
      <c r="H11" s="3"/>
      <c r="I11" s="3"/>
      <c r="J11" s="3"/>
    </row>
    <row r="12" spans="2:12" ht="15" customHeight="1">
      <c r="B12" s="106" t="s">
        <v>42</v>
      </c>
      <c r="C12" s="106"/>
      <c r="D12" s="106"/>
      <c r="E12" s="106"/>
      <c r="F12" s="106"/>
      <c r="G12" s="106"/>
      <c r="H12" s="106"/>
      <c r="I12" s="106"/>
      <c r="J12" s="106"/>
      <c r="K12" s="106"/>
      <c r="L12" s="106"/>
    </row>
    <row r="13" spans="2:12" s="15" customFormat="1" ht="30" customHeight="1">
      <c r="B13" s="54" t="s">
        <v>18</v>
      </c>
      <c r="C13" s="54" t="s">
        <v>9</v>
      </c>
      <c r="D13" s="54" t="s">
        <v>19</v>
      </c>
      <c r="E13" s="54" t="s">
        <v>21</v>
      </c>
      <c r="F13" s="94" t="s">
        <v>47</v>
      </c>
      <c r="G13" s="94"/>
      <c r="H13" s="94" t="s">
        <v>48</v>
      </c>
      <c r="I13" s="94"/>
      <c r="J13" s="101" t="s">
        <v>20</v>
      </c>
      <c r="K13" s="101"/>
      <c r="L13" s="101"/>
    </row>
    <row r="14" spans="2:12" s="15" customFormat="1" ht="15" customHeight="1">
      <c r="B14" s="50">
        <f>D40</f>
        <v>10</v>
      </c>
      <c r="C14" s="51">
        <f>F40</f>
        <v>0</v>
      </c>
      <c r="D14" s="52"/>
      <c r="E14" s="52"/>
      <c r="F14" s="95"/>
      <c r="G14" s="95"/>
      <c r="H14" s="95"/>
      <c r="I14" s="95"/>
      <c r="J14" s="96" t="s">
        <v>17</v>
      </c>
      <c r="K14" s="96"/>
      <c r="L14" s="96"/>
    </row>
    <row r="15" spans="2:12" s="15" customFormat="1" ht="15" customHeight="1">
      <c r="B15" s="50"/>
      <c r="C15" s="51"/>
      <c r="D15" s="52">
        <f>IF(B16=0," ",C14+C16)</f>
        <v>33.583449999998265</v>
      </c>
      <c r="E15" s="52">
        <f aca="true" t="shared" si="0" ref="E15:E35">IF(B16=0," ",B16-B14)</f>
        <v>10</v>
      </c>
      <c r="F15" s="93">
        <f aca="true" t="shared" si="1" ref="F15:F35">IF(B16=0," ",VALUE(E15)*(D15))</f>
        <v>335.83449999998265</v>
      </c>
      <c r="G15" s="93"/>
      <c r="H15" s="93">
        <f aca="true" t="shared" si="2" ref="H15:H35">IF(B16=0," ",VALUE(F15)/54)</f>
        <v>6.219157407407086</v>
      </c>
      <c r="I15" s="93"/>
      <c r="J15" s="96"/>
      <c r="K15" s="96"/>
      <c r="L15" s="97"/>
    </row>
    <row r="16" spans="2:12" s="15" customFormat="1" ht="15" customHeight="1">
      <c r="B16" s="50">
        <f>K40</f>
        <v>20</v>
      </c>
      <c r="C16" s="51">
        <f>M40</f>
        <v>33.583449999998265</v>
      </c>
      <c r="D16" s="52" t="str">
        <f aca="true" t="shared" si="3" ref="D16:D35">IF(B17=0," ",C15+C17)</f>
        <v> </v>
      </c>
      <c r="E16" s="52" t="str">
        <f t="shared" si="0"/>
        <v> </v>
      </c>
      <c r="F16" s="93" t="str">
        <f t="shared" si="1"/>
        <v> </v>
      </c>
      <c r="G16" s="93"/>
      <c r="H16" s="93" t="str">
        <f t="shared" si="2"/>
        <v> </v>
      </c>
      <c r="I16" s="93"/>
      <c r="J16" s="96"/>
      <c r="K16" s="96"/>
      <c r="L16" s="97"/>
    </row>
    <row r="17" spans="2:12" s="15" customFormat="1" ht="15" customHeight="1">
      <c r="B17" s="50"/>
      <c r="C17" s="51"/>
      <c r="D17" s="52">
        <f t="shared" si="3"/>
        <v>69.66194999999789</v>
      </c>
      <c r="E17" s="52">
        <f t="shared" si="0"/>
        <v>10</v>
      </c>
      <c r="F17" s="93">
        <f t="shared" si="1"/>
        <v>696.6194999999789</v>
      </c>
      <c r="G17" s="93"/>
      <c r="H17" s="93">
        <f t="shared" si="2"/>
        <v>12.900361111110719</v>
      </c>
      <c r="I17" s="93"/>
      <c r="J17" s="96"/>
      <c r="K17" s="96"/>
      <c r="L17" s="97"/>
    </row>
    <row r="18" spans="2:12" s="15" customFormat="1" ht="15" customHeight="1">
      <c r="B18" s="50">
        <f>D72</f>
        <v>30</v>
      </c>
      <c r="C18" s="51">
        <f>F72</f>
        <v>36.07849999999962</v>
      </c>
      <c r="D18" s="52" t="str">
        <f t="shared" si="3"/>
        <v> </v>
      </c>
      <c r="E18" s="52" t="str">
        <f t="shared" si="0"/>
        <v> </v>
      </c>
      <c r="F18" s="93" t="str">
        <f t="shared" si="1"/>
        <v> </v>
      </c>
      <c r="G18" s="93"/>
      <c r="H18" s="93" t="str">
        <f t="shared" si="2"/>
        <v> </v>
      </c>
      <c r="I18" s="93"/>
      <c r="J18" s="96"/>
      <c r="K18" s="96"/>
      <c r="L18" s="97"/>
    </row>
    <row r="19" spans="2:12" s="15" customFormat="1" ht="15" customHeight="1">
      <c r="B19" s="50"/>
      <c r="C19" s="51"/>
      <c r="D19" s="52">
        <f t="shared" si="3"/>
        <v>66.16525000000001</v>
      </c>
      <c r="E19" s="52">
        <f t="shared" si="0"/>
        <v>10</v>
      </c>
      <c r="F19" s="93">
        <f t="shared" si="1"/>
        <v>661.6525000000001</v>
      </c>
      <c r="G19" s="93"/>
      <c r="H19" s="93">
        <f t="shared" si="2"/>
        <v>12.252824074074077</v>
      </c>
      <c r="I19" s="93"/>
      <c r="J19" s="96"/>
      <c r="K19" s="96"/>
      <c r="L19" s="97"/>
    </row>
    <row r="20" spans="2:12" s="15" customFormat="1" ht="15" customHeight="1">
      <c r="B20" s="50">
        <f>K72</f>
        <v>40</v>
      </c>
      <c r="C20" s="51">
        <f>M72</f>
        <v>30.086750000000393</v>
      </c>
      <c r="D20" s="52" t="str">
        <f t="shared" si="3"/>
        <v> </v>
      </c>
      <c r="E20" s="52" t="str">
        <f t="shared" si="0"/>
        <v> </v>
      </c>
      <c r="F20" s="93" t="str">
        <f t="shared" si="1"/>
        <v> </v>
      </c>
      <c r="G20" s="93"/>
      <c r="H20" s="93" t="str">
        <f t="shared" si="2"/>
        <v> </v>
      </c>
      <c r="I20" s="93"/>
      <c r="J20" s="96"/>
      <c r="K20" s="96"/>
      <c r="L20" s="97"/>
    </row>
    <row r="21" spans="2:12" s="15" customFormat="1" ht="15" customHeight="1">
      <c r="B21" s="50"/>
      <c r="C21" s="51"/>
      <c r="D21" s="52">
        <f t="shared" si="3"/>
        <v>62.83919999999853</v>
      </c>
      <c r="E21" s="52">
        <f t="shared" si="0"/>
        <v>10</v>
      </c>
      <c r="F21" s="93">
        <f t="shared" si="1"/>
        <v>628.3919999999853</v>
      </c>
      <c r="G21" s="93"/>
      <c r="H21" s="93">
        <f t="shared" si="2"/>
        <v>11.636888888888617</v>
      </c>
      <c r="I21" s="93"/>
      <c r="J21" s="96"/>
      <c r="K21" s="96"/>
      <c r="L21" s="97"/>
    </row>
    <row r="22" spans="2:12" s="15" customFormat="1" ht="15" customHeight="1">
      <c r="B22" s="50">
        <f>D104</f>
        <v>50</v>
      </c>
      <c r="C22" s="51">
        <f>F104</f>
        <v>32.752449999998134</v>
      </c>
      <c r="D22" s="52" t="str">
        <f t="shared" si="3"/>
        <v> </v>
      </c>
      <c r="E22" s="52" t="str">
        <f t="shared" si="0"/>
        <v> </v>
      </c>
      <c r="F22" s="93" t="str">
        <f t="shared" si="1"/>
        <v> </v>
      </c>
      <c r="G22" s="93"/>
      <c r="H22" s="93" t="str">
        <f t="shared" si="2"/>
        <v> </v>
      </c>
      <c r="I22" s="93"/>
      <c r="J22" s="96"/>
      <c r="K22" s="96"/>
      <c r="L22" s="97"/>
    </row>
    <row r="23" spans="2:12" s="15" customFormat="1" ht="15" customHeight="1">
      <c r="B23" s="50"/>
      <c r="C23" s="51"/>
      <c r="D23" s="52">
        <f t="shared" si="3"/>
        <v>68.83094999999776</v>
      </c>
      <c r="E23" s="52">
        <f t="shared" si="0"/>
        <v>10</v>
      </c>
      <c r="F23" s="93">
        <f t="shared" si="1"/>
        <v>688.3094999999776</v>
      </c>
      <c r="G23" s="93"/>
      <c r="H23" s="93">
        <f t="shared" si="2"/>
        <v>12.746472222221806</v>
      </c>
      <c r="I23" s="93"/>
      <c r="J23" s="96"/>
      <c r="K23" s="96"/>
      <c r="L23" s="97"/>
    </row>
    <row r="24" spans="2:12" s="15" customFormat="1" ht="15" customHeight="1">
      <c r="B24" s="50">
        <f>K104</f>
        <v>60</v>
      </c>
      <c r="C24" s="51">
        <f>M104</f>
        <v>36.07849999999962</v>
      </c>
      <c r="D24" s="52" t="str">
        <f t="shared" si="3"/>
        <v> </v>
      </c>
      <c r="E24" s="52" t="str">
        <f t="shared" si="0"/>
        <v> </v>
      </c>
      <c r="F24" s="93" t="str">
        <f t="shared" si="1"/>
        <v> </v>
      </c>
      <c r="G24" s="93"/>
      <c r="H24" s="93" t="str">
        <f t="shared" si="2"/>
        <v> </v>
      </c>
      <c r="I24" s="93"/>
      <c r="J24" s="96"/>
      <c r="K24" s="96"/>
      <c r="L24" s="97"/>
    </row>
    <row r="25" spans="2:12" s="15" customFormat="1" ht="15" customHeight="1">
      <c r="B25" s="50"/>
      <c r="C25" s="51"/>
      <c r="D25" s="52">
        <f t="shared" si="3"/>
        <v>66.16525000000001</v>
      </c>
      <c r="E25" s="52">
        <f t="shared" si="0"/>
        <v>10</v>
      </c>
      <c r="F25" s="93">
        <f t="shared" si="1"/>
        <v>661.6525000000001</v>
      </c>
      <c r="G25" s="93"/>
      <c r="H25" s="93">
        <f t="shared" si="2"/>
        <v>12.252824074074077</v>
      </c>
      <c r="I25" s="93"/>
      <c r="J25" s="96"/>
      <c r="K25" s="96"/>
      <c r="L25" s="97"/>
    </row>
    <row r="26" spans="2:12" s="15" customFormat="1" ht="15" customHeight="1">
      <c r="B26" s="50">
        <f>D136</f>
        <v>70</v>
      </c>
      <c r="C26" s="51">
        <f>F136</f>
        <v>30.086750000000393</v>
      </c>
      <c r="D26" s="52" t="str">
        <f t="shared" si="3"/>
        <v> </v>
      </c>
      <c r="E26" s="52" t="str">
        <f t="shared" si="0"/>
        <v> </v>
      </c>
      <c r="F26" s="93" t="str">
        <f t="shared" si="1"/>
        <v> </v>
      </c>
      <c r="G26" s="93"/>
      <c r="H26" s="93" t="str">
        <f t="shared" si="2"/>
        <v> </v>
      </c>
      <c r="I26" s="93"/>
      <c r="J26" s="96"/>
      <c r="K26" s="96"/>
      <c r="L26" s="97"/>
    </row>
    <row r="27" spans="2:12" s="15" customFormat="1" ht="15" customHeight="1">
      <c r="B27" s="50"/>
      <c r="C27" s="51"/>
      <c r="D27" s="52">
        <f t="shared" si="3"/>
        <v>66.16525000000001</v>
      </c>
      <c r="E27" s="52">
        <f t="shared" si="0"/>
        <v>10</v>
      </c>
      <c r="F27" s="93">
        <f t="shared" si="1"/>
        <v>661.6525000000001</v>
      </c>
      <c r="G27" s="93"/>
      <c r="H27" s="93">
        <f t="shared" si="2"/>
        <v>12.252824074074077</v>
      </c>
      <c r="I27" s="93"/>
      <c r="J27" s="96"/>
      <c r="K27" s="96"/>
      <c r="L27" s="97"/>
    </row>
    <row r="28" spans="2:12" s="15" customFormat="1" ht="15" customHeight="1">
      <c r="B28" s="50">
        <f>K136</f>
        <v>80</v>
      </c>
      <c r="C28" s="51">
        <f>M136</f>
        <v>36.07849999999962</v>
      </c>
      <c r="D28" s="52" t="str">
        <f t="shared" si="3"/>
        <v> </v>
      </c>
      <c r="E28" s="52" t="str">
        <f t="shared" si="0"/>
        <v> </v>
      </c>
      <c r="F28" s="93" t="str">
        <f t="shared" si="1"/>
        <v> </v>
      </c>
      <c r="G28" s="93"/>
      <c r="H28" s="93" t="str">
        <f t="shared" si="2"/>
        <v> </v>
      </c>
      <c r="I28" s="93"/>
      <c r="J28" s="96"/>
      <c r="K28" s="96"/>
      <c r="L28" s="97"/>
    </row>
    <row r="29" spans="1:12" s="4" customFormat="1" ht="15" customHeight="1">
      <c r="A29" s="15"/>
      <c r="B29" s="50"/>
      <c r="C29" s="51"/>
      <c r="D29" s="52">
        <f t="shared" si="3"/>
        <v>72.15699999999924</v>
      </c>
      <c r="E29" s="52">
        <f t="shared" si="0"/>
        <v>10</v>
      </c>
      <c r="F29" s="93">
        <f t="shared" si="1"/>
        <v>721.5699999999924</v>
      </c>
      <c r="G29" s="93"/>
      <c r="H29" s="93">
        <f t="shared" si="2"/>
        <v>13.362407407407268</v>
      </c>
      <c r="I29" s="93"/>
      <c r="J29" s="96"/>
      <c r="K29" s="96"/>
      <c r="L29" s="97"/>
    </row>
    <row r="30" spans="1:12" s="4" customFormat="1" ht="15" customHeight="1">
      <c r="A30" s="15"/>
      <c r="B30" s="50">
        <f>D168</f>
        <v>90</v>
      </c>
      <c r="C30" s="51">
        <f>F168</f>
        <v>36.07849999999962</v>
      </c>
      <c r="D30" s="52" t="str">
        <f t="shared" si="3"/>
        <v> </v>
      </c>
      <c r="E30" s="52" t="str">
        <f t="shared" si="0"/>
        <v> </v>
      </c>
      <c r="F30" s="93" t="str">
        <f t="shared" si="1"/>
        <v> </v>
      </c>
      <c r="G30" s="93"/>
      <c r="H30" s="93" t="str">
        <f t="shared" si="2"/>
        <v> </v>
      </c>
      <c r="I30" s="93"/>
      <c r="J30" s="96"/>
      <c r="K30" s="96"/>
      <c r="L30" s="97"/>
    </row>
    <row r="31" spans="1:12" s="4" customFormat="1" ht="15" customHeight="1">
      <c r="A31" s="15"/>
      <c r="B31" s="50"/>
      <c r="C31" s="51"/>
      <c r="D31" s="52">
        <f t="shared" si="3"/>
        <v>68.83094999999776</v>
      </c>
      <c r="E31" s="52">
        <f t="shared" si="0"/>
        <v>10</v>
      </c>
      <c r="F31" s="93">
        <f t="shared" si="1"/>
        <v>688.3094999999776</v>
      </c>
      <c r="G31" s="93"/>
      <c r="H31" s="93">
        <f t="shared" si="2"/>
        <v>12.746472222221806</v>
      </c>
      <c r="I31" s="93"/>
      <c r="J31" s="96"/>
      <c r="K31" s="96"/>
      <c r="L31" s="97"/>
    </row>
    <row r="32" spans="1:12" s="4" customFormat="1" ht="15" customHeight="1">
      <c r="A32" s="15"/>
      <c r="B32" s="50">
        <f>K168</f>
        <v>100</v>
      </c>
      <c r="C32" s="51">
        <f>M168</f>
        <v>32.752449999998134</v>
      </c>
      <c r="D32" s="52" t="str">
        <f t="shared" si="3"/>
        <v> </v>
      </c>
      <c r="E32" s="52" t="str">
        <f t="shared" si="0"/>
        <v> </v>
      </c>
      <c r="F32" s="93" t="str">
        <f t="shared" si="1"/>
        <v> </v>
      </c>
      <c r="G32" s="93"/>
      <c r="H32" s="93" t="str">
        <f t="shared" si="2"/>
        <v> </v>
      </c>
      <c r="I32" s="93"/>
      <c r="J32" s="96"/>
      <c r="K32" s="96"/>
      <c r="L32" s="97"/>
    </row>
    <row r="33" spans="1:12" s="4" customFormat="1" ht="15" customHeight="1">
      <c r="A33" s="15"/>
      <c r="B33" s="50"/>
      <c r="C33" s="51"/>
      <c r="D33" s="52" t="str">
        <f t="shared" si="3"/>
        <v> </v>
      </c>
      <c r="E33" s="52" t="str">
        <f t="shared" si="0"/>
        <v> </v>
      </c>
      <c r="F33" s="93" t="str">
        <f t="shared" si="1"/>
        <v> </v>
      </c>
      <c r="G33" s="93"/>
      <c r="H33" s="93" t="str">
        <f t="shared" si="2"/>
        <v> </v>
      </c>
      <c r="I33" s="93"/>
      <c r="J33" s="96"/>
      <c r="K33" s="96"/>
      <c r="L33" s="97"/>
    </row>
    <row r="34" spans="1:12" s="4" customFormat="1" ht="15" customHeight="1">
      <c r="A34" s="15"/>
      <c r="B34" s="50">
        <f>D200</f>
        <v>0</v>
      </c>
      <c r="C34" s="51">
        <f>F200</f>
        <v>0</v>
      </c>
      <c r="D34" s="52" t="str">
        <f t="shared" si="3"/>
        <v> </v>
      </c>
      <c r="E34" s="52" t="str">
        <f t="shared" si="0"/>
        <v> </v>
      </c>
      <c r="F34" s="91" t="str">
        <f t="shared" si="1"/>
        <v> </v>
      </c>
      <c r="G34" s="92"/>
      <c r="H34" s="91" t="str">
        <f t="shared" si="2"/>
        <v> </v>
      </c>
      <c r="I34" s="92"/>
      <c r="J34" s="96"/>
      <c r="K34" s="96"/>
      <c r="L34" s="97"/>
    </row>
    <row r="35" spans="1:12" s="4" customFormat="1" ht="15" customHeight="1">
      <c r="A35" s="15"/>
      <c r="B35" s="50"/>
      <c r="C35" s="51"/>
      <c r="D35" s="52" t="str">
        <f t="shared" si="3"/>
        <v> </v>
      </c>
      <c r="E35" s="52" t="str">
        <f t="shared" si="0"/>
        <v> </v>
      </c>
      <c r="F35" s="91" t="str">
        <f t="shared" si="1"/>
        <v> </v>
      </c>
      <c r="G35" s="92"/>
      <c r="H35" s="91" t="str">
        <f t="shared" si="2"/>
        <v> </v>
      </c>
      <c r="I35" s="92"/>
      <c r="J35" s="96"/>
      <c r="K35" s="96"/>
      <c r="L35" s="97"/>
    </row>
    <row r="36" spans="1:12" s="4" customFormat="1" ht="15" customHeight="1">
      <c r="A36" s="15"/>
      <c r="B36" s="50">
        <f>K200</f>
        <v>0</v>
      </c>
      <c r="C36" s="51">
        <f>M200</f>
        <v>0</v>
      </c>
      <c r="D36" s="53"/>
      <c r="E36" s="53"/>
      <c r="F36" s="91"/>
      <c r="G36" s="92"/>
      <c r="H36" s="93"/>
      <c r="I36" s="93"/>
      <c r="J36" s="96" t="s">
        <v>44</v>
      </c>
      <c r="K36" s="96"/>
      <c r="L36" s="97"/>
    </row>
    <row r="37" spans="1:12" s="4" customFormat="1" ht="15" customHeight="1">
      <c r="A37" s="15"/>
      <c r="B37" s="50"/>
      <c r="C37" s="51"/>
      <c r="D37" s="11"/>
      <c r="E37" s="11"/>
      <c r="F37" s="93"/>
      <c r="G37" s="93"/>
      <c r="H37" s="93"/>
      <c r="I37" s="93"/>
      <c r="J37" s="98"/>
      <c r="K37" s="98"/>
      <c r="L37" s="99"/>
    </row>
    <row r="38" spans="1:14" s="4" customFormat="1" ht="15" customHeight="1">
      <c r="A38" s="15"/>
      <c r="B38" s="17"/>
      <c r="C38" s="16"/>
      <c r="D38" s="16"/>
      <c r="E38" s="28"/>
      <c r="G38" s="18" t="s">
        <v>46</v>
      </c>
      <c r="H38" s="110">
        <f>SUM(H15:H37)</f>
        <v>106.37023148147954</v>
      </c>
      <c r="I38" s="110"/>
      <c r="K38" s="100"/>
      <c r="L38" s="100"/>
      <c r="M38" s="15"/>
      <c r="N38" s="15"/>
    </row>
    <row r="39" spans="7:9" s="4" customFormat="1" ht="15" customHeight="1">
      <c r="G39" s="1"/>
      <c r="I39" s="2"/>
    </row>
    <row r="40" spans="1:13" s="4" customFormat="1" ht="12.75">
      <c r="A40" s="20"/>
      <c r="B40" s="19"/>
      <c r="C40" s="29" t="s">
        <v>15</v>
      </c>
      <c r="D40" s="32">
        <v>10</v>
      </c>
      <c r="E40" s="30" t="s">
        <v>16</v>
      </c>
      <c r="F40" s="31">
        <f>SUM(F42:F70)</f>
        <v>0</v>
      </c>
      <c r="H40" s="20"/>
      <c r="I40" s="19"/>
      <c r="J40" s="29" t="s">
        <v>15</v>
      </c>
      <c r="K40" s="32">
        <v>20</v>
      </c>
      <c r="L40" s="30" t="s">
        <v>16</v>
      </c>
      <c r="M40" s="31">
        <f>SUM(M42:M70)</f>
        <v>33.583449999998265</v>
      </c>
    </row>
    <row r="41" spans="1:13" s="58" customFormat="1" ht="26.25">
      <c r="A41" s="55" t="s">
        <v>12</v>
      </c>
      <c r="B41" s="55" t="s">
        <v>11</v>
      </c>
      <c r="C41" s="55" t="s">
        <v>8</v>
      </c>
      <c r="D41" s="56" t="s">
        <v>13</v>
      </c>
      <c r="E41" s="56" t="s">
        <v>14</v>
      </c>
      <c r="F41" s="55"/>
      <c r="G41" s="57"/>
      <c r="H41" s="55" t="s">
        <v>12</v>
      </c>
      <c r="I41" s="55" t="s">
        <v>11</v>
      </c>
      <c r="J41" s="55" t="s">
        <v>8</v>
      </c>
      <c r="K41" s="56" t="s">
        <v>13</v>
      </c>
      <c r="L41" s="56" t="s">
        <v>14</v>
      </c>
      <c r="M41" s="55"/>
    </row>
    <row r="42" spans="1:13" s="4" customFormat="1" ht="12.75">
      <c r="A42" s="21">
        <v>1</v>
      </c>
      <c r="B42" s="12">
        <v>0</v>
      </c>
      <c r="C42" s="13">
        <v>0</v>
      </c>
      <c r="D42" s="22">
        <f>IF(C42="","",IF(B43="",C42*$B$42,C42*B43))</f>
        <v>0</v>
      </c>
      <c r="E42" s="22">
        <f>IF(B42="","",IF(B43="",B42*$C$42,B42*C43))</f>
        <v>0</v>
      </c>
      <c r="F42" s="22">
        <f>IF(AND(D43="",E43=""),IF(AND(B42="",C42=""),"",ABS(SUM(D$42:$D42)-SUM(E$42:$E42))/2),"")</f>
      </c>
      <c r="G42" s="14"/>
      <c r="H42" s="21">
        <v>1</v>
      </c>
      <c r="I42" s="12">
        <v>37.7</v>
      </c>
      <c r="J42" s="13">
        <v>44.87</v>
      </c>
      <c r="K42" s="22">
        <f>IF(J42="","",IF(I43="",J42*$I$42,J42*I43))</f>
        <v>1727.495</v>
      </c>
      <c r="L42" s="22">
        <f>IF(I42="","",IF(I43="",I42*$J$42,I42*J43))</f>
        <v>1691.599</v>
      </c>
      <c r="M42" s="22">
        <f>IF(AND(K43="",L43=""),IF(AND(I42="",J42=""),"",ABS(SUM($K$42:K42)-SUM($L$42:L42))/2),"")</f>
      </c>
    </row>
    <row r="43" spans="1:13" s="4" customFormat="1" ht="12.75">
      <c r="A43" s="21">
        <f>IF(B43="","",1+A42)</f>
        <v>2</v>
      </c>
      <c r="B43" s="12">
        <v>0</v>
      </c>
      <c r="C43" s="13">
        <v>0</v>
      </c>
      <c r="D43" s="22">
        <f aca="true" t="shared" si="4" ref="D43:D70">IF(C43="","",IF(B44="",C43*$B$42,C43*B44))</f>
        <v>0</v>
      </c>
      <c r="E43" s="22">
        <f aca="true" t="shared" si="5" ref="E43:E70">IF(B43="","",IF(B44="",B43*$C$42,B43*C44))</f>
        <v>0</v>
      </c>
      <c r="F43" s="22">
        <f>IF(AND(D44="",E44=""),IF(AND(B43="",C43=""),"",ABS(SUM(D$42:$D43)-SUM(E$42:$E43))/2),"")</f>
        <v>0</v>
      </c>
      <c r="G43" s="14"/>
      <c r="H43" s="21">
        <f>IF(I43="","",1+H42)</f>
        <v>2</v>
      </c>
      <c r="I43" s="12">
        <v>38.5</v>
      </c>
      <c r="J43" s="13">
        <v>44.87</v>
      </c>
      <c r="K43" s="22">
        <f aca="true" t="shared" si="6" ref="K43:K70">IF(J43="","",IF(I44="",J43*$I$42,J43*I44))</f>
        <v>2083.3141</v>
      </c>
      <c r="L43" s="22">
        <f aca="true" t="shared" si="7" ref="L43:L70">IF(I43="","",IF(I44="",I43*$J$42,I43*J44))</f>
        <v>1536.5349999999999</v>
      </c>
      <c r="M43" s="22">
        <f>IF(AND(K44="",L44=""),IF(AND(I43="",J43=""),"",ABS(SUM($K$42:K43)-SUM($L$42:L43))/2),"")</f>
      </c>
    </row>
    <row r="44" spans="1:13" s="4" customFormat="1" ht="12.75">
      <c r="A44" s="21">
        <f aca="true" t="shared" si="8" ref="A44:A49">IF(B44="","",1+A43)</f>
      </c>
      <c r="B44" s="12"/>
      <c r="C44" s="13"/>
      <c r="D44" s="22">
        <f t="shared" si="4"/>
      </c>
      <c r="E44" s="22">
        <f t="shared" si="5"/>
      </c>
      <c r="F44" s="22">
        <f>IF(AND(D45="",E45=""),IF(AND(B44="",C44=""),"",ABS(SUM(D$42:$D44)-SUM(E$42:$E44))/2),"")</f>
      </c>
      <c r="G44" s="14"/>
      <c r="H44" s="21">
        <f aca="true" t="shared" si="9" ref="H44:H70">IF(I44="","",1+H43)</f>
        <v>3</v>
      </c>
      <c r="I44" s="12">
        <v>46.43</v>
      </c>
      <c r="J44" s="13">
        <v>39.91</v>
      </c>
      <c r="K44" s="22">
        <f t="shared" si="6"/>
        <v>2058.9569</v>
      </c>
      <c r="L44" s="22">
        <f t="shared" si="7"/>
        <v>1802.4126</v>
      </c>
      <c r="M44" s="22">
        <f>IF(AND(K45="",L45=""),IF(AND(I44="",J44=""),"",ABS(SUM($K$42:K44)-SUM($L$42:L44))/2),"")</f>
      </c>
    </row>
    <row r="45" spans="1:13" s="4" customFormat="1" ht="12.75">
      <c r="A45" s="21">
        <f t="shared" si="8"/>
      </c>
      <c r="B45" s="12"/>
      <c r="C45" s="13"/>
      <c r="D45" s="22">
        <f t="shared" si="4"/>
      </c>
      <c r="E45" s="22">
        <f t="shared" si="5"/>
      </c>
      <c r="F45" s="22">
        <f>IF(AND(D46="",E46=""),IF(AND(B45="",C45=""),"",ABS(SUM(D$42:$D45)-SUM(E$42:$E45))/2),"")</f>
      </c>
      <c r="G45" s="14"/>
      <c r="H45" s="21">
        <f t="shared" si="9"/>
        <v>4</v>
      </c>
      <c r="I45" s="12">
        <v>51.59</v>
      </c>
      <c r="J45" s="13">
        <v>38.82</v>
      </c>
      <c r="K45" s="22">
        <f t="shared" si="6"/>
        <v>2116.0782</v>
      </c>
      <c r="L45" s="22">
        <f t="shared" si="7"/>
        <v>1773.6642000000002</v>
      </c>
      <c r="M45" s="22">
        <f>IF(AND(K46="",L46=""),IF(AND(I45="",J45=""),"",ABS(SUM($K$42:K45)-SUM($L$42:L45))/2),"")</f>
      </c>
    </row>
    <row r="46" spans="1:13" s="4" customFormat="1" ht="12.75">
      <c r="A46" s="21">
        <f t="shared" si="8"/>
      </c>
      <c r="B46" s="12"/>
      <c r="C46" s="13"/>
      <c r="D46" s="22">
        <f t="shared" si="4"/>
      </c>
      <c r="E46" s="22">
        <f t="shared" si="5"/>
      </c>
      <c r="F46" s="22">
        <f>IF(AND(D47="",E47=""),IF(AND(B46="",C46=""),"",ABS(SUM(D$42:$D46)-SUM(E$42:$E46))/2),"")</f>
      </c>
      <c r="G46" s="14"/>
      <c r="H46" s="21">
        <f t="shared" si="9"/>
        <v>5</v>
      </c>
      <c r="I46" s="12">
        <v>54.51</v>
      </c>
      <c r="J46" s="13">
        <v>34.38</v>
      </c>
      <c r="K46" s="22">
        <f t="shared" si="6"/>
        <v>2016.0432</v>
      </c>
      <c r="L46" s="22">
        <f t="shared" si="7"/>
        <v>1824.4497</v>
      </c>
      <c r="M46" s="22">
        <f>IF(AND(K47="",L47=""),IF(AND(I46="",J46=""),"",ABS(SUM($K$42:K46)-SUM($L$42:L46))/2),"")</f>
      </c>
    </row>
    <row r="47" spans="1:13" s="4" customFormat="1" ht="12.75">
      <c r="A47" s="21">
        <f t="shared" si="8"/>
      </c>
      <c r="B47" s="12"/>
      <c r="C47" s="13"/>
      <c r="D47" s="22">
        <f t="shared" si="4"/>
      </c>
      <c r="E47" s="22">
        <f t="shared" si="5"/>
      </c>
      <c r="F47" s="22">
        <f>IF(AND(D48="",E48=""),IF(AND(B47="",C47=""),"",ABS(SUM(D$42:$D47)-SUM(E$42:$E47))/2),"")</f>
      </c>
      <c r="G47" s="14"/>
      <c r="H47" s="21">
        <f t="shared" si="9"/>
        <v>6</v>
      </c>
      <c r="I47" s="12">
        <v>58.64</v>
      </c>
      <c r="J47" s="13">
        <v>33.47</v>
      </c>
      <c r="K47" s="22">
        <f t="shared" si="6"/>
        <v>2148.4393</v>
      </c>
      <c r="L47" s="22">
        <f t="shared" si="7"/>
        <v>2027.7712</v>
      </c>
      <c r="M47" s="22">
        <f>IF(AND(K48="",L48=""),IF(AND(I47="",J47=""),"",ABS(SUM($K$42:K47)-SUM($L$42:L47))/2),"")</f>
      </c>
    </row>
    <row r="48" spans="1:13" s="4" customFormat="1" ht="12.75">
      <c r="A48" s="21">
        <f t="shared" si="8"/>
      </c>
      <c r="B48" s="12"/>
      <c r="C48" s="13"/>
      <c r="D48" s="22">
        <f t="shared" si="4"/>
      </c>
      <c r="E48" s="22">
        <f t="shared" si="5"/>
      </c>
      <c r="F48" s="22">
        <f>IF(AND(D49="",E49=""),IF(AND(B48="",C48=""),"",ABS(SUM(D$42:$D48)-SUM(E$42:$E48))/2),"")</f>
      </c>
      <c r="G48" s="14"/>
      <c r="H48" s="21">
        <f t="shared" si="9"/>
        <v>7</v>
      </c>
      <c r="I48" s="12">
        <v>64.19</v>
      </c>
      <c r="J48" s="13">
        <v>34.58</v>
      </c>
      <c r="K48" s="22">
        <f t="shared" si="6"/>
        <v>2147.7637999999997</v>
      </c>
      <c r="L48" s="22">
        <f t="shared" si="7"/>
        <v>2112.4928999999997</v>
      </c>
      <c r="M48" s="22">
        <f>IF(AND(K49="",L49=""),IF(AND(I48="",J48=""),"",ABS(SUM($K$42:K48)-SUM($L$42:L48))/2),"")</f>
      </c>
    </row>
    <row r="49" spans="1:13" s="4" customFormat="1" ht="12.75">
      <c r="A49" s="21">
        <f t="shared" si="8"/>
      </c>
      <c r="B49" s="12"/>
      <c r="C49" s="13"/>
      <c r="D49" s="22">
        <f t="shared" si="4"/>
      </c>
      <c r="E49" s="22">
        <f t="shared" si="5"/>
      </c>
      <c r="F49" s="22">
        <f>IF(AND(D50="",E50=""),IF(AND(B49="",C49=""),"",ABS(SUM(D$42:$D49)-SUM(E$42:$E49))/2),"")</f>
      </c>
      <c r="G49" s="14"/>
      <c r="H49" s="21">
        <f t="shared" si="9"/>
        <v>8</v>
      </c>
      <c r="I49" s="12">
        <v>62.11</v>
      </c>
      <c r="J49" s="13">
        <v>32.91</v>
      </c>
      <c r="K49" s="22">
        <f t="shared" si="6"/>
        <v>1927.2096</v>
      </c>
      <c r="L49" s="22">
        <f t="shared" si="7"/>
        <v>2044.0400999999997</v>
      </c>
      <c r="M49" s="22">
        <f>IF(AND(K50="",L50=""),IF(AND(I49="",J49=""),"",ABS(SUM($K$42:K49)-SUM($L$42:L49))/2),"")</f>
      </c>
    </row>
    <row r="50" spans="1:13" s="4" customFormat="1" ht="12.75">
      <c r="A50" s="21">
        <f aca="true" t="shared" si="10" ref="A50:A56">IF(B50="","",1+A49)</f>
      </c>
      <c r="B50" s="12"/>
      <c r="C50" s="13"/>
      <c r="D50" s="22">
        <f t="shared" si="4"/>
      </c>
      <c r="E50" s="22">
        <f t="shared" si="5"/>
      </c>
      <c r="F50" s="22">
        <f>IF(AND(D51="",E51=""),IF(AND(B50="",C50=""),"",ABS(SUM(D$42:$D50)-SUM(E$42:$E50))/2),"")</f>
      </c>
      <c r="G50" s="14"/>
      <c r="H50" s="21">
        <f t="shared" si="9"/>
        <v>9</v>
      </c>
      <c r="I50" s="12">
        <v>58.56</v>
      </c>
      <c r="J50" s="13">
        <v>32.91</v>
      </c>
      <c r="K50" s="22">
        <f t="shared" si="6"/>
        <v>1810.3790999999997</v>
      </c>
      <c r="L50" s="22">
        <f t="shared" si="7"/>
        <v>1927.2096</v>
      </c>
      <c r="M50" s="22">
        <f>IF(AND(K51="",L51=""),IF(AND(I50="",J50=""),"",ABS(SUM($K$42:K50)-SUM($L$42:L50))/2),"")</f>
      </c>
    </row>
    <row r="51" spans="1:13" s="4" customFormat="1" ht="12.75">
      <c r="A51" s="21">
        <f t="shared" si="10"/>
      </c>
      <c r="B51" s="12"/>
      <c r="C51" s="13"/>
      <c r="D51" s="22">
        <f t="shared" si="4"/>
      </c>
      <c r="E51" s="22">
        <f t="shared" si="5"/>
      </c>
      <c r="F51" s="22">
        <f>IF(AND(D52="",E52=""),IF(AND(B51="",C51=""),"",ABS(SUM(D$42:$D51)-SUM(E$42:$E51))/2),"")</f>
      </c>
      <c r="G51" s="14"/>
      <c r="H51" s="21">
        <f t="shared" si="9"/>
        <v>10</v>
      </c>
      <c r="I51" s="12">
        <v>55.01</v>
      </c>
      <c r="J51" s="13">
        <v>32.91</v>
      </c>
      <c r="K51" s="22">
        <f t="shared" si="6"/>
        <v>1276.5788999999997</v>
      </c>
      <c r="L51" s="22">
        <f t="shared" si="7"/>
        <v>2429.2416</v>
      </c>
      <c r="M51" s="22">
        <f>IF(AND(K52="",L52=""),IF(AND(I51="",J51=""),"",ABS(SUM($K$42:K51)-SUM($L$42:L51))/2),"")</f>
      </c>
    </row>
    <row r="52" spans="1:13" s="4" customFormat="1" ht="12.75">
      <c r="A52" s="21">
        <f t="shared" si="10"/>
      </c>
      <c r="B52" s="12"/>
      <c r="C52" s="13"/>
      <c r="D52" s="22">
        <f t="shared" si="4"/>
      </c>
      <c r="E52" s="22">
        <f t="shared" si="5"/>
      </c>
      <c r="F52" s="22">
        <f>IF(AND(D53="",E53=""),IF(AND(B52="",C52=""),"",ABS(SUM(D$42:$D52)-SUM(E$42:$E52))/2),"")</f>
      </c>
      <c r="G52" s="14"/>
      <c r="H52" s="21">
        <f t="shared" si="9"/>
        <v>11</v>
      </c>
      <c r="I52" s="12">
        <v>38.79</v>
      </c>
      <c r="J52" s="13">
        <v>44.16</v>
      </c>
      <c r="K52" s="22">
        <f t="shared" si="6"/>
        <v>1664.832</v>
      </c>
      <c r="L52" s="22">
        <f t="shared" si="7"/>
        <v>1740.5072999999998</v>
      </c>
      <c r="M52" s="22">
        <f>IF(AND(K53="",L53=""),IF(AND(I52="",J52=""),"",ABS(SUM($K$42:K52)-SUM($L$42:L52))/2),"")</f>
      </c>
    </row>
    <row r="53" spans="1:13" s="4" customFormat="1" ht="12.75">
      <c r="A53" s="21">
        <f t="shared" si="10"/>
      </c>
      <c r="B53" s="12"/>
      <c r="C53" s="13"/>
      <c r="D53" s="22">
        <f t="shared" si="4"/>
      </c>
      <c r="E53" s="22">
        <f t="shared" si="5"/>
      </c>
      <c r="F53" s="22">
        <f>IF(AND(D54="",E54=""),IF(AND(B53="",C53=""),"",ABS(SUM(D$42:$D53)-SUM(E$42:$E53))/2),"")</f>
      </c>
      <c r="G53" s="14"/>
      <c r="H53" s="21">
        <f t="shared" si="9"/>
        <v>12</v>
      </c>
      <c r="I53" s="12">
        <v>37.7</v>
      </c>
      <c r="J53" s="13">
        <v>44.87</v>
      </c>
      <c r="K53" s="22">
        <f t="shared" si="6"/>
        <v>1691.599</v>
      </c>
      <c r="L53" s="22">
        <f t="shared" si="7"/>
        <v>1691.599</v>
      </c>
      <c r="M53" s="22">
        <f>IF(AND(K54="",L54=""),IF(AND(I53="",J53=""),"",ABS(SUM($K$42:K53)-SUM($L$42:L53))/2),"")</f>
        <v>33.583449999998265</v>
      </c>
    </row>
    <row r="54" spans="1:13" s="4" customFormat="1" ht="12.75">
      <c r="A54" s="21">
        <f t="shared" si="10"/>
      </c>
      <c r="B54" s="12"/>
      <c r="C54" s="13"/>
      <c r="D54" s="22">
        <f t="shared" si="4"/>
      </c>
      <c r="E54" s="22">
        <f t="shared" si="5"/>
      </c>
      <c r="F54" s="22">
        <f>IF(AND(D55="",E55=""),IF(AND(B54="",C54=""),"",ABS(SUM(D$42:$D54)-SUM(E$42:$E54))/2),"")</f>
      </c>
      <c r="G54" s="14"/>
      <c r="H54" s="21">
        <f t="shared" si="9"/>
      </c>
      <c r="I54" s="12"/>
      <c r="J54" s="13"/>
      <c r="K54" s="22">
        <f t="shared" si="6"/>
      </c>
      <c r="L54" s="22">
        <f t="shared" si="7"/>
      </c>
      <c r="M54" s="22">
        <f>IF(AND(K55="",L55=""),IF(AND(I54="",J54=""),"",ABS(SUM($K$42:K54)-SUM($L$42:L54))/2),"")</f>
      </c>
    </row>
    <row r="55" spans="1:14" s="10" customFormat="1" ht="12.75">
      <c r="A55" s="21">
        <f t="shared" si="10"/>
      </c>
      <c r="B55" s="12"/>
      <c r="C55" s="13"/>
      <c r="D55" s="22">
        <f t="shared" si="4"/>
      </c>
      <c r="E55" s="22">
        <f t="shared" si="5"/>
      </c>
      <c r="F55" s="22">
        <f>IF(AND(D56="",E56=""),IF(AND(B55="",C55=""),"",ABS(SUM(D$42:$D55)-SUM(E$42:$E55))/2),"")</f>
      </c>
      <c r="G55" s="14"/>
      <c r="H55" s="21">
        <f t="shared" si="9"/>
      </c>
      <c r="I55" s="12"/>
      <c r="J55" s="13"/>
      <c r="K55" s="22">
        <f t="shared" si="6"/>
      </c>
      <c r="L55" s="22">
        <f t="shared" si="7"/>
      </c>
      <c r="M55" s="22">
        <f>IF(AND(K56="",L56=""),IF(AND(I55="",J55=""),"",ABS(SUM($K$42:K55)-SUM($L$42:L55))/2),"")</f>
      </c>
      <c r="N55" s="4"/>
    </row>
    <row r="56" spans="1:14" s="10" customFormat="1" ht="12.75">
      <c r="A56" s="21">
        <f t="shared" si="10"/>
      </c>
      <c r="B56" s="12"/>
      <c r="C56" s="13"/>
      <c r="D56" s="22">
        <f t="shared" si="4"/>
      </c>
      <c r="E56" s="22">
        <f t="shared" si="5"/>
      </c>
      <c r="F56" s="22">
        <f>IF(AND(D57="",E57=""),IF(AND(B56="",C56=""),"",ABS(SUM(D$42:$D56)-SUM(E$42:$E56))/2),"")</f>
      </c>
      <c r="G56" s="14"/>
      <c r="H56" s="21">
        <f t="shared" si="9"/>
      </c>
      <c r="I56" s="12"/>
      <c r="J56" s="13"/>
      <c r="K56" s="22">
        <f t="shared" si="6"/>
      </c>
      <c r="L56" s="22">
        <f t="shared" si="7"/>
      </c>
      <c r="M56" s="22">
        <f>IF(AND(K57="",L57=""),IF(AND(I56="",J56=""),"",ABS(SUM($K$42:K56)-SUM($L$42:L56))/2),"")</f>
      </c>
      <c r="N56" s="4"/>
    </row>
    <row r="57" spans="1:14" s="10" customFormat="1" ht="12.75">
      <c r="A57" s="21">
        <f aca="true" t="shared" si="11" ref="A57:A70">IF(B57="","",1+A56)</f>
      </c>
      <c r="B57" s="12"/>
      <c r="C57" s="13"/>
      <c r="D57" s="22">
        <f t="shared" si="4"/>
      </c>
      <c r="E57" s="22">
        <f t="shared" si="5"/>
      </c>
      <c r="F57" s="22">
        <f>IF(AND(D58="",E58=""),IF(AND(B57="",C57=""),"",ABS(SUM(D$42:$D57)-SUM(E$42:$E57))/2),"")</f>
      </c>
      <c r="G57" s="14"/>
      <c r="H57" s="21">
        <f t="shared" si="9"/>
      </c>
      <c r="I57" s="12"/>
      <c r="J57" s="13"/>
      <c r="K57" s="22">
        <f t="shared" si="6"/>
      </c>
      <c r="L57" s="22">
        <f t="shared" si="7"/>
      </c>
      <c r="M57" s="22">
        <f>IF(AND(K58="",L58=""),IF(AND(I57="",J57=""),"",ABS(SUM($K$42:K57)-SUM($L$42:L57))/2),"")</f>
      </c>
      <c r="N57" s="4"/>
    </row>
    <row r="58" spans="1:14" s="10" customFormat="1" ht="12.75">
      <c r="A58" s="21">
        <f t="shared" si="11"/>
      </c>
      <c r="B58" s="12"/>
      <c r="C58" s="13"/>
      <c r="D58" s="22">
        <f t="shared" si="4"/>
      </c>
      <c r="E58" s="22">
        <f t="shared" si="5"/>
      </c>
      <c r="F58" s="22">
        <f>IF(AND(D59="",E59=""),IF(AND(B58="",C58=""),"",ABS(SUM(D$42:$D58)-SUM(E$42:$E58))/2),"")</f>
      </c>
      <c r="G58" s="14"/>
      <c r="H58" s="21">
        <f t="shared" si="9"/>
      </c>
      <c r="I58" s="12"/>
      <c r="J58" s="13"/>
      <c r="K58" s="22">
        <f t="shared" si="6"/>
      </c>
      <c r="L58" s="22">
        <f t="shared" si="7"/>
      </c>
      <c r="M58" s="22">
        <f>IF(AND(K59="",L59=""),IF(AND(I58="",J58=""),"",ABS(SUM($K$42:K58)-SUM($L$42:L58))/2),"")</f>
      </c>
      <c r="N58" s="4"/>
    </row>
    <row r="59" spans="1:14" s="10" customFormat="1" ht="12.75">
      <c r="A59" s="21">
        <f t="shared" si="11"/>
      </c>
      <c r="B59" s="12"/>
      <c r="C59" s="13"/>
      <c r="D59" s="22">
        <f t="shared" si="4"/>
      </c>
      <c r="E59" s="22">
        <f t="shared" si="5"/>
      </c>
      <c r="F59" s="22">
        <f>IF(AND(D60="",E60=""),IF(AND(B59="",C59=""),"",ABS(SUM(D$42:$D59)-SUM(E$42:$E59))/2),"")</f>
      </c>
      <c r="G59" s="14"/>
      <c r="H59" s="21">
        <f t="shared" si="9"/>
      </c>
      <c r="I59" s="12"/>
      <c r="J59" s="13"/>
      <c r="K59" s="22">
        <f t="shared" si="6"/>
      </c>
      <c r="L59" s="22">
        <f t="shared" si="7"/>
      </c>
      <c r="M59" s="22">
        <f>IF(AND(K60="",L60=""),IF(AND(I59="",J59=""),"",ABS(SUM($K$42:K59)-SUM($L$42:L59))/2),"")</f>
      </c>
      <c r="N59" s="4"/>
    </row>
    <row r="60" spans="1:14" s="10" customFormat="1" ht="12.75">
      <c r="A60" s="21">
        <f t="shared" si="11"/>
      </c>
      <c r="B60" s="12"/>
      <c r="C60" s="13"/>
      <c r="D60" s="22">
        <f t="shared" si="4"/>
      </c>
      <c r="E60" s="22">
        <f t="shared" si="5"/>
      </c>
      <c r="F60" s="22">
        <f>IF(AND(D61="",E61=""),IF(AND(B60="",C60=""),"",ABS(SUM(D$42:$D60)-SUM(E$42:$E60))/2),"")</f>
      </c>
      <c r="G60" s="14"/>
      <c r="H60" s="21">
        <f t="shared" si="9"/>
      </c>
      <c r="I60" s="12"/>
      <c r="J60" s="13"/>
      <c r="K60" s="22">
        <f t="shared" si="6"/>
      </c>
      <c r="L60" s="22">
        <f t="shared" si="7"/>
      </c>
      <c r="M60" s="22">
        <f>IF(AND(K61="",L61=""),IF(AND(I60="",J60=""),"",ABS(SUM($K$42:K60)-SUM($L$42:L60))/2),"")</f>
      </c>
      <c r="N60" s="4"/>
    </row>
    <row r="61" spans="1:14" ht="12.75">
      <c r="A61" s="21">
        <f t="shared" si="11"/>
      </c>
      <c r="B61" s="12"/>
      <c r="C61" s="13"/>
      <c r="D61" s="22">
        <f t="shared" si="4"/>
      </c>
      <c r="E61" s="22">
        <f t="shared" si="5"/>
      </c>
      <c r="F61" s="22">
        <f>IF(AND(D62="",E62=""),IF(AND(B61="",C61=""),"",ABS(SUM(D$42:$D61)-SUM(E$42:$E61))/2),"")</f>
      </c>
      <c r="G61" s="14"/>
      <c r="H61" s="21">
        <f t="shared" si="9"/>
      </c>
      <c r="I61" s="12"/>
      <c r="J61" s="13"/>
      <c r="K61" s="22">
        <f t="shared" si="6"/>
      </c>
      <c r="L61" s="22">
        <f t="shared" si="7"/>
      </c>
      <c r="M61" s="22">
        <f>IF(AND(K62="",L62=""),IF(AND(I61="",J61=""),"",ABS(SUM($K$42:K61)-SUM($L$42:L61))/2),"")</f>
      </c>
      <c r="N61" s="4"/>
    </row>
    <row r="62" spans="1:14" ht="12.75">
      <c r="A62" s="21">
        <f t="shared" si="11"/>
      </c>
      <c r="B62" s="12"/>
      <c r="C62" s="13"/>
      <c r="D62" s="22">
        <f t="shared" si="4"/>
      </c>
      <c r="E62" s="22">
        <f t="shared" si="5"/>
      </c>
      <c r="F62" s="22">
        <f>IF(AND(D63="",E63=""),IF(AND(B62="",C62=""),"",ABS(SUM(D$42:$D62)-SUM(E$42:$E62))/2),"")</f>
      </c>
      <c r="G62" s="14"/>
      <c r="H62" s="21">
        <f t="shared" si="9"/>
      </c>
      <c r="I62" s="12"/>
      <c r="J62" s="13"/>
      <c r="K62" s="22">
        <f t="shared" si="6"/>
      </c>
      <c r="L62" s="22">
        <f t="shared" si="7"/>
      </c>
      <c r="M62" s="22">
        <f>IF(AND(K63="",L63=""),IF(AND(I62="",J62=""),"",ABS(SUM($K$42:K62)-SUM($L$42:L62))/2),"")</f>
      </c>
      <c r="N62" s="4"/>
    </row>
    <row r="63" spans="1:14" ht="12.75">
      <c r="A63" s="21">
        <f t="shared" si="11"/>
      </c>
      <c r="B63" s="12"/>
      <c r="C63" s="13"/>
      <c r="D63" s="22">
        <f t="shared" si="4"/>
      </c>
      <c r="E63" s="22">
        <f t="shared" si="5"/>
      </c>
      <c r="F63" s="22">
        <f>IF(AND(D64="",E64=""),IF(AND(B63="",C63=""),"",ABS(SUM(D$42:$D63)-SUM(E$42:$E63))/2),"")</f>
      </c>
      <c r="G63" s="14"/>
      <c r="H63" s="21">
        <f t="shared" si="9"/>
      </c>
      <c r="I63" s="12"/>
      <c r="J63" s="13"/>
      <c r="K63" s="22">
        <f t="shared" si="6"/>
      </c>
      <c r="L63" s="22">
        <f t="shared" si="7"/>
      </c>
      <c r="M63" s="22">
        <f>IF(AND(K64="",L64=""),IF(AND(I63="",J63=""),"",ABS(SUM($K$42:K63)-SUM($L$42:L63))/2),"")</f>
      </c>
      <c r="N63" s="4"/>
    </row>
    <row r="64" spans="1:14" ht="12.75">
      <c r="A64" s="21">
        <f t="shared" si="11"/>
      </c>
      <c r="B64" s="12"/>
      <c r="C64" s="13"/>
      <c r="D64" s="22">
        <f t="shared" si="4"/>
      </c>
      <c r="E64" s="22">
        <f t="shared" si="5"/>
      </c>
      <c r="F64" s="22">
        <f>IF(AND(D65="",E65=""),IF(AND(B64="",C64=""),"",ABS(SUM(D$42:$D64)-SUM(E$42:$E64))/2),"")</f>
      </c>
      <c r="G64" s="14"/>
      <c r="H64" s="21">
        <f t="shared" si="9"/>
      </c>
      <c r="I64" s="12"/>
      <c r="J64" s="13"/>
      <c r="K64" s="22">
        <f t="shared" si="6"/>
      </c>
      <c r="L64" s="22">
        <f t="shared" si="7"/>
      </c>
      <c r="M64" s="22">
        <f>IF(AND(K65="",L65=""),IF(AND(I64="",J64=""),"",ABS(SUM($K$42:K64)-SUM($L$42:L64))/2),"")</f>
      </c>
      <c r="N64" s="4"/>
    </row>
    <row r="65" spans="1:14" ht="12.75">
      <c r="A65" s="21">
        <f t="shared" si="11"/>
      </c>
      <c r="B65" s="12"/>
      <c r="C65" s="13"/>
      <c r="D65" s="22">
        <f t="shared" si="4"/>
      </c>
      <c r="E65" s="22">
        <f t="shared" si="5"/>
      </c>
      <c r="F65" s="22">
        <f>IF(AND(D66="",E66=""),IF(AND(B65="",C65=""),"",ABS(SUM(D$42:$D65)-SUM(E$42:$E65))/2),"")</f>
      </c>
      <c r="G65" s="14"/>
      <c r="H65" s="21">
        <f t="shared" si="9"/>
      </c>
      <c r="I65" s="12"/>
      <c r="J65" s="13"/>
      <c r="K65" s="22">
        <f t="shared" si="6"/>
      </c>
      <c r="L65" s="22">
        <f t="shared" si="7"/>
      </c>
      <c r="M65" s="22">
        <f>IF(AND(K66="",L66=""),IF(AND(I65="",J65=""),"",ABS(SUM($K$42:K65)-SUM($L$42:L65))/2),"")</f>
      </c>
      <c r="N65" s="4"/>
    </row>
    <row r="66" spans="1:14" ht="12.75">
      <c r="A66" s="21">
        <f t="shared" si="11"/>
      </c>
      <c r="B66" s="12"/>
      <c r="C66" s="13"/>
      <c r="D66" s="22">
        <f t="shared" si="4"/>
      </c>
      <c r="E66" s="22">
        <f t="shared" si="5"/>
      </c>
      <c r="F66" s="22">
        <f>IF(AND(D67="",E67=""),IF(AND(B66="",C66=""),"",ABS(SUM(D$42:$D66)-SUM(E$42:$E66))/2),"")</f>
      </c>
      <c r="G66" s="14"/>
      <c r="H66" s="21">
        <f t="shared" si="9"/>
      </c>
      <c r="I66" s="12"/>
      <c r="J66" s="13"/>
      <c r="K66" s="22">
        <f t="shared" si="6"/>
      </c>
      <c r="L66" s="22">
        <f t="shared" si="7"/>
      </c>
      <c r="M66" s="22">
        <f>IF(AND(K67="",L67=""),IF(AND(I66="",J66=""),"",ABS(SUM($K$42:K66)-SUM($L$42:L66))/2),"")</f>
      </c>
      <c r="N66" s="4"/>
    </row>
    <row r="67" spans="1:14" ht="12.75">
      <c r="A67" s="21">
        <f t="shared" si="11"/>
      </c>
      <c r="B67" s="12"/>
      <c r="C67" s="13"/>
      <c r="D67" s="22">
        <f t="shared" si="4"/>
      </c>
      <c r="E67" s="22">
        <f t="shared" si="5"/>
      </c>
      <c r="F67" s="22">
        <f>IF(AND(D68="",E68=""),IF(AND(B67="",C67=""),"",ABS(SUM(D$42:$D67)-SUM(E$42:$E67))/2),"")</f>
      </c>
      <c r="G67" s="14"/>
      <c r="H67" s="21">
        <f t="shared" si="9"/>
      </c>
      <c r="I67" s="12"/>
      <c r="J67" s="13"/>
      <c r="K67" s="22">
        <f t="shared" si="6"/>
      </c>
      <c r="L67" s="22">
        <f t="shared" si="7"/>
      </c>
      <c r="M67" s="22">
        <f>IF(AND(K68="",L68=""),IF(AND(I67="",J67=""),"",ABS(SUM($K$42:K67)-SUM($L$42:L67))/2),"")</f>
      </c>
      <c r="N67" s="4"/>
    </row>
    <row r="68" spans="1:14" ht="12.75">
      <c r="A68" s="21">
        <f t="shared" si="11"/>
      </c>
      <c r="B68" s="12"/>
      <c r="C68" s="13"/>
      <c r="D68" s="22">
        <f t="shared" si="4"/>
      </c>
      <c r="E68" s="22">
        <f t="shared" si="5"/>
      </c>
      <c r="F68" s="22">
        <f>IF(AND(D69="",E69=""),IF(AND(B68="",C68=""),"",ABS(SUM(D$42:$D68)-SUM(E$42:$E68))/2),"")</f>
      </c>
      <c r="G68" s="14"/>
      <c r="H68" s="21">
        <f t="shared" si="9"/>
      </c>
      <c r="I68" s="12"/>
      <c r="J68" s="13"/>
      <c r="K68" s="22">
        <f t="shared" si="6"/>
      </c>
      <c r="L68" s="22">
        <f t="shared" si="7"/>
      </c>
      <c r="M68" s="22">
        <f>IF(AND(K69="",L69=""),IF(AND(I68="",J68=""),"",ABS(SUM($K$42:K68)-SUM($L$42:L68))/2),"")</f>
      </c>
      <c r="N68" s="4"/>
    </row>
    <row r="69" spans="1:14" ht="12.75">
      <c r="A69" s="21">
        <f t="shared" si="11"/>
      </c>
      <c r="B69" s="12"/>
      <c r="C69" s="13"/>
      <c r="D69" s="22">
        <f t="shared" si="4"/>
      </c>
      <c r="E69" s="22">
        <f t="shared" si="5"/>
      </c>
      <c r="F69" s="22">
        <f>IF(AND(D70="",E70=""),IF(AND(B69="",C69=""),"",ABS(SUM(D$42:$D69)-SUM(E$42:$E69))/2),"")</f>
      </c>
      <c r="G69" s="14"/>
      <c r="H69" s="21">
        <f t="shared" si="9"/>
      </c>
      <c r="I69" s="12"/>
      <c r="J69" s="13"/>
      <c r="K69" s="22">
        <f t="shared" si="6"/>
      </c>
      <c r="L69" s="22">
        <f t="shared" si="7"/>
      </c>
      <c r="M69" s="22">
        <f>IF(AND(K70="",L70=""),IF(AND(I69="",J69=""),"",ABS(SUM($K$42:K69)-SUM($L$42:L69))/2),"")</f>
      </c>
      <c r="N69" s="4"/>
    </row>
    <row r="70" spans="1:14" ht="12.75">
      <c r="A70" s="21">
        <f t="shared" si="11"/>
      </c>
      <c r="B70" s="12"/>
      <c r="C70" s="13"/>
      <c r="D70" s="22">
        <f t="shared" si="4"/>
      </c>
      <c r="E70" s="22">
        <f t="shared" si="5"/>
      </c>
      <c r="F70" s="22">
        <f>IF(AND(D71="",E71=""),IF(AND(B70="",C70=""),"",ABS(SUM(D$42:$D70)-SUM(E$42:$E70))/2),"")</f>
      </c>
      <c r="G70" s="14"/>
      <c r="H70" s="21">
        <f t="shared" si="9"/>
      </c>
      <c r="I70" s="12"/>
      <c r="J70" s="13"/>
      <c r="K70" s="22">
        <f t="shared" si="6"/>
      </c>
      <c r="L70" s="22">
        <f t="shared" si="7"/>
      </c>
      <c r="M70" s="22">
        <f>IF(AND(K71="",L71=""),IF(AND(I70="",J70=""),"",ABS(SUM($K$42:K70)-SUM($L$42:L70))/2),"")</f>
      </c>
      <c r="N70" s="4"/>
    </row>
    <row r="71" spans="1:14" s="27" customFormat="1" ht="12.75">
      <c r="A71" s="24"/>
      <c r="B71" s="24"/>
      <c r="C71" s="24"/>
      <c r="D71" s="108"/>
      <c r="E71" s="108"/>
      <c r="F71" s="25"/>
      <c r="G71" s="24"/>
      <c r="H71" s="24"/>
      <c r="I71" s="24"/>
      <c r="J71" s="24"/>
      <c r="K71" s="108"/>
      <c r="L71" s="108"/>
      <c r="M71" s="25"/>
      <c r="N71" s="24"/>
    </row>
    <row r="72" spans="1:14" ht="12.75">
      <c r="A72" s="20"/>
      <c r="B72" s="19"/>
      <c r="C72" s="29" t="s">
        <v>15</v>
      </c>
      <c r="D72" s="32">
        <v>30</v>
      </c>
      <c r="E72" s="30" t="s">
        <v>16</v>
      </c>
      <c r="F72" s="31">
        <f>SUM(F74:F102)</f>
        <v>36.07849999999962</v>
      </c>
      <c r="G72" s="4"/>
      <c r="H72" s="20"/>
      <c r="I72" s="19"/>
      <c r="J72" s="29" t="s">
        <v>15</v>
      </c>
      <c r="K72" s="32">
        <v>40</v>
      </c>
      <c r="L72" s="30" t="s">
        <v>16</v>
      </c>
      <c r="M72" s="31">
        <f>SUM(M74:M102)</f>
        <v>30.086750000000393</v>
      </c>
      <c r="N72" s="10"/>
    </row>
    <row r="73" spans="1:13" s="58" customFormat="1" ht="26.25">
      <c r="A73" s="55" t="s">
        <v>12</v>
      </c>
      <c r="B73" s="55" t="s">
        <v>11</v>
      </c>
      <c r="C73" s="55" t="s">
        <v>8</v>
      </c>
      <c r="D73" s="56" t="s">
        <v>13</v>
      </c>
      <c r="E73" s="56" t="s">
        <v>14</v>
      </c>
      <c r="F73" s="55"/>
      <c r="G73" s="57"/>
      <c r="H73" s="55" t="s">
        <v>12</v>
      </c>
      <c r="I73" s="55" t="s">
        <v>11</v>
      </c>
      <c r="J73" s="55" t="s">
        <v>8</v>
      </c>
      <c r="K73" s="56" t="s">
        <v>13</v>
      </c>
      <c r="L73" s="56" t="s">
        <v>14</v>
      </c>
      <c r="M73" s="55"/>
    </row>
    <row r="74" spans="1:14" ht="12.75">
      <c r="A74" s="21">
        <v>1</v>
      </c>
      <c r="B74" s="12">
        <v>44.64</v>
      </c>
      <c r="C74" s="13">
        <v>43.2</v>
      </c>
      <c r="D74" s="22">
        <f>IF(C74="","",IF(B75="",C74*$B$74,C74*B75))</f>
        <v>2572.56</v>
      </c>
      <c r="E74" s="22">
        <f>IF(B74="","",IF(B75="",B74*$C$74,B74*C75))</f>
        <v>1466.8704</v>
      </c>
      <c r="F74" s="22">
        <f>IF(AND(D75="",E75=""),IF(AND(B74="",C74=""),"",ABS(SUM($D$74:D74)-SUM($E$74:E74))/2),"")</f>
      </c>
      <c r="G74" s="14"/>
      <c r="H74" s="21">
        <v>1</v>
      </c>
      <c r="I74" s="12">
        <v>46.86</v>
      </c>
      <c r="J74" s="13">
        <v>33.98</v>
      </c>
      <c r="K74" s="22">
        <f>IF(J74="","",IF(I75="",J74*$I$74,J74*I75))</f>
        <v>1731.9605999999999</v>
      </c>
      <c r="L74" s="22">
        <f>IF(I74="","",IF(I75="",I74*$J$74,I74*J75))</f>
        <v>1578.2448</v>
      </c>
      <c r="M74" s="22">
        <f>IF(AND(K75="",L75=""),IF(AND(I74="",J74=""),"",ABS(SUM($K$74:K74)-SUM($L$74:L74))/2),"")</f>
      </c>
      <c r="N74" s="10"/>
    </row>
    <row r="75" spans="1:14" ht="12.75">
      <c r="A75" s="21">
        <f>IF(B75="","",1+A74)</f>
        <v>2</v>
      </c>
      <c r="B75" s="12">
        <v>59.55</v>
      </c>
      <c r="C75" s="13">
        <v>32.86</v>
      </c>
      <c r="D75" s="22">
        <f aca="true" t="shared" si="12" ref="D75:D102">IF(C75="","",IF(B76="",C75*$B$74,C75*B76))</f>
        <v>2073.466</v>
      </c>
      <c r="E75" s="22">
        <f aca="true" t="shared" si="13" ref="E75:E102">IF(B75="","",IF(B76="",B75*$C$74,B75*C76))</f>
        <v>1956.8129999999999</v>
      </c>
      <c r="F75" s="22">
        <f>IF(AND(D76="",E76=""),IF(AND(B75="",C75=""),"",ABS(SUM($D$74:D75)-SUM($E$74:E75))/2),"")</f>
      </c>
      <c r="G75" s="14"/>
      <c r="H75" s="21">
        <f>IF(I75="","",1+H74)</f>
        <v>2</v>
      </c>
      <c r="I75" s="12">
        <v>50.97</v>
      </c>
      <c r="J75" s="13">
        <v>33.68</v>
      </c>
      <c r="K75" s="22">
        <f aca="true" t="shared" si="14" ref="K75:K102">IF(J75="","",IF(I76="",J75*$I$74,J75*I76))</f>
        <v>1870.5872</v>
      </c>
      <c r="L75" s="22">
        <f aca="true" t="shared" si="15" ref="L75:L102">IF(I75="","",IF(I76="",I75*$J$74,I75*J76))</f>
        <v>1757.4455999999998</v>
      </c>
      <c r="M75" s="22">
        <f>IF(AND(K76="",L76=""),IF(AND(I75="",J75=""),"",ABS(SUM($K$74:K75)-SUM($L$74:L75))/2),"")</f>
      </c>
      <c r="N75" s="10"/>
    </row>
    <row r="76" spans="1:14" ht="12.75">
      <c r="A76" s="21">
        <f aca="true" t="shared" si="16" ref="A76:A102">IF(B76="","",1+A75)</f>
        <v>3</v>
      </c>
      <c r="B76" s="12">
        <v>63.1</v>
      </c>
      <c r="C76" s="13">
        <v>32.86</v>
      </c>
      <c r="D76" s="22">
        <f t="shared" si="12"/>
        <v>2190.119</v>
      </c>
      <c r="E76" s="22">
        <f t="shared" si="13"/>
        <v>2073.466</v>
      </c>
      <c r="F76" s="22">
        <f>IF(AND(D77="",E77=""),IF(AND(B76="",C76=""),"",ABS(SUM($D$74:D76)-SUM($E$74:E76))/2),"")</f>
      </c>
      <c r="G76" s="14"/>
      <c r="H76" s="21">
        <f aca="true" t="shared" si="17" ref="H76:H102">IF(I76="","",1+H75)</f>
        <v>3</v>
      </c>
      <c r="I76" s="12">
        <v>55.54</v>
      </c>
      <c r="J76" s="13">
        <v>34.48</v>
      </c>
      <c r="K76" s="22">
        <f t="shared" si="14"/>
        <v>2129.4847999999997</v>
      </c>
      <c r="L76" s="22">
        <f t="shared" si="15"/>
        <v>2177.168</v>
      </c>
      <c r="M76" s="22">
        <f>IF(AND(K77="",L77=""),IF(AND(I76="",J76=""),"",ABS(SUM($K$74:K76)-SUM($L$74:L76))/2),"")</f>
      </c>
      <c r="N76" s="10"/>
    </row>
    <row r="77" spans="1:14" ht="12.75">
      <c r="A77" s="21">
        <f t="shared" si="16"/>
        <v>4</v>
      </c>
      <c r="B77" s="12">
        <v>66.65</v>
      </c>
      <c r="C77" s="13">
        <v>32.86</v>
      </c>
      <c r="D77" s="22">
        <f t="shared" si="12"/>
        <v>2244.3379999999997</v>
      </c>
      <c r="E77" s="22">
        <f t="shared" si="13"/>
        <v>2292.76</v>
      </c>
      <c r="F77" s="22">
        <f>IF(AND(D78="",E78=""),IF(AND(B77="",C77=""),"",ABS(SUM($D$74:D77)-SUM($E$74:E77))/2),"")</f>
      </c>
      <c r="G77" s="14"/>
      <c r="H77" s="21">
        <f t="shared" si="17"/>
        <v>4</v>
      </c>
      <c r="I77" s="12">
        <v>61.76</v>
      </c>
      <c r="J77" s="13">
        <v>39.2</v>
      </c>
      <c r="K77" s="22">
        <f t="shared" si="14"/>
        <v>2704.408</v>
      </c>
      <c r="L77" s="22">
        <f t="shared" si="15"/>
        <v>2605.0368</v>
      </c>
      <c r="M77" s="22">
        <f>IF(AND(K78="",L78=""),IF(AND(I77="",J77=""),"",ABS(SUM($K$74:K77)-SUM($L$74:L77))/2),"")</f>
      </c>
      <c r="N77" s="10"/>
    </row>
    <row r="78" spans="1:13" ht="12.75">
      <c r="A78" s="21">
        <f t="shared" si="16"/>
        <v>5</v>
      </c>
      <c r="B78" s="12">
        <v>68.3</v>
      </c>
      <c r="C78" s="13">
        <v>34.4</v>
      </c>
      <c r="D78" s="22">
        <f t="shared" si="12"/>
        <v>2200.5679999999998</v>
      </c>
      <c r="E78" s="22">
        <f t="shared" si="13"/>
        <v>2330.3959999999997</v>
      </c>
      <c r="F78" s="22">
        <f>IF(AND(D79="",E79=""),IF(AND(B78="",C78=""),"",ABS(SUM($D$74:D78)-SUM($E$74:E78))/2),"")</f>
      </c>
      <c r="G78" s="14"/>
      <c r="H78" s="21">
        <f t="shared" si="17"/>
        <v>5</v>
      </c>
      <c r="I78" s="12">
        <v>68.99</v>
      </c>
      <c r="J78" s="13">
        <v>42.18</v>
      </c>
      <c r="K78" s="22">
        <f t="shared" si="14"/>
        <v>2351.1132000000002</v>
      </c>
      <c r="L78" s="22">
        <f t="shared" si="15"/>
        <v>2258.0426999999995</v>
      </c>
      <c r="M78" s="22">
        <f>IF(AND(K79="",L79=""),IF(AND(I78="",J78=""),"",ABS(SUM($K$74:K78)-SUM($L$74:L78))/2),"")</f>
      </c>
    </row>
    <row r="79" spans="1:13" ht="12.75">
      <c r="A79" s="21">
        <f t="shared" si="16"/>
        <v>6</v>
      </c>
      <c r="B79" s="12">
        <v>63.97</v>
      </c>
      <c r="C79" s="13">
        <v>34.12</v>
      </c>
      <c r="D79" s="22">
        <f t="shared" si="12"/>
        <v>1965.6531999999997</v>
      </c>
      <c r="E79" s="22">
        <f t="shared" si="13"/>
        <v>2241.5088</v>
      </c>
      <c r="F79" s="22">
        <f>IF(AND(D80="",E80=""),IF(AND(B79="",C79=""),"",ABS(SUM($D$74:D79)-SUM($E$74:E79))/2),"")</f>
      </c>
      <c r="G79" s="14"/>
      <c r="H79" s="21">
        <f t="shared" si="17"/>
        <v>6</v>
      </c>
      <c r="I79" s="12">
        <v>55.74</v>
      </c>
      <c r="J79" s="13">
        <v>32.73</v>
      </c>
      <c r="K79" s="22">
        <f t="shared" si="14"/>
        <v>1708.1786999999997</v>
      </c>
      <c r="L79" s="22">
        <f t="shared" si="15"/>
        <v>1824.3701999999998</v>
      </c>
      <c r="M79" s="22">
        <f>IF(AND(K80="",L80=""),IF(AND(I79="",J79=""),"",ABS(SUM($K$74:K79)-SUM($L$74:L79))/2),"")</f>
      </c>
    </row>
    <row r="80" spans="1:13" ht="12.75">
      <c r="A80" s="21">
        <f t="shared" si="16"/>
        <v>7</v>
      </c>
      <c r="B80" s="12">
        <v>57.61</v>
      </c>
      <c r="C80" s="13">
        <v>35.04</v>
      </c>
      <c r="D80" s="22">
        <f t="shared" si="12"/>
        <v>1896.3647999999998</v>
      </c>
      <c r="E80" s="22">
        <f t="shared" si="13"/>
        <v>2289.4214</v>
      </c>
      <c r="F80" s="22">
        <f>IF(AND(D81="",E81=""),IF(AND(B80="",C80=""),"",ABS(SUM($D$74:D80)-SUM($E$74:E80))/2),"")</f>
      </c>
      <c r="G80" s="14"/>
      <c r="H80" s="21">
        <f t="shared" si="17"/>
        <v>7</v>
      </c>
      <c r="I80" s="12">
        <v>52.19</v>
      </c>
      <c r="J80" s="13">
        <v>32.73</v>
      </c>
      <c r="K80" s="22">
        <f t="shared" si="14"/>
        <v>1591.9871999999998</v>
      </c>
      <c r="L80" s="22">
        <f t="shared" si="15"/>
        <v>1708.1786999999997</v>
      </c>
      <c r="M80" s="22">
        <f>IF(AND(K81="",L81=""),IF(AND(I80="",J80=""),"",ABS(SUM($K$74:K80)-SUM($L$74:L80))/2),"")</f>
      </c>
    </row>
    <row r="81" spans="1:13" ht="12.75">
      <c r="A81" s="21">
        <f t="shared" si="16"/>
        <v>8</v>
      </c>
      <c r="B81" s="12">
        <v>54.12</v>
      </c>
      <c r="C81" s="13">
        <v>39.74</v>
      </c>
      <c r="D81" s="22">
        <f t="shared" si="12"/>
        <v>1773.9936</v>
      </c>
      <c r="E81" s="22">
        <f t="shared" si="13"/>
        <v>2337.984</v>
      </c>
      <c r="F81" s="22">
        <f>IF(AND(D82="",E82=""),IF(AND(B81="",C81=""),"",ABS(SUM($D$74:D81)-SUM($E$74:E81))/2),"")</f>
      </c>
      <c r="G81" s="14"/>
      <c r="H81" s="21">
        <f t="shared" si="17"/>
        <v>8</v>
      </c>
      <c r="I81" s="12">
        <v>48.64</v>
      </c>
      <c r="J81" s="13">
        <v>32.73</v>
      </c>
      <c r="K81" s="22">
        <f t="shared" si="14"/>
        <v>1533.7278</v>
      </c>
      <c r="L81" s="22">
        <f t="shared" si="15"/>
        <v>1652.7871999999998</v>
      </c>
      <c r="M81" s="22">
        <f>IF(AND(K82="",L82=""),IF(AND(I81="",J81=""),"",ABS(SUM($K$74:K81)-SUM($L$74:L81))/2),"")</f>
      </c>
    </row>
    <row r="82" spans="1:13" ht="12.75">
      <c r="A82" s="21">
        <f t="shared" si="16"/>
        <v>9</v>
      </c>
      <c r="B82" s="12">
        <v>44.64</v>
      </c>
      <c r="C82" s="13">
        <v>43.2</v>
      </c>
      <c r="D82" s="22">
        <f t="shared" si="12"/>
        <v>1928.448</v>
      </c>
      <c r="E82" s="22">
        <f t="shared" si="13"/>
        <v>1928.448</v>
      </c>
      <c r="F82" s="22">
        <f>IF(AND(D83="",E83=""),IF(AND(B82="",C82=""),"",ABS(SUM($D$74:D82)-SUM($E$74:E82))/2),"")</f>
        <v>36.07849999999962</v>
      </c>
      <c r="G82" s="14"/>
      <c r="H82" s="21">
        <f t="shared" si="17"/>
        <v>9</v>
      </c>
      <c r="I82" s="12">
        <v>46.86</v>
      </c>
      <c r="J82" s="13">
        <v>33.98</v>
      </c>
      <c r="K82" s="22">
        <f t="shared" si="14"/>
        <v>1592.3028</v>
      </c>
      <c r="L82" s="22">
        <f t="shared" si="15"/>
        <v>1592.3028</v>
      </c>
      <c r="M82" s="22">
        <f>IF(AND(K83="",L83=""),IF(AND(I82="",J82=""),"",ABS(SUM($K$74:K82)-SUM($L$74:L82))/2),"")</f>
        <v>30.086750000000393</v>
      </c>
    </row>
    <row r="83" spans="1:13" ht="12.75">
      <c r="A83" s="21">
        <f t="shared" si="16"/>
      </c>
      <c r="B83" s="12"/>
      <c r="C83" s="13"/>
      <c r="D83" s="22">
        <f t="shared" si="12"/>
      </c>
      <c r="E83" s="22">
        <f t="shared" si="13"/>
      </c>
      <c r="F83" s="22">
        <f>IF(AND(D84="",E84=""),IF(AND(B83="",C83=""),"",ABS(SUM($D$74:D83)-SUM($E$74:E83))/2),"")</f>
      </c>
      <c r="G83" s="14"/>
      <c r="H83" s="21">
        <f t="shared" si="17"/>
      </c>
      <c r="I83" s="12"/>
      <c r="J83" s="13"/>
      <c r="K83" s="22">
        <f t="shared" si="14"/>
      </c>
      <c r="L83" s="22">
        <f t="shared" si="15"/>
      </c>
      <c r="M83" s="22">
        <f>IF(AND(K84="",L84=""),IF(AND(I83="",J83=""),"",ABS(SUM($K$74:K83)-SUM($L$74:L83))/2),"")</f>
      </c>
    </row>
    <row r="84" spans="1:13" ht="12.75">
      <c r="A84" s="21">
        <f t="shared" si="16"/>
      </c>
      <c r="B84" s="12"/>
      <c r="C84" s="13"/>
      <c r="D84" s="22">
        <f t="shared" si="12"/>
      </c>
      <c r="E84" s="22">
        <f t="shared" si="13"/>
      </c>
      <c r="F84" s="22">
        <f>IF(AND(D85="",E85=""),IF(AND(B84="",C84=""),"",ABS(SUM($D$74:D84)-SUM($E$74:E84))/2),"")</f>
      </c>
      <c r="G84" s="14"/>
      <c r="H84" s="21">
        <f t="shared" si="17"/>
      </c>
      <c r="I84" s="12"/>
      <c r="J84" s="13"/>
      <c r="K84" s="22">
        <f t="shared" si="14"/>
      </c>
      <c r="L84" s="22">
        <f t="shared" si="15"/>
      </c>
      <c r="M84" s="22">
        <f>IF(AND(K85="",L85=""),IF(AND(I84="",J84=""),"",ABS(SUM($K$74:K84)-SUM($L$74:L84))/2),"")</f>
      </c>
    </row>
    <row r="85" spans="1:13" ht="12.75">
      <c r="A85" s="21">
        <f t="shared" si="16"/>
      </c>
      <c r="B85" s="12"/>
      <c r="C85" s="13"/>
      <c r="D85" s="22">
        <f t="shared" si="12"/>
      </c>
      <c r="E85" s="22">
        <f t="shared" si="13"/>
      </c>
      <c r="F85" s="22">
        <f>IF(AND(D86="",E86=""),IF(AND(B85="",C85=""),"",ABS(SUM($D$74:D85)-SUM($E$74:E85))/2),"")</f>
      </c>
      <c r="G85" s="14"/>
      <c r="H85" s="21">
        <f t="shared" si="17"/>
      </c>
      <c r="I85" s="12"/>
      <c r="J85" s="13"/>
      <c r="K85" s="22">
        <f t="shared" si="14"/>
      </c>
      <c r="L85" s="22">
        <f t="shared" si="15"/>
      </c>
      <c r="M85" s="22">
        <f>IF(AND(K86="",L86=""),IF(AND(I85="",J85=""),"",ABS(SUM($K$74:K85)-SUM($L$74:L85))/2),"")</f>
      </c>
    </row>
    <row r="86" spans="1:13" ht="12.75">
      <c r="A86" s="21">
        <f t="shared" si="16"/>
      </c>
      <c r="B86" s="12"/>
      <c r="C86" s="13"/>
      <c r="D86" s="22">
        <f t="shared" si="12"/>
      </c>
      <c r="E86" s="22">
        <f t="shared" si="13"/>
      </c>
      <c r="F86" s="22">
        <f>IF(AND(D87="",E87=""),IF(AND(B86="",C86=""),"",ABS(SUM($D$74:D86)-SUM($E$74:E86))/2),"")</f>
      </c>
      <c r="G86" s="14"/>
      <c r="H86" s="21">
        <f t="shared" si="17"/>
      </c>
      <c r="I86" s="12"/>
      <c r="J86" s="13"/>
      <c r="K86" s="22">
        <f t="shared" si="14"/>
      </c>
      <c r="L86" s="22">
        <f t="shared" si="15"/>
      </c>
      <c r="M86" s="22">
        <f>IF(AND(K87="",L87=""),IF(AND(I86="",J86=""),"",ABS(SUM($K$74:K86)-SUM($L$74:L86))/2),"")</f>
      </c>
    </row>
    <row r="87" spans="1:13" ht="12.75">
      <c r="A87" s="21">
        <f t="shared" si="16"/>
      </c>
      <c r="B87" s="12"/>
      <c r="C87" s="13"/>
      <c r="D87" s="22">
        <f t="shared" si="12"/>
      </c>
      <c r="E87" s="22">
        <f t="shared" si="13"/>
      </c>
      <c r="F87" s="22">
        <f>IF(AND(D88="",E88=""),IF(AND(B87="",C87=""),"",ABS(SUM($D$74:D87)-SUM($E$74:E87))/2),"")</f>
      </c>
      <c r="G87" s="14"/>
      <c r="H87" s="21">
        <f t="shared" si="17"/>
      </c>
      <c r="I87" s="12"/>
      <c r="J87" s="13"/>
      <c r="K87" s="22">
        <f t="shared" si="14"/>
      </c>
      <c r="L87" s="22">
        <f t="shared" si="15"/>
      </c>
      <c r="M87" s="22">
        <f>IF(AND(K88="",L88=""),IF(AND(I87="",J87=""),"",ABS(SUM($K$74:K87)-SUM($L$74:L87))/2),"")</f>
      </c>
    </row>
    <row r="88" spans="1:13" ht="12.75">
      <c r="A88" s="21">
        <f t="shared" si="16"/>
      </c>
      <c r="B88" s="12"/>
      <c r="C88" s="13"/>
      <c r="D88" s="22">
        <f t="shared" si="12"/>
      </c>
      <c r="E88" s="22">
        <f t="shared" si="13"/>
      </c>
      <c r="F88" s="22">
        <f>IF(AND(D89="",E89=""),IF(AND(B88="",C88=""),"",ABS(SUM($D$74:D88)-SUM($E$74:E88))/2),"")</f>
      </c>
      <c r="G88" s="14"/>
      <c r="H88" s="21">
        <f t="shared" si="17"/>
      </c>
      <c r="I88" s="12"/>
      <c r="J88" s="13"/>
      <c r="K88" s="22">
        <f t="shared" si="14"/>
      </c>
      <c r="L88" s="22">
        <f t="shared" si="15"/>
      </c>
      <c r="M88" s="22">
        <f>IF(AND(K89="",L89=""),IF(AND(I88="",J88=""),"",ABS(SUM($K$74:K88)-SUM($L$74:L88))/2),"")</f>
      </c>
    </row>
    <row r="89" spans="1:13" ht="12.75">
      <c r="A89" s="21">
        <f t="shared" si="16"/>
      </c>
      <c r="B89" s="12"/>
      <c r="C89" s="13"/>
      <c r="D89" s="22">
        <f t="shared" si="12"/>
      </c>
      <c r="E89" s="22">
        <f t="shared" si="13"/>
      </c>
      <c r="F89" s="22">
        <f>IF(AND(D90="",E90=""),IF(AND(B89="",C89=""),"",ABS(SUM($D$74:D89)-SUM($E$74:E89))/2),"")</f>
      </c>
      <c r="G89" s="14"/>
      <c r="H89" s="21">
        <f t="shared" si="17"/>
      </c>
      <c r="I89" s="12"/>
      <c r="J89" s="13"/>
      <c r="K89" s="22">
        <f t="shared" si="14"/>
      </c>
      <c r="L89" s="22">
        <f t="shared" si="15"/>
      </c>
      <c r="M89" s="22">
        <f>IF(AND(K90="",L90=""),IF(AND(I89="",J89=""),"",ABS(SUM($K$74:K89)-SUM($L$74:L89))/2),"")</f>
      </c>
    </row>
    <row r="90" spans="1:13" ht="12.75">
      <c r="A90" s="21">
        <f t="shared" si="16"/>
      </c>
      <c r="B90" s="12"/>
      <c r="C90" s="13"/>
      <c r="D90" s="22">
        <f t="shared" si="12"/>
      </c>
      <c r="E90" s="22">
        <f t="shared" si="13"/>
      </c>
      <c r="F90" s="22">
        <f>IF(AND(D91="",E91=""),IF(AND(B90="",C90=""),"",ABS(SUM($D$74:D90)-SUM($E$74:E90))/2),"")</f>
      </c>
      <c r="G90" s="14"/>
      <c r="H90" s="21">
        <f t="shared" si="17"/>
      </c>
      <c r="I90" s="12"/>
      <c r="J90" s="13"/>
      <c r="K90" s="22">
        <f t="shared" si="14"/>
      </c>
      <c r="L90" s="22">
        <f t="shared" si="15"/>
      </c>
      <c r="M90" s="22">
        <f>IF(AND(K91="",L91=""),IF(AND(I90="",J90=""),"",ABS(SUM($K$74:K90)-SUM($L$74:L90))/2),"")</f>
      </c>
    </row>
    <row r="91" spans="1:13" ht="12.75">
      <c r="A91" s="21">
        <f t="shared" si="16"/>
      </c>
      <c r="B91" s="12"/>
      <c r="C91" s="13"/>
      <c r="D91" s="22">
        <f t="shared" si="12"/>
      </c>
      <c r="E91" s="22">
        <f t="shared" si="13"/>
      </c>
      <c r="F91" s="22">
        <f>IF(AND(D92="",E92=""),IF(AND(B91="",C91=""),"",ABS(SUM($D$74:D91)-SUM($E$74:E91))/2),"")</f>
      </c>
      <c r="G91" s="14"/>
      <c r="H91" s="21">
        <f t="shared" si="17"/>
      </c>
      <c r="I91" s="12"/>
      <c r="J91" s="13"/>
      <c r="K91" s="22">
        <f t="shared" si="14"/>
      </c>
      <c r="L91" s="22">
        <f t="shared" si="15"/>
      </c>
      <c r="M91" s="22">
        <f>IF(AND(K92="",L92=""),IF(AND(I91="",J91=""),"",ABS(SUM($K$74:K91)-SUM($L$74:L91))/2),"")</f>
      </c>
    </row>
    <row r="92" spans="1:13" ht="12.75">
      <c r="A92" s="21">
        <f t="shared" si="16"/>
      </c>
      <c r="B92" s="12"/>
      <c r="C92" s="13"/>
      <c r="D92" s="22">
        <f t="shared" si="12"/>
      </c>
      <c r="E92" s="22">
        <f t="shared" si="13"/>
      </c>
      <c r="F92" s="22">
        <f>IF(AND(D93="",E93=""),IF(AND(B92="",C92=""),"",ABS(SUM($D$74:D92)-SUM($E$74:E92))/2),"")</f>
      </c>
      <c r="G92" s="14"/>
      <c r="H92" s="21">
        <f t="shared" si="17"/>
      </c>
      <c r="I92" s="12"/>
      <c r="J92" s="13"/>
      <c r="K92" s="22">
        <f t="shared" si="14"/>
      </c>
      <c r="L92" s="22">
        <f t="shared" si="15"/>
      </c>
      <c r="M92" s="22">
        <f>IF(AND(K93="",L93=""),IF(AND(I92="",J92=""),"",ABS(SUM($K$74:K92)-SUM($L$74:L92))/2),"")</f>
      </c>
    </row>
    <row r="93" spans="1:13" ht="12.75">
      <c r="A93" s="21">
        <f t="shared" si="16"/>
      </c>
      <c r="B93" s="12"/>
      <c r="C93" s="13"/>
      <c r="D93" s="22">
        <f t="shared" si="12"/>
      </c>
      <c r="E93" s="22">
        <f t="shared" si="13"/>
      </c>
      <c r="F93" s="22">
        <f>IF(AND(D94="",E94=""),IF(AND(B93="",C93=""),"",ABS(SUM($D$74:D93)-SUM($E$74:E93))/2),"")</f>
      </c>
      <c r="G93" s="14"/>
      <c r="H93" s="21">
        <f t="shared" si="17"/>
      </c>
      <c r="I93" s="12"/>
      <c r="J93" s="13"/>
      <c r="K93" s="22">
        <f t="shared" si="14"/>
      </c>
      <c r="L93" s="22">
        <f t="shared" si="15"/>
      </c>
      <c r="M93" s="22">
        <f>IF(AND(K94="",L94=""),IF(AND(I93="",J93=""),"",ABS(SUM($K$74:K93)-SUM($L$74:L93))/2),"")</f>
      </c>
    </row>
    <row r="94" spans="1:13" ht="12.75">
      <c r="A94" s="21">
        <f t="shared" si="16"/>
      </c>
      <c r="B94" s="12"/>
      <c r="C94" s="13"/>
      <c r="D94" s="22">
        <f t="shared" si="12"/>
      </c>
      <c r="E94" s="22">
        <f t="shared" si="13"/>
      </c>
      <c r="F94" s="22">
        <f>IF(AND(D95="",E95=""),IF(AND(B94="",C94=""),"",ABS(SUM($D$74:D94)-SUM($E$74:E94))/2),"")</f>
      </c>
      <c r="G94" s="14"/>
      <c r="H94" s="21">
        <f t="shared" si="17"/>
      </c>
      <c r="I94" s="12"/>
      <c r="J94" s="13"/>
      <c r="K94" s="22">
        <f t="shared" si="14"/>
      </c>
      <c r="L94" s="22">
        <f t="shared" si="15"/>
      </c>
      <c r="M94" s="22">
        <f>IF(AND(K95="",L95=""),IF(AND(I94="",J94=""),"",ABS(SUM($K$74:K94)-SUM($L$74:L94))/2),"")</f>
      </c>
    </row>
    <row r="95" spans="1:13" ht="12.75">
      <c r="A95" s="21">
        <f t="shared" si="16"/>
      </c>
      <c r="B95" s="12"/>
      <c r="C95" s="13"/>
      <c r="D95" s="22">
        <f t="shared" si="12"/>
      </c>
      <c r="E95" s="22">
        <f t="shared" si="13"/>
      </c>
      <c r="F95" s="22">
        <f>IF(AND(D96="",E96=""),IF(AND(B95="",C95=""),"",ABS(SUM($D$74:D95)-SUM($E$74:E95))/2),"")</f>
      </c>
      <c r="G95" s="14"/>
      <c r="H95" s="21">
        <f t="shared" si="17"/>
      </c>
      <c r="I95" s="12"/>
      <c r="J95" s="13"/>
      <c r="K95" s="22">
        <f t="shared" si="14"/>
      </c>
      <c r="L95" s="22">
        <f t="shared" si="15"/>
      </c>
      <c r="M95" s="22">
        <f>IF(AND(K96="",L96=""),IF(AND(I95="",J95=""),"",ABS(SUM($K$74:K95)-SUM($L$74:L95))/2),"")</f>
      </c>
    </row>
    <row r="96" spans="1:13" ht="12.75">
      <c r="A96" s="21">
        <f t="shared" si="16"/>
      </c>
      <c r="B96" s="12"/>
      <c r="C96" s="13"/>
      <c r="D96" s="22">
        <f t="shared" si="12"/>
      </c>
      <c r="E96" s="22">
        <f t="shared" si="13"/>
      </c>
      <c r="F96" s="22">
        <f>IF(AND(D97="",E97=""),IF(AND(B96="",C96=""),"",ABS(SUM($D$74:D96)-SUM($E$74:E96))/2),"")</f>
      </c>
      <c r="G96" s="14"/>
      <c r="H96" s="21">
        <f t="shared" si="17"/>
      </c>
      <c r="I96" s="12"/>
      <c r="J96" s="13"/>
      <c r="K96" s="22">
        <f t="shared" si="14"/>
      </c>
      <c r="L96" s="22">
        <f t="shared" si="15"/>
      </c>
      <c r="M96" s="22">
        <f>IF(AND(K97="",L97=""),IF(AND(I96="",J96=""),"",ABS(SUM($K$74:K96)-SUM($L$74:L96))/2),"")</f>
      </c>
    </row>
    <row r="97" spans="1:13" ht="12.75">
      <c r="A97" s="21">
        <f t="shared" si="16"/>
      </c>
      <c r="B97" s="12"/>
      <c r="C97" s="13"/>
      <c r="D97" s="22">
        <f t="shared" si="12"/>
      </c>
      <c r="E97" s="22">
        <f t="shared" si="13"/>
      </c>
      <c r="F97" s="22">
        <f>IF(AND(D98="",E98=""),IF(AND(B97="",C97=""),"",ABS(SUM($D$74:D97)-SUM($E$74:E97))/2),"")</f>
      </c>
      <c r="G97" s="14"/>
      <c r="H97" s="21">
        <f t="shared" si="17"/>
      </c>
      <c r="I97" s="12"/>
      <c r="J97" s="13"/>
      <c r="K97" s="22">
        <f t="shared" si="14"/>
      </c>
      <c r="L97" s="22">
        <f t="shared" si="15"/>
      </c>
      <c r="M97" s="22">
        <f>IF(AND(K98="",L98=""),IF(AND(I97="",J97=""),"",ABS(SUM($K$74:K97)-SUM($L$74:L97))/2),"")</f>
      </c>
    </row>
    <row r="98" spans="1:13" ht="12.75">
      <c r="A98" s="21">
        <f t="shared" si="16"/>
      </c>
      <c r="B98" s="12"/>
      <c r="C98" s="13"/>
      <c r="D98" s="22">
        <f t="shared" si="12"/>
      </c>
      <c r="E98" s="22">
        <f t="shared" si="13"/>
      </c>
      <c r="F98" s="22">
        <f>IF(AND(D99="",E99=""),IF(AND(B98="",C98=""),"",ABS(SUM($D$74:D98)-SUM($E$74:E98))/2),"")</f>
      </c>
      <c r="G98" s="14"/>
      <c r="H98" s="21">
        <f t="shared" si="17"/>
      </c>
      <c r="I98" s="12"/>
      <c r="J98" s="13"/>
      <c r="K98" s="22">
        <f t="shared" si="14"/>
      </c>
      <c r="L98" s="22">
        <f t="shared" si="15"/>
      </c>
      <c r="M98" s="22">
        <f>IF(AND(K99="",L99=""),IF(AND(I98="",J98=""),"",ABS(SUM($K$74:K98)-SUM($L$74:L98))/2),"")</f>
      </c>
    </row>
    <row r="99" spans="1:13" ht="12.75">
      <c r="A99" s="21">
        <f t="shared" si="16"/>
      </c>
      <c r="B99" s="12"/>
      <c r="C99" s="13"/>
      <c r="D99" s="22">
        <f t="shared" si="12"/>
      </c>
      <c r="E99" s="22">
        <f t="shared" si="13"/>
      </c>
      <c r="F99" s="22">
        <f>IF(AND(D100="",E100=""),IF(AND(B99="",C99=""),"",ABS(SUM($D$74:D99)-SUM($E$74:E99))/2),"")</f>
      </c>
      <c r="G99" s="14"/>
      <c r="H99" s="21">
        <f t="shared" si="17"/>
      </c>
      <c r="I99" s="12"/>
      <c r="J99" s="13"/>
      <c r="K99" s="22">
        <f t="shared" si="14"/>
      </c>
      <c r="L99" s="22">
        <f t="shared" si="15"/>
      </c>
      <c r="M99" s="22">
        <f>IF(AND(K100="",L100=""),IF(AND(I99="",J99=""),"",ABS(SUM($K$74:K99)-SUM($L$74:L99))/2),"")</f>
      </c>
    </row>
    <row r="100" spans="1:13" ht="12.75">
      <c r="A100" s="21">
        <f t="shared" si="16"/>
      </c>
      <c r="B100" s="12"/>
      <c r="C100" s="13"/>
      <c r="D100" s="22">
        <f t="shared" si="12"/>
      </c>
      <c r="E100" s="22">
        <f t="shared" si="13"/>
      </c>
      <c r="F100" s="22">
        <f>IF(AND(D101="",E101=""),IF(AND(B100="",C100=""),"",ABS(SUM($D$74:D100)-SUM($E$74:E100))/2),"")</f>
      </c>
      <c r="G100" s="14"/>
      <c r="H100" s="21">
        <f t="shared" si="17"/>
      </c>
      <c r="I100" s="12"/>
      <c r="J100" s="13"/>
      <c r="K100" s="22">
        <f t="shared" si="14"/>
      </c>
      <c r="L100" s="22">
        <f t="shared" si="15"/>
      </c>
      <c r="M100" s="22">
        <f>IF(AND(K101="",L101=""),IF(AND(I100="",J100=""),"",ABS(SUM($K$74:K100)-SUM($L$74:L100))/2),"")</f>
      </c>
    </row>
    <row r="101" spans="1:13" ht="12.75">
      <c r="A101" s="21">
        <f t="shared" si="16"/>
      </c>
      <c r="B101" s="12"/>
      <c r="C101" s="13"/>
      <c r="D101" s="22">
        <f t="shared" si="12"/>
      </c>
      <c r="E101" s="22">
        <f t="shared" si="13"/>
      </c>
      <c r="F101" s="22">
        <f>IF(AND(D102="",E102=""),IF(AND(B101="",C101=""),"",ABS(SUM($D$74:D101)-SUM($E$74:E101))/2),"")</f>
      </c>
      <c r="G101" s="14"/>
      <c r="H101" s="21">
        <f t="shared" si="17"/>
      </c>
      <c r="I101" s="12"/>
      <c r="J101" s="13"/>
      <c r="K101" s="22">
        <f t="shared" si="14"/>
      </c>
      <c r="L101" s="22">
        <f t="shared" si="15"/>
      </c>
      <c r="M101" s="22">
        <f>IF(AND(K102="",L102=""),IF(AND(I101="",J101=""),"",ABS(SUM($K$74:K101)-SUM($L$74:L101))/2),"")</f>
      </c>
    </row>
    <row r="102" spans="1:13" ht="12.75">
      <c r="A102" s="21">
        <f t="shared" si="16"/>
      </c>
      <c r="B102" s="12"/>
      <c r="C102" s="13"/>
      <c r="D102" s="22">
        <f t="shared" si="12"/>
      </c>
      <c r="E102" s="22">
        <f t="shared" si="13"/>
      </c>
      <c r="F102" s="22">
        <f>IF(AND(D103="",E103=""),IF(AND(B102="",C102=""),"",ABS(SUM($D$74:D102)-SUM($E$74:E102))/2),"")</f>
      </c>
      <c r="G102" s="14"/>
      <c r="H102" s="21">
        <f t="shared" si="17"/>
      </c>
      <c r="I102" s="12"/>
      <c r="J102" s="13"/>
      <c r="K102" s="22">
        <f t="shared" si="14"/>
      </c>
      <c r="L102" s="22">
        <f t="shared" si="15"/>
      </c>
      <c r="M102" s="22">
        <f>IF(AND(K103="",L103=""),IF(AND(I102="",J102=""),"",ABS(SUM($K$74:K102)-SUM($L$74:L102))/2),"")</f>
      </c>
    </row>
    <row r="104" spans="1:13" ht="12.75">
      <c r="A104" s="20"/>
      <c r="B104" s="19"/>
      <c r="C104" s="29" t="s">
        <v>15</v>
      </c>
      <c r="D104" s="32">
        <v>50</v>
      </c>
      <c r="E104" s="30" t="s">
        <v>16</v>
      </c>
      <c r="F104" s="31">
        <f>SUM(F106:F134)</f>
        <v>32.752449999998134</v>
      </c>
      <c r="G104" s="4"/>
      <c r="H104" s="20"/>
      <c r="I104" s="19"/>
      <c r="J104" s="29" t="s">
        <v>15</v>
      </c>
      <c r="K104" s="32">
        <v>60</v>
      </c>
      <c r="L104" s="30" t="s">
        <v>16</v>
      </c>
      <c r="M104" s="31">
        <f>SUM(M106:M134)</f>
        <v>36.07849999999962</v>
      </c>
    </row>
    <row r="105" spans="1:13" s="58" customFormat="1" ht="26.25">
      <c r="A105" s="55" t="s">
        <v>12</v>
      </c>
      <c r="B105" s="55" t="s">
        <v>11</v>
      </c>
      <c r="C105" s="55" t="s">
        <v>8</v>
      </c>
      <c r="D105" s="56" t="s">
        <v>13</v>
      </c>
      <c r="E105" s="56" t="s">
        <v>14</v>
      </c>
      <c r="F105" s="55"/>
      <c r="G105" s="57"/>
      <c r="H105" s="55" t="s">
        <v>12</v>
      </c>
      <c r="I105" s="55" t="s">
        <v>11</v>
      </c>
      <c r="J105" s="55" t="s">
        <v>8</v>
      </c>
      <c r="K105" s="56" t="s">
        <v>13</v>
      </c>
      <c r="L105" s="56" t="s">
        <v>14</v>
      </c>
      <c r="M105" s="55"/>
    </row>
    <row r="106" spans="1:13" ht="12.75">
      <c r="A106" s="21">
        <v>1</v>
      </c>
      <c r="B106" s="12">
        <v>49.36</v>
      </c>
      <c r="C106" s="13">
        <v>35.42</v>
      </c>
      <c r="D106" s="22">
        <f>IF(C106="","",IF(B107="",C106*$B$106,C106*B107))</f>
        <v>1946.6832000000002</v>
      </c>
      <c r="E106" s="22">
        <f>IF(B106="","",IF(B107="",B106*$C$106,B106*C107))</f>
        <v>1723.1575999999998</v>
      </c>
      <c r="F106" s="22">
        <f>IF(AND(D107="",E107=""),IF(AND(B106="",C106=""),"",ABS(SUM($D$106:D106)-SUM($E$106:E106))/2),"")</f>
      </c>
      <c r="G106" s="14"/>
      <c r="H106" s="21">
        <v>1</v>
      </c>
      <c r="I106" s="12">
        <v>44.64</v>
      </c>
      <c r="J106" s="13">
        <v>43.2</v>
      </c>
      <c r="K106" s="22">
        <f>IF(J106="","",IF(I107="",J106*$I$106,J106*I107))</f>
        <v>2572.56</v>
      </c>
      <c r="L106" s="22">
        <f>IF(I106="","",IF(I107="",I106*$J$106,I106*J107))</f>
        <v>1466.8704</v>
      </c>
      <c r="M106" s="22">
        <f>IF(AND(K107="",L107=""),IF(AND(I106="",J106=""),"",ABS(SUM($K$106:K106)-SUM($L$106:L106))/2),"")</f>
      </c>
    </row>
    <row r="107" spans="1:13" ht="12.75">
      <c r="A107" s="21">
        <f>IF(B107="","",1+A106)</f>
        <v>2</v>
      </c>
      <c r="B107" s="12">
        <v>54.96</v>
      </c>
      <c r="C107" s="13">
        <v>34.91</v>
      </c>
      <c r="D107" s="22">
        <f aca="true" t="shared" si="18" ref="D107:D134">IF(C107="","",IF(B108="",C107*$B$106,C107*B108))</f>
        <v>2127.7644999999998</v>
      </c>
      <c r="E107" s="22">
        <f aca="true" t="shared" si="19" ref="E107:E134">IF(B107="","",IF(B108="",B107*$C$106,B107*C108))</f>
        <v>1936.2407999999998</v>
      </c>
      <c r="F107" s="22">
        <f>IF(AND(D108="",E108=""),IF(AND(B107="",C107=""),"",ABS(SUM($D$106:D107)-SUM($E$106:E107))/2),"")</f>
      </c>
      <c r="G107" s="14"/>
      <c r="H107" s="21">
        <f>IF(I107="","",1+H106)</f>
        <v>2</v>
      </c>
      <c r="I107" s="12">
        <v>59.55</v>
      </c>
      <c r="J107" s="13">
        <v>32.86</v>
      </c>
      <c r="K107" s="22">
        <f aca="true" t="shared" si="20" ref="K107:K134">IF(J107="","",IF(I108="",J107*$I$106,J107*I108))</f>
        <v>2073.466</v>
      </c>
      <c r="L107" s="22">
        <f aca="true" t="shared" si="21" ref="L107:L134">IF(I107="","",IF(I108="",I107*$J$106,I107*J108))</f>
        <v>1956.8129999999999</v>
      </c>
      <c r="M107" s="22">
        <f>IF(AND(K108="",L108=""),IF(AND(I107="",J107=""),"",ABS(SUM($K$106:K107)-SUM($L$106:L107))/2),"")</f>
      </c>
    </row>
    <row r="108" spans="1:13" ht="12.75">
      <c r="A108" s="21">
        <f aca="true" t="shared" si="22" ref="A108:A134">IF(B108="","",1+A107)</f>
        <v>3</v>
      </c>
      <c r="B108" s="12">
        <v>60.95</v>
      </c>
      <c r="C108" s="13">
        <v>35.23</v>
      </c>
      <c r="D108" s="22">
        <f t="shared" si="18"/>
        <v>2390.0032</v>
      </c>
      <c r="E108" s="22">
        <f t="shared" si="19"/>
        <v>2457.504</v>
      </c>
      <c r="F108" s="22">
        <f>IF(AND(D109="",E109=""),IF(AND(B108="",C108=""),"",ABS(SUM($D$106:D108)-SUM($E$106:E108))/2),"")</f>
      </c>
      <c r="G108" s="14"/>
      <c r="H108" s="21">
        <f aca="true" t="shared" si="23" ref="H108:H134">IF(I108="","",1+H107)</f>
        <v>3</v>
      </c>
      <c r="I108" s="12">
        <v>63.1</v>
      </c>
      <c r="J108" s="13">
        <v>32.86</v>
      </c>
      <c r="K108" s="22">
        <f t="shared" si="20"/>
        <v>2190.119</v>
      </c>
      <c r="L108" s="22">
        <f t="shared" si="21"/>
        <v>2073.466</v>
      </c>
      <c r="M108" s="22">
        <f>IF(AND(K109="",L109=""),IF(AND(I108="",J108=""),"",ABS(SUM($K$106:K108)-SUM($L$106:L108))/2),"")</f>
      </c>
    </row>
    <row r="109" spans="1:13" ht="12.75">
      <c r="A109" s="21">
        <f t="shared" si="22"/>
        <v>4</v>
      </c>
      <c r="B109" s="12">
        <v>67.84</v>
      </c>
      <c r="C109" s="13">
        <v>40.32</v>
      </c>
      <c r="D109" s="22">
        <f t="shared" si="18"/>
        <v>2862.72</v>
      </c>
      <c r="E109" s="22">
        <f t="shared" si="19"/>
        <v>2781.44</v>
      </c>
      <c r="F109" s="22">
        <f>IF(AND(D110="",E110=""),IF(AND(B109="",C109=""),"",ABS(SUM($D$106:D109)-SUM($E$106:E109))/2),"")</f>
      </c>
      <c r="G109" s="14"/>
      <c r="H109" s="21">
        <f t="shared" si="23"/>
        <v>4</v>
      </c>
      <c r="I109" s="12">
        <v>66.65</v>
      </c>
      <c r="J109" s="13">
        <v>32.86</v>
      </c>
      <c r="K109" s="22">
        <f t="shared" si="20"/>
        <v>2244.3379999999997</v>
      </c>
      <c r="L109" s="22">
        <f t="shared" si="21"/>
        <v>2292.76</v>
      </c>
      <c r="M109" s="22">
        <f>IF(AND(K110="",L110=""),IF(AND(I109="",J109=""),"",ABS(SUM($K$106:K109)-SUM($L$106:L109))/2),"")</f>
      </c>
    </row>
    <row r="110" spans="1:13" ht="12.75">
      <c r="A110" s="21">
        <f t="shared" si="22"/>
        <v>5</v>
      </c>
      <c r="B110" s="12">
        <v>71</v>
      </c>
      <c r="C110" s="13">
        <v>41</v>
      </c>
      <c r="D110" s="22">
        <f t="shared" si="18"/>
        <v>2440.73</v>
      </c>
      <c r="E110" s="22">
        <f t="shared" si="19"/>
        <v>2339.4500000000003</v>
      </c>
      <c r="F110" s="22">
        <f>IF(AND(D111="",E111=""),IF(AND(B110="",C110=""),"",ABS(SUM($D$106:D110)-SUM($E$106:E110))/2),"")</f>
      </c>
      <c r="G110" s="14"/>
      <c r="H110" s="21">
        <f t="shared" si="23"/>
        <v>5</v>
      </c>
      <c r="I110" s="12">
        <v>68.3</v>
      </c>
      <c r="J110" s="13">
        <v>34.4</v>
      </c>
      <c r="K110" s="22">
        <f t="shared" si="20"/>
        <v>2200.5679999999998</v>
      </c>
      <c r="L110" s="22">
        <f t="shared" si="21"/>
        <v>2330.3959999999997</v>
      </c>
      <c r="M110" s="22">
        <f>IF(AND(K111="",L111=""),IF(AND(I110="",J110=""),"",ABS(SUM($K$106:K110)-SUM($L$106:L110))/2),"")</f>
      </c>
    </row>
    <row r="111" spans="1:13" ht="12.75">
      <c r="A111" s="21">
        <f t="shared" si="22"/>
        <v>6</v>
      </c>
      <c r="B111" s="12">
        <v>59.53</v>
      </c>
      <c r="C111" s="13">
        <v>32.95</v>
      </c>
      <c r="D111" s="22">
        <f t="shared" si="18"/>
        <v>1844.5410000000002</v>
      </c>
      <c r="E111" s="22">
        <f t="shared" si="19"/>
        <v>1961.5135000000002</v>
      </c>
      <c r="F111" s="22">
        <f>IF(AND(D112="",E112=""),IF(AND(B111="",C111=""),"",ABS(SUM($D$106:D111)-SUM($E$106:E111))/2),"")</f>
      </c>
      <c r="G111" s="14"/>
      <c r="H111" s="21">
        <f t="shared" si="23"/>
        <v>6</v>
      </c>
      <c r="I111" s="12">
        <v>63.97</v>
      </c>
      <c r="J111" s="13">
        <v>34.12</v>
      </c>
      <c r="K111" s="22">
        <f t="shared" si="20"/>
        <v>1965.6531999999997</v>
      </c>
      <c r="L111" s="22">
        <f t="shared" si="21"/>
        <v>2241.5088</v>
      </c>
      <c r="M111" s="22">
        <f>IF(AND(K112="",L112=""),IF(AND(I111="",J111=""),"",ABS(SUM($K$106:K111)-SUM($L$106:L111))/2),"")</f>
      </c>
    </row>
    <row r="112" spans="1:13" ht="12.75">
      <c r="A112" s="21">
        <f t="shared" si="22"/>
        <v>7</v>
      </c>
      <c r="B112" s="12">
        <v>55.98</v>
      </c>
      <c r="C112" s="13">
        <v>32.95</v>
      </c>
      <c r="D112" s="22">
        <f t="shared" si="18"/>
        <v>1727.5685</v>
      </c>
      <c r="E112" s="22">
        <f t="shared" si="19"/>
        <v>1844.5410000000002</v>
      </c>
      <c r="F112" s="22">
        <f>IF(AND(D113="",E113=""),IF(AND(B112="",C112=""),"",ABS(SUM($D$106:D112)-SUM($E$106:E112))/2),"")</f>
      </c>
      <c r="G112" s="14"/>
      <c r="H112" s="21">
        <f t="shared" si="23"/>
        <v>7</v>
      </c>
      <c r="I112" s="12">
        <v>57.61</v>
      </c>
      <c r="J112" s="13">
        <v>35.04</v>
      </c>
      <c r="K112" s="22">
        <f t="shared" si="20"/>
        <v>1896.3647999999998</v>
      </c>
      <c r="L112" s="22">
        <f t="shared" si="21"/>
        <v>2289.4214</v>
      </c>
      <c r="M112" s="22">
        <f>IF(AND(K113="",L113=""),IF(AND(I112="",J112=""),"",ABS(SUM($K$106:K112)-SUM($L$106:L112))/2),"")</f>
      </c>
    </row>
    <row r="113" spans="1:13" ht="12.75">
      <c r="A113" s="21">
        <f t="shared" si="22"/>
        <v>8</v>
      </c>
      <c r="B113" s="12">
        <v>52.43</v>
      </c>
      <c r="C113" s="13">
        <v>32.95</v>
      </c>
      <c r="D113" s="22">
        <f t="shared" si="18"/>
        <v>1626.412</v>
      </c>
      <c r="E113" s="22">
        <f t="shared" si="19"/>
        <v>1857.0706</v>
      </c>
      <c r="F113" s="22">
        <f>IF(AND(D114="",E114=""),IF(AND(B113="",C113=""),"",ABS(SUM($D$106:D113)-SUM($E$106:E113))/2),"")</f>
      </c>
      <c r="G113" s="14"/>
      <c r="H113" s="21">
        <f t="shared" si="23"/>
        <v>8</v>
      </c>
      <c r="I113" s="12">
        <v>54.12</v>
      </c>
      <c r="J113" s="13">
        <v>39.74</v>
      </c>
      <c r="K113" s="22">
        <f t="shared" si="20"/>
        <v>1773.9936</v>
      </c>
      <c r="L113" s="22">
        <f t="shared" si="21"/>
        <v>2337.984</v>
      </c>
      <c r="M113" s="22">
        <f>IF(AND(K114="",L114=""),IF(AND(I113="",J113=""),"",ABS(SUM($K$106:K113)-SUM($L$106:L113))/2),"")</f>
      </c>
    </row>
    <row r="114" spans="1:13" ht="12.75">
      <c r="A114" s="21">
        <f t="shared" si="22"/>
        <v>9</v>
      </c>
      <c r="B114" s="12">
        <v>49.36</v>
      </c>
      <c r="C114" s="13">
        <v>35.42</v>
      </c>
      <c r="D114" s="22">
        <f t="shared" si="18"/>
        <v>1748.3312</v>
      </c>
      <c r="E114" s="22">
        <f t="shared" si="19"/>
        <v>1748.3312</v>
      </c>
      <c r="F114" s="22">
        <f>IF(AND(D115="",E115=""),IF(AND(B114="",C114=""),"",ABS(SUM($D$106:D114)-SUM($E$106:E114))/2),"")</f>
        <v>32.752449999998134</v>
      </c>
      <c r="G114" s="14"/>
      <c r="H114" s="21">
        <f t="shared" si="23"/>
        <v>9</v>
      </c>
      <c r="I114" s="12">
        <v>44.64</v>
      </c>
      <c r="J114" s="13">
        <v>43.2</v>
      </c>
      <c r="K114" s="22">
        <f t="shared" si="20"/>
        <v>1928.448</v>
      </c>
      <c r="L114" s="22">
        <f t="shared" si="21"/>
        <v>1928.448</v>
      </c>
      <c r="M114" s="22">
        <f>IF(AND(K115="",L115=""),IF(AND(I114="",J114=""),"",ABS(SUM($K$106:K114)-SUM($L$106:L114))/2),"")</f>
        <v>36.07849999999962</v>
      </c>
    </row>
    <row r="115" spans="1:13" ht="12.75">
      <c r="A115" s="21">
        <f t="shared" si="22"/>
      </c>
      <c r="B115" s="12"/>
      <c r="C115" s="13"/>
      <c r="D115" s="22">
        <f t="shared" si="18"/>
      </c>
      <c r="E115" s="22">
        <f t="shared" si="19"/>
      </c>
      <c r="F115" s="22">
        <f>IF(AND(D116="",E116=""),IF(AND(B115="",C115=""),"",ABS(SUM($D$106:D115)-SUM($E$106:E115))/2),"")</f>
      </c>
      <c r="G115" s="14"/>
      <c r="H115" s="21">
        <f t="shared" si="23"/>
      </c>
      <c r="I115" s="12"/>
      <c r="J115" s="13"/>
      <c r="K115" s="22">
        <f t="shared" si="20"/>
      </c>
      <c r="L115" s="22">
        <f t="shared" si="21"/>
      </c>
      <c r="M115" s="22">
        <f>IF(AND(K116="",L116=""),IF(AND(I115="",J115=""),"",ABS(SUM($K$106:K115)-SUM($L$106:L115))/2),"")</f>
      </c>
    </row>
    <row r="116" spans="1:13" ht="12.75">
      <c r="A116" s="21">
        <f t="shared" si="22"/>
      </c>
      <c r="B116" s="12"/>
      <c r="C116" s="13"/>
      <c r="D116" s="22">
        <f t="shared" si="18"/>
      </c>
      <c r="E116" s="22">
        <f t="shared" si="19"/>
      </c>
      <c r="F116" s="22">
        <f>IF(AND(D117="",E117=""),IF(AND(B116="",C116=""),"",ABS(SUM($D$106:D116)-SUM($E$106:E116))/2),"")</f>
      </c>
      <c r="G116" s="14"/>
      <c r="H116" s="21">
        <f t="shared" si="23"/>
      </c>
      <c r="I116" s="12"/>
      <c r="J116" s="13"/>
      <c r="K116" s="22">
        <f t="shared" si="20"/>
      </c>
      <c r="L116" s="22">
        <f t="shared" si="21"/>
      </c>
      <c r="M116" s="22">
        <f>IF(AND(K117="",L117=""),IF(AND(I116="",J116=""),"",ABS(SUM($K$106:K116)-SUM($L$106:L116))/2),"")</f>
      </c>
    </row>
    <row r="117" spans="1:13" ht="12.75">
      <c r="A117" s="21">
        <f t="shared" si="22"/>
      </c>
      <c r="B117" s="12"/>
      <c r="C117" s="13"/>
      <c r="D117" s="22">
        <f t="shared" si="18"/>
      </c>
      <c r="E117" s="22">
        <f t="shared" si="19"/>
      </c>
      <c r="F117" s="22">
        <f>IF(AND(D118="",E118=""),IF(AND(B117="",C117=""),"",ABS(SUM($D$106:D117)-SUM($E$106:E117))/2),"")</f>
      </c>
      <c r="G117" s="14"/>
      <c r="H117" s="21">
        <f t="shared" si="23"/>
      </c>
      <c r="I117" s="12"/>
      <c r="J117" s="13"/>
      <c r="K117" s="22">
        <f t="shared" si="20"/>
      </c>
      <c r="L117" s="22">
        <f t="shared" si="21"/>
      </c>
      <c r="M117" s="22">
        <f>IF(AND(K118="",L118=""),IF(AND(I117="",J117=""),"",ABS(SUM($K$106:K117)-SUM($L$106:L117))/2),"")</f>
      </c>
    </row>
    <row r="118" spans="1:13" ht="12.75">
      <c r="A118" s="21">
        <f t="shared" si="22"/>
      </c>
      <c r="B118" s="12"/>
      <c r="C118" s="13"/>
      <c r="D118" s="22">
        <f t="shared" si="18"/>
      </c>
      <c r="E118" s="22">
        <f t="shared" si="19"/>
      </c>
      <c r="F118" s="22">
        <f>IF(AND(D119="",E119=""),IF(AND(B118="",C118=""),"",ABS(SUM($D$106:D118)-SUM($E$106:E118))/2),"")</f>
      </c>
      <c r="G118" s="14"/>
      <c r="H118" s="21">
        <f t="shared" si="23"/>
      </c>
      <c r="I118" s="12"/>
      <c r="J118" s="13"/>
      <c r="K118" s="22">
        <f t="shared" si="20"/>
      </c>
      <c r="L118" s="22">
        <f t="shared" si="21"/>
      </c>
      <c r="M118" s="22">
        <f>IF(AND(K119="",L119=""),IF(AND(I118="",J118=""),"",ABS(SUM($K$106:K118)-SUM($L$106:L118))/2),"")</f>
      </c>
    </row>
    <row r="119" spans="1:13" ht="12.75">
      <c r="A119" s="21">
        <f t="shared" si="22"/>
      </c>
      <c r="B119" s="12"/>
      <c r="C119" s="13"/>
      <c r="D119" s="22">
        <f t="shared" si="18"/>
      </c>
      <c r="E119" s="22">
        <f t="shared" si="19"/>
      </c>
      <c r="F119" s="22">
        <f>IF(AND(D120="",E120=""),IF(AND(B119="",C119=""),"",ABS(SUM($D$106:D119)-SUM($E$106:E119))/2),"")</f>
      </c>
      <c r="G119" s="14"/>
      <c r="H119" s="21">
        <f t="shared" si="23"/>
      </c>
      <c r="I119" s="12"/>
      <c r="J119" s="13"/>
      <c r="K119" s="22">
        <f t="shared" si="20"/>
      </c>
      <c r="L119" s="22">
        <f t="shared" si="21"/>
      </c>
      <c r="M119" s="22">
        <f>IF(AND(K120="",L120=""),IF(AND(I119="",J119=""),"",ABS(SUM($K$106:K119)-SUM($L$106:L119))/2),"")</f>
      </c>
    </row>
    <row r="120" spans="1:13" ht="12.75">
      <c r="A120" s="21">
        <f t="shared" si="22"/>
      </c>
      <c r="B120" s="12"/>
      <c r="C120" s="13"/>
      <c r="D120" s="22">
        <f t="shared" si="18"/>
      </c>
      <c r="E120" s="22">
        <f t="shared" si="19"/>
      </c>
      <c r="F120" s="22">
        <f>IF(AND(D121="",E121=""),IF(AND(B120="",C120=""),"",ABS(SUM($D$106:D120)-SUM($E$106:E120))/2),"")</f>
      </c>
      <c r="G120" s="14"/>
      <c r="H120" s="21">
        <f t="shared" si="23"/>
      </c>
      <c r="I120" s="12"/>
      <c r="J120" s="13"/>
      <c r="K120" s="22">
        <f t="shared" si="20"/>
      </c>
      <c r="L120" s="22">
        <f t="shared" si="21"/>
      </c>
      <c r="M120" s="22">
        <f>IF(AND(K121="",L121=""),IF(AND(I120="",J120=""),"",ABS(SUM($K$106:K120)-SUM($L$106:L120))/2),"")</f>
      </c>
    </row>
    <row r="121" spans="1:13" ht="12.75">
      <c r="A121" s="21">
        <f t="shared" si="22"/>
      </c>
      <c r="B121" s="12"/>
      <c r="C121" s="13"/>
      <c r="D121" s="22">
        <f t="shared" si="18"/>
      </c>
      <c r="E121" s="22">
        <f t="shared" si="19"/>
      </c>
      <c r="F121" s="22">
        <f>IF(AND(D122="",E122=""),IF(AND(B121="",C121=""),"",ABS(SUM($D$106:D121)-SUM($E$106:E121))/2),"")</f>
      </c>
      <c r="G121" s="14"/>
      <c r="H121" s="21">
        <f t="shared" si="23"/>
      </c>
      <c r="I121" s="12"/>
      <c r="J121" s="13"/>
      <c r="K121" s="22">
        <f t="shared" si="20"/>
      </c>
      <c r="L121" s="22">
        <f t="shared" si="21"/>
      </c>
      <c r="M121" s="22">
        <f>IF(AND(K122="",L122=""),IF(AND(I121="",J121=""),"",ABS(SUM($K$106:K121)-SUM($L$106:L121))/2),"")</f>
      </c>
    </row>
    <row r="122" spans="1:13" ht="12.75">
      <c r="A122" s="21">
        <f t="shared" si="22"/>
      </c>
      <c r="B122" s="12"/>
      <c r="C122" s="13"/>
      <c r="D122" s="22">
        <f t="shared" si="18"/>
      </c>
      <c r="E122" s="22">
        <f t="shared" si="19"/>
      </c>
      <c r="F122" s="22">
        <f>IF(AND(D123="",E123=""),IF(AND(B122="",C122=""),"",ABS(SUM($D$106:D122)-SUM($E$106:E122))/2),"")</f>
      </c>
      <c r="G122" s="14"/>
      <c r="H122" s="21">
        <f t="shared" si="23"/>
      </c>
      <c r="I122" s="12"/>
      <c r="J122" s="13"/>
      <c r="K122" s="22">
        <f t="shared" si="20"/>
      </c>
      <c r="L122" s="22">
        <f t="shared" si="21"/>
      </c>
      <c r="M122" s="22">
        <f>IF(AND(K123="",L123=""),IF(AND(I122="",J122=""),"",ABS(SUM($K$106:K122)-SUM($L$106:L122))/2),"")</f>
      </c>
    </row>
    <row r="123" spans="1:13" ht="12.75">
      <c r="A123" s="21">
        <f t="shared" si="22"/>
      </c>
      <c r="B123" s="12"/>
      <c r="C123" s="13"/>
      <c r="D123" s="22">
        <f t="shared" si="18"/>
      </c>
      <c r="E123" s="22">
        <f t="shared" si="19"/>
      </c>
      <c r="F123" s="22">
        <f>IF(AND(D124="",E124=""),IF(AND(B123="",C123=""),"",ABS(SUM($D$106:D123)-SUM($E$106:E123))/2),"")</f>
      </c>
      <c r="G123" s="14"/>
      <c r="H123" s="21">
        <f t="shared" si="23"/>
      </c>
      <c r="I123" s="12"/>
      <c r="J123" s="13"/>
      <c r="K123" s="22">
        <f t="shared" si="20"/>
      </c>
      <c r="L123" s="22">
        <f t="shared" si="21"/>
      </c>
      <c r="M123" s="22">
        <f>IF(AND(K124="",L124=""),IF(AND(I123="",J123=""),"",ABS(SUM($K$106:K123)-SUM($L$106:L123))/2),"")</f>
      </c>
    </row>
    <row r="124" spans="1:13" ht="12.75">
      <c r="A124" s="21">
        <f t="shared" si="22"/>
      </c>
      <c r="B124" s="12"/>
      <c r="C124" s="13"/>
      <c r="D124" s="22">
        <f t="shared" si="18"/>
      </c>
      <c r="E124" s="22">
        <f t="shared" si="19"/>
      </c>
      <c r="F124" s="22">
        <f>IF(AND(D125="",E125=""),IF(AND(B124="",C124=""),"",ABS(SUM($D$106:D124)-SUM($E$106:E124))/2),"")</f>
      </c>
      <c r="G124" s="14"/>
      <c r="H124" s="21">
        <f t="shared" si="23"/>
      </c>
      <c r="I124" s="12"/>
      <c r="J124" s="13"/>
      <c r="K124" s="22">
        <f t="shared" si="20"/>
      </c>
      <c r="L124" s="22">
        <f t="shared" si="21"/>
      </c>
      <c r="M124" s="22">
        <f>IF(AND(K125="",L125=""),IF(AND(I124="",J124=""),"",ABS(SUM($K$106:K124)-SUM($L$106:L124))/2),"")</f>
      </c>
    </row>
    <row r="125" spans="1:13" ht="12.75">
      <c r="A125" s="21">
        <f t="shared" si="22"/>
      </c>
      <c r="B125" s="12"/>
      <c r="C125" s="13"/>
      <c r="D125" s="22">
        <f t="shared" si="18"/>
      </c>
      <c r="E125" s="22">
        <f t="shared" si="19"/>
      </c>
      <c r="F125" s="22">
        <f>IF(AND(D126="",E126=""),IF(AND(B125="",C125=""),"",ABS(SUM($D$106:D125)-SUM($E$106:E125))/2),"")</f>
      </c>
      <c r="G125" s="14"/>
      <c r="H125" s="21">
        <f t="shared" si="23"/>
      </c>
      <c r="I125" s="12"/>
      <c r="J125" s="13"/>
      <c r="K125" s="22">
        <f t="shared" si="20"/>
      </c>
      <c r="L125" s="22">
        <f t="shared" si="21"/>
      </c>
      <c r="M125" s="22">
        <f>IF(AND(K126="",L126=""),IF(AND(I125="",J125=""),"",ABS(SUM($K$106:K125)-SUM($L$106:L125))/2),"")</f>
      </c>
    </row>
    <row r="126" spans="1:13" ht="12.75">
      <c r="A126" s="21">
        <f t="shared" si="22"/>
      </c>
      <c r="B126" s="12"/>
      <c r="C126" s="13"/>
      <c r="D126" s="22">
        <f t="shared" si="18"/>
      </c>
      <c r="E126" s="22">
        <f t="shared" si="19"/>
      </c>
      <c r="F126" s="22">
        <f>IF(AND(D127="",E127=""),IF(AND(B126="",C126=""),"",ABS(SUM($D$106:D126)-SUM($E$106:E126))/2),"")</f>
      </c>
      <c r="G126" s="14"/>
      <c r="H126" s="21">
        <f t="shared" si="23"/>
      </c>
      <c r="I126" s="12"/>
      <c r="J126" s="13"/>
      <c r="K126" s="22">
        <f t="shared" si="20"/>
      </c>
      <c r="L126" s="22">
        <f t="shared" si="21"/>
      </c>
      <c r="M126" s="22">
        <f>IF(AND(K127="",L127=""),IF(AND(I126="",J126=""),"",ABS(SUM($K$106:K126)-SUM($L$106:L126))/2),"")</f>
      </c>
    </row>
    <row r="127" spans="1:13" ht="12.75">
      <c r="A127" s="21">
        <f t="shared" si="22"/>
      </c>
      <c r="B127" s="12"/>
      <c r="C127" s="13"/>
      <c r="D127" s="22">
        <f t="shared" si="18"/>
      </c>
      <c r="E127" s="22">
        <f t="shared" si="19"/>
      </c>
      <c r="F127" s="22">
        <f>IF(AND(D128="",E128=""),IF(AND(B127="",C127=""),"",ABS(SUM($D$106:D127)-SUM($E$106:E127))/2),"")</f>
      </c>
      <c r="G127" s="14"/>
      <c r="H127" s="21">
        <f t="shared" si="23"/>
      </c>
      <c r="I127" s="12"/>
      <c r="J127" s="13"/>
      <c r="K127" s="22">
        <f t="shared" si="20"/>
      </c>
      <c r="L127" s="22">
        <f t="shared" si="21"/>
      </c>
      <c r="M127" s="22">
        <f>IF(AND(K128="",L128=""),IF(AND(I127="",J127=""),"",ABS(SUM($K$106:K127)-SUM($L$106:L127))/2),"")</f>
      </c>
    </row>
    <row r="128" spans="1:13" ht="12.75">
      <c r="A128" s="21">
        <f t="shared" si="22"/>
      </c>
      <c r="B128" s="12"/>
      <c r="C128" s="13"/>
      <c r="D128" s="22">
        <f t="shared" si="18"/>
      </c>
      <c r="E128" s="22">
        <f t="shared" si="19"/>
      </c>
      <c r="F128" s="22">
        <f>IF(AND(D129="",E129=""),IF(AND(B128="",C128=""),"",ABS(SUM($D$106:D128)-SUM($E$106:E128))/2),"")</f>
      </c>
      <c r="G128" s="14"/>
      <c r="H128" s="21">
        <f t="shared" si="23"/>
      </c>
      <c r="I128" s="12"/>
      <c r="J128" s="13"/>
      <c r="K128" s="22">
        <f t="shared" si="20"/>
      </c>
      <c r="L128" s="22">
        <f t="shared" si="21"/>
      </c>
      <c r="M128" s="22">
        <f>IF(AND(K129="",L129=""),IF(AND(I128="",J128=""),"",ABS(SUM($K$106:K128)-SUM($L$106:L128))/2),"")</f>
      </c>
    </row>
    <row r="129" spans="1:13" ht="12.75">
      <c r="A129" s="21">
        <f t="shared" si="22"/>
      </c>
      <c r="B129" s="12"/>
      <c r="C129" s="13"/>
      <c r="D129" s="22">
        <f t="shared" si="18"/>
      </c>
      <c r="E129" s="22">
        <f t="shared" si="19"/>
      </c>
      <c r="F129" s="22">
        <f>IF(AND(D130="",E130=""),IF(AND(B129="",C129=""),"",ABS(SUM($D$106:D129)-SUM($E$106:E129))/2),"")</f>
      </c>
      <c r="G129" s="14"/>
      <c r="H129" s="21">
        <f t="shared" si="23"/>
      </c>
      <c r="I129" s="12"/>
      <c r="J129" s="13"/>
      <c r="K129" s="22">
        <f t="shared" si="20"/>
      </c>
      <c r="L129" s="22">
        <f t="shared" si="21"/>
      </c>
      <c r="M129" s="22">
        <f>IF(AND(K130="",L130=""),IF(AND(I129="",J129=""),"",ABS(SUM($K$106:K129)-SUM($L$106:L129))/2),"")</f>
      </c>
    </row>
    <row r="130" spans="1:13" ht="12.75">
      <c r="A130" s="21">
        <f t="shared" si="22"/>
      </c>
      <c r="B130" s="12"/>
      <c r="C130" s="13"/>
      <c r="D130" s="22">
        <f t="shared" si="18"/>
      </c>
      <c r="E130" s="22">
        <f t="shared" si="19"/>
      </c>
      <c r="F130" s="22">
        <f>IF(AND(D131="",E131=""),IF(AND(B130="",C130=""),"",ABS(SUM($D$106:D130)-SUM($E$106:E130))/2),"")</f>
      </c>
      <c r="G130" s="14"/>
      <c r="H130" s="21">
        <f t="shared" si="23"/>
      </c>
      <c r="I130" s="12"/>
      <c r="J130" s="13"/>
      <c r="K130" s="22">
        <f t="shared" si="20"/>
      </c>
      <c r="L130" s="22">
        <f t="shared" si="21"/>
      </c>
      <c r="M130" s="22">
        <f>IF(AND(K131="",L131=""),IF(AND(I130="",J130=""),"",ABS(SUM($K$106:K130)-SUM($L$106:L130))/2),"")</f>
      </c>
    </row>
    <row r="131" spans="1:13" ht="12.75">
      <c r="A131" s="21">
        <f t="shared" si="22"/>
      </c>
      <c r="B131" s="12"/>
      <c r="C131" s="13"/>
      <c r="D131" s="22">
        <f t="shared" si="18"/>
      </c>
      <c r="E131" s="22">
        <f t="shared" si="19"/>
      </c>
      <c r="F131" s="22">
        <f>IF(AND(D132="",E132=""),IF(AND(B131="",C131=""),"",ABS(SUM($D$106:D131)-SUM($E$106:E131))/2),"")</f>
      </c>
      <c r="G131" s="14"/>
      <c r="H131" s="21">
        <f t="shared" si="23"/>
      </c>
      <c r="I131" s="12"/>
      <c r="J131" s="13"/>
      <c r="K131" s="22">
        <f t="shared" si="20"/>
      </c>
      <c r="L131" s="22">
        <f t="shared" si="21"/>
      </c>
      <c r="M131" s="22">
        <f>IF(AND(K132="",L132=""),IF(AND(I131="",J131=""),"",ABS(SUM($K$106:K131)-SUM($L$106:L131))/2),"")</f>
      </c>
    </row>
    <row r="132" spans="1:13" ht="12.75">
      <c r="A132" s="21">
        <f t="shared" si="22"/>
      </c>
      <c r="B132" s="12"/>
      <c r="C132" s="13"/>
      <c r="D132" s="22">
        <f t="shared" si="18"/>
      </c>
      <c r="E132" s="22">
        <f t="shared" si="19"/>
      </c>
      <c r="F132" s="22">
        <f>IF(AND(D133="",E133=""),IF(AND(B132="",C132=""),"",ABS(SUM($D$106:D132)-SUM($E$106:E132))/2),"")</f>
      </c>
      <c r="G132" s="14"/>
      <c r="H132" s="21">
        <f t="shared" si="23"/>
      </c>
      <c r="I132" s="12"/>
      <c r="J132" s="13"/>
      <c r="K132" s="22">
        <f t="shared" si="20"/>
      </c>
      <c r="L132" s="22">
        <f t="shared" si="21"/>
      </c>
      <c r="M132" s="22">
        <f>IF(AND(K133="",L133=""),IF(AND(I132="",J132=""),"",ABS(SUM($K$106:K132)-SUM($L$106:L132))/2),"")</f>
      </c>
    </row>
    <row r="133" spans="1:13" ht="12.75">
      <c r="A133" s="21">
        <f t="shared" si="22"/>
      </c>
      <c r="B133" s="12"/>
      <c r="C133" s="13"/>
      <c r="D133" s="22">
        <f t="shared" si="18"/>
      </c>
      <c r="E133" s="22">
        <f t="shared" si="19"/>
      </c>
      <c r="F133" s="22">
        <f>IF(AND(D134="",E134=""),IF(AND(B133="",C133=""),"",ABS(SUM($D$106:D133)-SUM($E$106:E133))/2),"")</f>
      </c>
      <c r="G133" s="14"/>
      <c r="H133" s="21">
        <f t="shared" si="23"/>
      </c>
      <c r="I133" s="12"/>
      <c r="J133" s="13"/>
      <c r="K133" s="22">
        <f t="shared" si="20"/>
      </c>
      <c r="L133" s="22">
        <f t="shared" si="21"/>
      </c>
      <c r="M133" s="22">
        <f>IF(AND(K134="",L134=""),IF(AND(I133="",J133=""),"",ABS(SUM($K$106:K133)-SUM($L$106:L133))/2),"")</f>
      </c>
    </row>
    <row r="134" spans="1:13" ht="12.75">
      <c r="A134" s="21">
        <f t="shared" si="22"/>
      </c>
      <c r="B134" s="12"/>
      <c r="C134" s="13"/>
      <c r="D134" s="22">
        <f t="shared" si="18"/>
      </c>
      <c r="E134" s="22">
        <f t="shared" si="19"/>
      </c>
      <c r="F134" s="22">
        <f>IF(AND(D135="",E135=""),IF(AND(B134="",C134=""),"",ABS(SUM($D$106:D134)-SUM($E$106:E134))/2),"")</f>
      </c>
      <c r="G134" s="14"/>
      <c r="H134" s="21">
        <f t="shared" si="23"/>
      </c>
      <c r="I134" s="12"/>
      <c r="J134" s="13"/>
      <c r="K134" s="22">
        <f t="shared" si="20"/>
      </c>
      <c r="L134" s="22">
        <f t="shared" si="21"/>
      </c>
      <c r="M134" s="22">
        <f>IF(AND(K135="",L135=""),IF(AND(I134="",J134=""),"",ABS(SUM($K$106:K134)-SUM($L$106:L134))/2),"")</f>
      </c>
    </row>
    <row r="136" spans="1:13" ht="12.75">
      <c r="A136" s="20"/>
      <c r="B136" s="19"/>
      <c r="C136" s="29" t="s">
        <v>15</v>
      </c>
      <c r="D136" s="32">
        <v>70</v>
      </c>
      <c r="E136" s="30" t="s">
        <v>16</v>
      </c>
      <c r="F136" s="31">
        <f>SUM(F138:F166)</f>
        <v>30.086750000000393</v>
      </c>
      <c r="G136" s="4"/>
      <c r="H136" s="20"/>
      <c r="I136" s="19"/>
      <c r="J136" s="29" t="s">
        <v>15</v>
      </c>
      <c r="K136" s="32">
        <v>80</v>
      </c>
      <c r="L136" s="30" t="s">
        <v>16</v>
      </c>
      <c r="M136" s="31">
        <f>SUM(M138:M166)</f>
        <v>36.07849999999962</v>
      </c>
    </row>
    <row r="137" spans="1:13" s="58" customFormat="1" ht="26.25">
      <c r="A137" s="55" t="s">
        <v>12</v>
      </c>
      <c r="B137" s="55" t="s">
        <v>11</v>
      </c>
      <c r="C137" s="55" t="s">
        <v>8</v>
      </c>
      <c r="D137" s="56" t="s">
        <v>13</v>
      </c>
      <c r="E137" s="56" t="s">
        <v>14</v>
      </c>
      <c r="F137" s="55"/>
      <c r="G137" s="57"/>
      <c r="H137" s="55" t="s">
        <v>12</v>
      </c>
      <c r="I137" s="55" t="s">
        <v>11</v>
      </c>
      <c r="J137" s="55" t="s">
        <v>8</v>
      </c>
      <c r="K137" s="56" t="s">
        <v>13</v>
      </c>
      <c r="L137" s="56" t="s">
        <v>14</v>
      </c>
      <c r="M137" s="55"/>
    </row>
    <row r="138" spans="1:13" ht="12.75">
      <c r="A138" s="21">
        <v>1</v>
      </c>
      <c r="B138" s="12">
        <v>46.86</v>
      </c>
      <c r="C138" s="13">
        <v>33.98</v>
      </c>
      <c r="D138" s="22">
        <f>IF(C138="","",IF(B139="",C138*$B$138,C138*B139))</f>
        <v>1731.9605999999999</v>
      </c>
      <c r="E138" s="22">
        <f>IF(B138="","",IF(B139="",B138*$C$138,B138*C139))</f>
        <v>1578.2448</v>
      </c>
      <c r="F138" s="22">
        <f>IF(AND(D139="",E139=""),IF(AND(B138="",C138=""),"",ABS(SUM($D$138:D138)-SUM($E$138:E138))/2),"")</f>
      </c>
      <c r="G138" s="14"/>
      <c r="H138" s="21">
        <v>1</v>
      </c>
      <c r="I138" s="12">
        <v>44.64</v>
      </c>
      <c r="J138" s="13">
        <v>43.2</v>
      </c>
      <c r="K138" s="22">
        <f>IF(J138="","",IF(I139="",J138*$I$138,J138*I139))</f>
        <v>2572.56</v>
      </c>
      <c r="L138" s="22">
        <f>IF(I138="","",IF(I139="",I138*$J$138,I138*J139))</f>
        <v>1466.8704</v>
      </c>
      <c r="M138" s="22">
        <f>IF(AND(K139="",L139=""),IF(AND(I138="",J138=""),"",ABS(SUM($K$138:K138)-SUM($L$138:L138))/2),"")</f>
      </c>
    </row>
    <row r="139" spans="1:13" ht="12.75">
      <c r="A139" s="21">
        <f>IF(B139="","",1+A138)</f>
        <v>2</v>
      </c>
      <c r="B139" s="12">
        <v>50.97</v>
      </c>
      <c r="C139" s="13">
        <v>33.68</v>
      </c>
      <c r="D139" s="22">
        <f aca="true" t="shared" si="24" ref="D139:D166">IF(C139="","",IF(B140="",C139*$B$138,C139*B140))</f>
        <v>1870.5872</v>
      </c>
      <c r="E139" s="22">
        <f aca="true" t="shared" si="25" ref="E139:E166">IF(B139="","",IF(B140="",B139*$C$138,B139*C140))</f>
        <v>1757.4455999999998</v>
      </c>
      <c r="F139" s="22">
        <f>IF(AND(D140="",E140=""),IF(AND(B139="",C139=""),"",ABS(SUM($D$138:D139)-SUM($E$138:E139))/2),"")</f>
      </c>
      <c r="G139" s="14"/>
      <c r="H139" s="21">
        <f>IF(I139="","",1+H138)</f>
        <v>2</v>
      </c>
      <c r="I139" s="12">
        <v>59.55</v>
      </c>
      <c r="J139" s="13">
        <v>32.86</v>
      </c>
      <c r="K139" s="22">
        <f aca="true" t="shared" si="26" ref="K139:K166">IF(J139="","",IF(I140="",J139*$I$138,J139*I140))</f>
        <v>2073.466</v>
      </c>
      <c r="L139" s="22">
        <f aca="true" t="shared" si="27" ref="L139:L166">IF(I139="","",IF(I140="",I139*$J$138,I139*J140))</f>
        <v>1956.8129999999999</v>
      </c>
      <c r="M139" s="22">
        <f>IF(AND(K140="",L140=""),IF(AND(I139="",J139=""),"",ABS(SUM($K$138:K139)-SUM($L$138:L139))/2),"")</f>
      </c>
    </row>
    <row r="140" spans="1:13" ht="12.75">
      <c r="A140" s="21">
        <f aca="true" t="shared" si="28" ref="A140:A166">IF(B140="","",1+A139)</f>
        <v>3</v>
      </c>
      <c r="B140" s="12">
        <v>55.54</v>
      </c>
      <c r="C140" s="13">
        <v>34.48</v>
      </c>
      <c r="D140" s="22">
        <f t="shared" si="24"/>
        <v>2129.4847999999997</v>
      </c>
      <c r="E140" s="22">
        <f t="shared" si="25"/>
        <v>2177.168</v>
      </c>
      <c r="F140" s="22">
        <f>IF(AND(D141="",E141=""),IF(AND(B140="",C140=""),"",ABS(SUM($D$138:D140)-SUM($E$138:E140))/2),"")</f>
      </c>
      <c r="G140" s="14"/>
      <c r="H140" s="21">
        <f aca="true" t="shared" si="29" ref="H140:H166">IF(I140="","",1+H139)</f>
        <v>3</v>
      </c>
      <c r="I140" s="12">
        <v>63.1</v>
      </c>
      <c r="J140" s="13">
        <v>32.86</v>
      </c>
      <c r="K140" s="22">
        <f t="shared" si="26"/>
        <v>2190.119</v>
      </c>
      <c r="L140" s="22">
        <f t="shared" si="27"/>
        <v>2073.466</v>
      </c>
      <c r="M140" s="22">
        <f>IF(AND(K141="",L141=""),IF(AND(I140="",J140=""),"",ABS(SUM($K$138:K140)-SUM($L$138:L140))/2),"")</f>
      </c>
    </row>
    <row r="141" spans="1:13" ht="12.75">
      <c r="A141" s="21">
        <f t="shared" si="28"/>
        <v>4</v>
      </c>
      <c r="B141" s="12">
        <v>61.76</v>
      </c>
      <c r="C141" s="13">
        <v>39.2</v>
      </c>
      <c r="D141" s="22">
        <f t="shared" si="24"/>
        <v>2704.408</v>
      </c>
      <c r="E141" s="22">
        <f t="shared" si="25"/>
        <v>2605.0368</v>
      </c>
      <c r="F141" s="22">
        <f>IF(AND(D142="",E142=""),IF(AND(B141="",C141=""),"",ABS(SUM($D$138:D141)-SUM($E$138:E141))/2),"")</f>
      </c>
      <c r="G141" s="14"/>
      <c r="H141" s="21">
        <f t="shared" si="29"/>
        <v>4</v>
      </c>
      <c r="I141" s="12">
        <v>66.65</v>
      </c>
      <c r="J141" s="13">
        <v>32.86</v>
      </c>
      <c r="K141" s="22">
        <f t="shared" si="26"/>
        <v>2244.3379999999997</v>
      </c>
      <c r="L141" s="22">
        <f t="shared" si="27"/>
        <v>2292.76</v>
      </c>
      <c r="M141" s="22">
        <f>IF(AND(K142="",L142=""),IF(AND(I141="",J141=""),"",ABS(SUM($K$138:K141)-SUM($L$138:L141))/2),"")</f>
      </c>
    </row>
    <row r="142" spans="1:13" ht="12.75">
      <c r="A142" s="21">
        <f t="shared" si="28"/>
        <v>5</v>
      </c>
      <c r="B142" s="12">
        <v>68.99</v>
      </c>
      <c r="C142" s="13">
        <v>42.18</v>
      </c>
      <c r="D142" s="22">
        <f t="shared" si="24"/>
        <v>2351.1132000000002</v>
      </c>
      <c r="E142" s="22">
        <f t="shared" si="25"/>
        <v>2258.0426999999995</v>
      </c>
      <c r="F142" s="22">
        <f>IF(AND(D143="",E143=""),IF(AND(B142="",C142=""),"",ABS(SUM($D$138:D142)-SUM($E$138:E142))/2),"")</f>
      </c>
      <c r="G142" s="14"/>
      <c r="H142" s="21">
        <f t="shared" si="29"/>
        <v>5</v>
      </c>
      <c r="I142" s="12">
        <v>68.3</v>
      </c>
      <c r="J142" s="13">
        <v>34.4</v>
      </c>
      <c r="K142" s="22">
        <f t="shared" si="26"/>
        <v>2200.5679999999998</v>
      </c>
      <c r="L142" s="22">
        <f t="shared" si="27"/>
        <v>2330.3959999999997</v>
      </c>
      <c r="M142" s="22">
        <f>IF(AND(K143="",L143=""),IF(AND(I142="",J142=""),"",ABS(SUM($K$138:K142)-SUM($L$138:L142))/2),"")</f>
      </c>
    </row>
    <row r="143" spans="1:13" ht="12.75">
      <c r="A143" s="21">
        <f t="shared" si="28"/>
        <v>6</v>
      </c>
      <c r="B143" s="12">
        <v>55.74</v>
      </c>
      <c r="C143" s="13">
        <v>32.73</v>
      </c>
      <c r="D143" s="22">
        <f t="shared" si="24"/>
        <v>1708.1786999999997</v>
      </c>
      <c r="E143" s="22">
        <f t="shared" si="25"/>
        <v>1824.3701999999998</v>
      </c>
      <c r="F143" s="22">
        <f>IF(AND(D144="",E144=""),IF(AND(B143="",C143=""),"",ABS(SUM($D$138:D143)-SUM($E$138:E143))/2),"")</f>
      </c>
      <c r="G143" s="14"/>
      <c r="H143" s="21">
        <f t="shared" si="29"/>
        <v>6</v>
      </c>
      <c r="I143" s="12">
        <v>63.97</v>
      </c>
      <c r="J143" s="13">
        <v>34.12</v>
      </c>
      <c r="K143" s="22">
        <f t="shared" si="26"/>
        <v>1965.6531999999997</v>
      </c>
      <c r="L143" s="22">
        <f t="shared" si="27"/>
        <v>2241.5088</v>
      </c>
      <c r="M143" s="22">
        <f>IF(AND(K144="",L144=""),IF(AND(I143="",J143=""),"",ABS(SUM($K$138:K143)-SUM($L$138:L143))/2),"")</f>
      </c>
    </row>
    <row r="144" spans="1:13" ht="12.75">
      <c r="A144" s="21">
        <f t="shared" si="28"/>
        <v>7</v>
      </c>
      <c r="B144" s="12">
        <v>52.19</v>
      </c>
      <c r="C144" s="13">
        <v>32.73</v>
      </c>
      <c r="D144" s="22">
        <f t="shared" si="24"/>
        <v>1591.9871999999998</v>
      </c>
      <c r="E144" s="22">
        <f t="shared" si="25"/>
        <v>1708.1786999999997</v>
      </c>
      <c r="F144" s="22">
        <f>IF(AND(D145="",E145=""),IF(AND(B144="",C144=""),"",ABS(SUM($D$138:D144)-SUM($E$138:E144))/2),"")</f>
      </c>
      <c r="G144" s="14"/>
      <c r="H144" s="21">
        <f t="shared" si="29"/>
        <v>7</v>
      </c>
      <c r="I144" s="12">
        <v>57.61</v>
      </c>
      <c r="J144" s="13">
        <v>35.04</v>
      </c>
      <c r="K144" s="22">
        <f t="shared" si="26"/>
        <v>1896.3647999999998</v>
      </c>
      <c r="L144" s="22">
        <f t="shared" si="27"/>
        <v>2289.4214</v>
      </c>
      <c r="M144" s="22">
        <f>IF(AND(K145="",L145=""),IF(AND(I144="",J144=""),"",ABS(SUM($K$138:K144)-SUM($L$138:L144))/2),"")</f>
      </c>
    </row>
    <row r="145" spans="1:13" ht="12.75">
      <c r="A145" s="21">
        <f t="shared" si="28"/>
        <v>8</v>
      </c>
      <c r="B145" s="12">
        <v>48.64</v>
      </c>
      <c r="C145" s="13">
        <v>32.73</v>
      </c>
      <c r="D145" s="22">
        <f t="shared" si="24"/>
        <v>1533.7278</v>
      </c>
      <c r="E145" s="22">
        <f t="shared" si="25"/>
        <v>1652.7871999999998</v>
      </c>
      <c r="F145" s="22">
        <f>IF(AND(D146="",E146=""),IF(AND(B145="",C145=""),"",ABS(SUM($D$138:D145)-SUM($E$138:E145))/2),"")</f>
      </c>
      <c r="G145" s="14"/>
      <c r="H145" s="21">
        <f t="shared" si="29"/>
        <v>8</v>
      </c>
      <c r="I145" s="12">
        <v>54.12</v>
      </c>
      <c r="J145" s="13">
        <v>39.74</v>
      </c>
      <c r="K145" s="22">
        <f t="shared" si="26"/>
        <v>1773.9936</v>
      </c>
      <c r="L145" s="22">
        <f t="shared" si="27"/>
        <v>2337.984</v>
      </c>
      <c r="M145" s="22">
        <f>IF(AND(K146="",L146=""),IF(AND(I145="",J145=""),"",ABS(SUM($K$138:K145)-SUM($L$138:L145))/2),"")</f>
      </c>
    </row>
    <row r="146" spans="1:13" ht="12.75">
      <c r="A146" s="21">
        <f t="shared" si="28"/>
        <v>9</v>
      </c>
      <c r="B146" s="12">
        <v>46.86</v>
      </c>
      <c r="C146" s="13">
        <v>33.98</v>
      </c>
      <c r="D146" s="22">
        <f t="shared" si="24"/>
        <v>1592.3028</v>
      </c>
      <c r="E146" s="22">
        <f t="shared" si="25"/>
        <v>1592.3028</v>
      </c>
      <c r="F146" s="22">
        <f>IF(AND(D147="",E147=""),IF(AND(B146="",C146=""),"",ABS(SUM($D$138:D146)-SUM($E$138:E146))/2),"")</f>
        <v>30.086750000000393</v>
      </c>
      <c r="G146" s="14"/>
      <c r="H146" s="21">
        <f t="shared" si="29"/>
        <v>9</v>
      </c>
      <c r="I146" s="12">
        <v>44.64</v>
      </c>
      <c r="J146" s="13">
        <v>43.2</v>
      </c>
      <c r="K146" s="22">
        <f t="shared" si="26"/>
        <v>1928.448</v>
      </c>
      <c r="L146" s="22">
        <f t="shared" si="27"/>
        <v>1928.448</v>
      </c>
      <c r="M146" s="22">
        <f>IF(AND(K147="",L147=""),IF(AND(I146="",J146=""),"",ABS(SUM($K$138:K146)-SUM($L$138:L146))/2),"")</f>
        <v>36.07849999999962</v>
      </c>
    </row>
    <row r="147" spans="1:13" ht="12.75">
      <c r="A147" s="21">
        <f t="shared" si="28"/>
      </c>
      <c r="B147" s="12"/>
      <c r="C147" s="13"/>
      <c r="D147" s="22">
        <f t="shared" si="24"/>
      </c>
      <c r="E147" s="22">
        <f t="shared" si="25"/>
      </c>
      <c r="F147" s="22">
        <f>IF(AND(D148="",E148=""),IF(AND(B147="",C147=""),"",ABS(SUM($D$138:D147)-SUM($E$138:E147))/2),"")</f>
      </c>
      <c r="G147" s="14"/>
      <c r="H147" s="21">
        <f t="shared" si="29"/>
      </c>
      <c r="I147" s="12"/>
      <c r="J147" s="13"/>
      <c r="K147" s="22">
        <f t="shared" si="26"/>
      </c>
      <c r="L147" s="22">
        <f t="shared" si="27"/>
      </c>
      <c r="M147" s="22">
        <f>IF(AND(K148="",L148=""),IF(AND(I147="",J147=""),"",ABS(SUM($K$138:K147)-SUM($L$138:L147))/2),"")</f>
      </c>
    </row>
    <row r="148" spans="1:13" ht="12.75">
      <c r="A148" s="21">
        <f t="shared" si="28"/>
      </c>
      <c r="B148" s="12"/>
      <c r="C148" s="13"/>
      <c r="D148" s="22">
        <f t="shared" si="24"/>
      </c>
      <c r="E148" s="22">
        <f t="shared" si="25"/>
      </c>
      <c r="F148" s="22">
        <f>IF(AND(D149="",E149=""),IF(AND(B148="",C148=""),"",ABS(SUM($D$138:D148)-SUM($E$138:E148))/2),"")</f>
      </c>
      <c r="G148" s="14"/>
      <c r="H148" s="21">
        <f t="shared" si="29"/>
      </c>
      <c r="I148" s="12"/>
      <c r="J148" s="13"/>
      <c r="K148" s="22">
        <f t="shared" si="26"/>
      </c>
      <c r="L148" s="22">
        <f t="shared" si="27"/>
      </c>
      <c r="M148" s="22">
        <f>IF(AND(K149="",L149=""),IF(AND(I148="",J148=""),"",ABS(SUM($K$138:K148)-SUM($L$138:L148))/2),"")</f>
      </c>
    </row>
    <row r="149" spans="1:13" ht="12.75">
      <c r="A149" s="21">
        <f t="shared" si="28"/>
      </c>
      <c r="B149" s="12"/>
      <c r="C149" s="13"/>
      <c r="D149" s="22">
        <f t="shared" si="24"/>
      </c>
      <c r="E149" s="22">
        <f t="shared" si="25"/>
      </c>
      <c r="F149" s="22">
        <f>IF(AND(D150="",E150=""),IF(AND(B149="",C149=""),"",ABS(SUM($D$42:D149)-SUM($E$42:E149))/2),"")</f>
      </c>
      <c r="G149" s="14"/>
      <c r="H149" s="21">
        <f t="shared" si="29"/>
      </c>
      <c r="I149" s="12"/>
      <c r="J149" s="13"/>
      <c r="K149" s="22">
        <f t="shared" si="26"/>
      </c>
      <c r="L149" s="22">
        <f t="shared" si="27"/>
      </c>
      <c r="M149" s="22">
        <f>IF(AND(K150="",L150=""),IF(AND(I149="",J149=""),"",ABS(SUM($K$138:K149)-SUM($L$138:L149))/2),"")</f>
      </c>
    </row>
    <row r="150" spans="1:13" ht="12.75">
      <c r="A150" s="21">
        <f t="shared" si="28"/>
      </c>
      <c r="B150" s="12"/>
      <c r="C150" s="13"/>
      <c r="D150" s="22">
        <f t="shared" si="24"/>
      </c>
      <c r="E150" s="22">
        <f t="shared" si="25"/>
      </c>
      <c r="F150" s="22">
        <f>IF(AND(D151="",E151=""),IF(AND(B150="",C150=""),"",ABS(SUM($D$42:D150)-SUM($E$42:E150))/2),"")</f>
      </c>
      <c r="G150" s="14"/>
      <c r="H150" s="21">
        <f t="shared" si="29"/>
      </c>
      <c r="I150" s="12"/>
      <c r="J150" s="13"/>
      <c r="K150" s="22">
        <f t="shared" si="26"/>
      </c>
      <c r="L150" s="22">
        <f t="shared" si="27"/>
      </c>
      <c r="M150" s="22">
        <f>IF(AND(K151="",L151=""),IF(AND(I150="",J150=""),"",ABS(SUM($K$138:K150)-SUM($L$138:L150))/2),"")</f>
      </c>
    </row>
    <row r="151" spans="1:13" ht="12.75">
      <c r="A151" s="21">
        <f t="shared" si="28"/>
      </c>
      <c r="B151" s="12"/>
      <c r="C151" s="13"/>
      <c r="D151" s="22">
        <f t="shared" si="24"/>
      </c>
      <c r="E151" s="22">
        <f t="shared" si="25"/>
      </c>
      <c r="F151" s="22">
        <f>IF(AND(D152="",E152=""),IF(AND(B151="",C151=""),"",ABS(SUM($D$42:D151)-SUM($E$42:E151))/2),"")</f>
      </c>
      <c r="G151" s="14"/>
      <c r="H151" s="21">
        <f t="shared" si="29"/>
      </c>
      <c r="I151" s="12"/>
      <c r="J151" s="13"/>
      <c r="K151" s="22">
        <f t="shared" si="26"/>
      </c>
      <c r="L151" s="22">
        <f t="shared" si="27"/>
      </c>
      <c r="M151" s="22">
        <f>IF(AND(K152="",L152=""),IF(AND(I151="",J151=""),"",ABS(SUM($K$138:K151)-SUM($L$138:L151))/2),"")</f>
      </c>
    </row>
    <row r="152" spans="1:13" ht="12.75">
      <c r="A152" s="21">
        <f t="shared" si="28"/>
      </c>
      <c r="B152" s="12"/>
      <c r="C152" s="13"/>
      <c r="D152" s="22">
        <f t="shared" si="24"/>
      </c>
      <c r="E152" s="22">
        <f t="shared" si="25"/>
      </c>
      <c r="F152" s="22">
        <f>IF(AND(D153="",E153=""),IF(AND(B152="",C152=""),"",ABS(SUM($D$42:D152)-SUM($E$42:E152))/2),"")</f>
      </c>
      <c r="G152" s="14"/>
      <c r="H152" s="21">
        <f t="shared" si="29"/>
      </c>
      <c r="I152" s="12"/>
      <c r="J152" s="13"/>
      <c r="K152" s="22">
        <f t="shared" si="26"/>
      </c>
      <c r="L152" s="22">
        <f t="shared" si="27"/>
      </c>
      <c r="M152" s="22">
        <f>IF(AND(K153="",L153=""),IF(AND(I152="",J152=""),"",ABS(SUM($K$138:K152)-SUM($L$138:L152))/2),"")</f>
      </c>
    </row>
    <row r="153" spans="1:13" ht="12.75">
      <c r="A153" s="21">
        <f t="shared" si="28"/>
      </c>
      <c r="B153" s="12"/>
      <c r="C153" s="13"/>
      <c r="D153" s="22">
        <f t="shared" si="24"/>
      </c>
      <c r="E153" s="22">
        <f t="shared" si="25"/>
      </c>
      <c r="F153" s="22">
        <f>IF(AND(D154="",E154=""),IF(AND(B153="",C153=""),"",ABS(SUM($D$42:D153)-SUM($E$42:E153))/2),"")</f>
      </c>
      <c r="G153" s="14"/>
      <c r="H153" s="21">
        <f t="shared" si="29"/>
      </c>
      <c r="I153" s="12"/>
      <c r="J153" s="13"/>
      <c r="K153" s="22">
        <f t="shared" si="26"/>
      </c>
      <c r="L153" s="22">
        <f t="shared" si="27"/>
      </c>
      <c r="M153" s="22">
        <f>IF(AND(K154="",L154=""),IF(AND(I153="",J153=""),"",ABS(SUM($K$138:K153)-SUM($L$138:L153))/2),"")</f>
      </c>
    </row>
    <row r="154" spans="1:13" ht="12.75">
      <c r="A154" s="21">
        <f t="shared" si="28"/>
      </c>
      <c r="B154" s="12"/>
      <c r="C154" s="13"/>
      <c r="D154" s="22">
        <f t="shared" si="24"/>
      </c>
      <c r="E154" s="22">
        <f t="shared" si="25"/>
      </c>
      <c r="F154" s="22">
        <f>IF(AND(D155="",E155=""),IF(AND(B154="",C154=""),"",ABS(SUM($D$42:D154)-SUM($E$42:E154))/2),"")</f>
      </c>
      <c r="G154" s="14"/>
      <c r="H154" s="21">
        <f t="shared" si="29"/>
      </c>
      <c r="I154" s="12"/>
      <c r="J154" s="13"/>
      <c r="K154" s="22">
        <f t="shared" si="26"/>
      </c>
      <c r="L154" s="22">
        <f t="shared" si="27"/>
      </c>
      <c r="M154" s="22">
        <f>IF(AND(K155="",L155=""),IF(AND(I154="",J154=""),"",ABS(SUM($K$138:K154)-SUM($L$138:L154))/2),"")</f>
      </c>
    </row>
    <row r="155" spans="1:13" ht="12.75">
      <c r="A155" s="21">
        <f t="shared" si="28"/>
      </c>
      <c r="B155" s="12"/>
      <c r="C155" s="13"/>
      <c r="D155" s="22">
        <f t="shared" si="24"/>
      </c>
      <c r="E155" s="22">
        <f t="shared" si="25"/>
      </c>
      <c r="F155" s="22">
        <f>IF(AND(D156="",E156=""),IF(AND(B155="",C155=""),"",ABS(SUM($D$42:D155)-SUM($E$42:E155))/2),"")</f>
      </c>
      <c r="G155" s="14"/>
      <c r="H155" s="21">
        <f t="shared" si="29"/>
      </c>
      <c r="I155" s="12"/>
      <c r="J155" s="13"/>
      <c r="K155" s="22">
        <f t="shared" si="26"/>
      </c>
      <c r="L155" s="22">
        <f t="shared" si="27"/>
      </c>
      <c r="M155" s="22">
        <f>IF(AND(K156="",L156=""),IF(AND(I155="",J155=""),"",ABS(SUM($K$138:K155)-SUM($L$138:L155))/2),"")</f>
      </c>
    </row>
    <row r="156" spans="1:13" ht="12.75">
      <c r="A156" s="21">
        <f t="shared" si="28"/>
      </c>
      <c r="B156" s="12"/>
      <c r="C156" s="13"/>
      <c r="D156" s="22">
        <f t="shared" si="24"/>
      </c>
      <c r="E156" s="22">
        <f t="shared" si="25"/>
      </c>
      <c r="F156" s="22">
        <f>IF(AND(D157="",E157=""),IF(AND(B156="",C156=""),"",ABS(SUM($D$42:D156)-SUM($E$42:E156))/2),"")</f>
      </c>
      <c r="G156" s="14"/>
      <c r="H156" s="21">
        <f t="shared" si="29"/>
      </c>
      <c r="I156" s="12"/>
      <c r="J156" s="13"/>
      <c r="K156" s="22">
        <f t="shared" si="26"/>
      </c>
      <c r="L156" s="22">
        <f t="shared" si="27"/>
      </c>
      <c r="M156" s="22">
        <f>IF(AND(K157="",L157=""),IF(AND(I156="",J156=""),"",ABS(SUM($K$138:K156)-SUM($L$138:L156))/2),"")</f>
      </c>
    </row>
    <row r="157" spans="1:13" ht="12.75">
      <c r="A157" s="21">
        <f t="shared" si="28"/>
      </c>
      <c r="B157" s="12"/>
      <c r="C157" s="13"/>
      <c r="D157" s="22">
        <f t="shared" si="24"/>
      </c>
      <c r="E157" s="22">
        <f t="shared" si="25"/>
      </c>
      <c r="F157" s="22">
        <f>IF(AND(D158="",E158=""),IF(AND(B157="",C157=""),"",ABS(SUM($D$42:D157)-SUM($E$42:E157))/2),"")</f>
      </c>
      <c r="G157" s="14"/>
      <c r="H157" s="21">
        <f t="shared" si="29"/>
      </c>
      <c r="I157" s="12"/>
      <c r="J157" s="13"/>
      <c r="K157" s="22">
        <f t="shared" si="26"/>
      </c>
      <c r="L157" s="22">
        <f t="shared" si="27"/>
      </c>
      <c r="M157" s="22">
        <f>IF(AND(K158="",L158=""),IF(AND(I157="",J157=""),"",ABS(SUM($K$138:K157)-SUM($L$138:L157))/2),"")</f>
      </c>
    </row>
    <row r="158" spans="1:13" ht="12.75">
      <c r="A158" s="21">
        <f t="shared" si="28"/>
      </c>
      <c r="B158" s="12"/>
      <c r="C158" s="13"/>
      <c r="D158" s="22">
        <f t="shared" si="24"/>
      </c>
      <c r="E158" s="22">
        <f t="shared" si="25"/>
      </c>
      <c r="F158" s="22">
        <f>IF(AND(D159="",E159=""),IF(AND(B158="",C158=""),"",ABS(SUM($D$42:D158)-SUM($E$42:E158))/2),"")</f>
      </c>
      <c r="G158" s="14"/>
      <c r="H158" s="21">
        <f t="shared" si="29"/>
      </c>
      <c r="I158" s="12"/>
      <c r="J158" s="13"/>
      <c r="K158" s="22">
        <f t="shared" si="26"/>
      </c>
      <c r="L158" s="22">
        <f t="shared" si="27"/>
      </c>
      <c r="M158" s="22">
        <f>IF(AND(K159="",L159=""),IF(AND(I158="",J158=""),"",ABS(SUM($K$138:K158)-SUM($L$138:L158))/2),"")</f>
      </c>
    </row>
    <row r="159" spans="1:13" ht="12.75">
      <c r="A159" s="21">
        <f t="shared" si="28"/>
      </c>
      <c r="B159" s="12"/>
      <c r="C159" s="13"/>
      <c r="D159" s="22">
        <f t="shared" si="24"/>
      </c>
      <c r="E159" s="22">
        <f t="shared" si="25"/>
      </c>
      <c r="F159" s="22">
        <f>IF(AND(D160="",E160=""),IF(AND(B159="",C159=""),"",ABS(SUM($D$42:D159)-SUM($E$42:E159))/2),"")</f>
      </c>
      <c r="G159" s="14"/>
      <c r="H159" s="21">
        <f t="shared" si="29"/>
      </c>
      <c r="I159" s="12"/>
      <c r="J159" s="13"/>
      <c r="K159" s="22">
        <f t="shared" si="26"/>
      </c>
      <c r="L159" s="22">
        <f t="shared" si="27"/>
      </c>
      <c r="M159" s="22">
        <f>IF(AND(K160="",L160=""),IF(AND(I159="",J159=""),"",ABS(SUM($K$138:K159)-SUM($L$138:L159))/2),"")</f>
      </c>
    </row>
    <row r="160" spans="1:13" ht="12.75">
      <c r="A160" s="21">
        <f t="shared" si="28"/>
      </c>
      <c r="B160" s="12"/>
      <c r="C160" s="13"/>
      <c r="D160" s="22">
        <f t="shared" si="24"/>
      </c>
      <c r="E160" s="22">
        <f t="shared" si="25"/>
      </c>
      <c r="F160" s="22">
        <f>IF(AND(D161="",E161=""),IF(AND(B160="",C160=""),"",ABS(SUM($D$42:D160)-SUM($E$42:E160))/2),"")</f>
      </c>
      <c r="G160" s="14"/>
      <c r="H160" s="21">
        <f t="shared" si="29"/>
      </c>
      <c r="I160" s="12"/>
      <c r="J160" s="13"/>
      <c r="K160" s="22">
        <f t="shared" si="26"/>
      </c>
      <c r="L160" s="22">
        <f t="shared" si="27"/>
      </c>
      <c r="M160" s="22">
        <f>IF(AND(K161="",L161=""),IF(AND(I160="",J160=""),"",ABS(SUM($K$138:K160)-SUM($L$138:L160))/2),"")</f>
      </c>
    </row>
    <row r="161" spans="1:13" ht="12.75">
      <c r="A161" s="21">
        <f t="shared" si="28"/>
      </c>
      <c r="B161" s="12"/>
      <c r="C161" s="13"/>
      <c r="D161" s="22">
        <f t="shared" si="24"/>
      </c>
      <c r="E161" s="22">
        <f t="shared" si="25"/>
      </c>
      <c r="F161" s="22">
        <f>IF(AND(D162="",E162=""),IF(AND(B161="",C161=""),"",ABS(SUM($D$42:D161)-SUM($E$42:E161))/2),"")</f>
      </c>
      <c r="G161" s="14"/>
      <c r="H161" s="21">
        <f t="shared" si="29"/>
      </c>
      <c r="I161" s="12"/>
      <c r="J161" s="13"/>
      <c r="K161" s="22">
        <f t="shared" si="26"/>
      </c>
      <c r="L161" s="22">
        <f t="shared" si="27"/>
      </c>
      <c r="M161" s="22">
        <f>IF(AND(K162="",L162=""),IF(AND(I161="",J161=""),"",ABS(SUM($K$138:K161)-SUM($L$138:L161))/2),"")</f>
      </c>
    </row>
    <row r="162" spans="1:13" ht="12.75">
      <c r="A162" s="21">
        <f t="shared" si="28"/>
      </c>
      <c r="B162" s="12"/>
      <c r="C162" s="13"/>
      <c r="D162" s="22">
        <f t="shared" si="24"/>
      </c>
      <c r="E162" s="22">
        <f t="shared" si="25"/>
      </c>
      <c r="F162" s="22">
        <f>IF(AND(D163="",E163=""),IF(AND(B162="",C162=""),"",ABS(SUM($D$42:D162)-SUM($E$42:E162))/2),"")</f>
      </c>
      <c r="G162" s="14"/>
      <c r="H162" s="21">
        <f t="shared" si="29"/>
      </c>
      <c r="I162" s="12"/>
      <c r="J162" s="13"/>
      <c r="K162" s="22">
        <f t="shared" si="26"/>
      </c>
      <c r="L162" s="22">
        <f t="shared" si="27"/>
      </c>
      <c r="M162" s="22">
        <f>IF(AND(K163="",L163=""),IF(AND(I162="",J162=""),"",ABS(SUM($K$138:K162)-SUM($L$138:L162))/2),"")</f>
      </c>
    </row>
    <row r="163" spans="1:13" ht="12.75">
      <c r="A163" s="21">
        <f t="shared" si="28"/>
      </c>
      <c r="B163" s="12"/>
      <c r="C163" s="13"/>
      <c r="D163" s="22">
        <f t="shared" si="24"/>
      </c>
      <c r="E163" s="22">
        <f t="shared" si="25"/>
      </c>
      <c r="F163" s="22">
        <f>IF(AND(D164="",E164=""),IF(AND(B163="",C163=""),"",ABS(SUM($D$42:D163)-SUM($E$42:E163))/2),"")</f>
      </c>
      <c r="G163" s="14"/>
      <c r="H163" s="21">
        <f t="shared" si="29"/>
      </c>
      <c r="I163" s="12"/>
      <c r="J163" s="13"/>
      <c r="K163" s="22">
        <f t="shared" si="26"/>
      </c>
      <c r="L163" s="22">
        <f t="shared" si="27"/>
      </c>
      <c r="M163" s="22">
        <f>IF(AND(K164="",L164=""),IF(AND(I163="",J163=""),"",ABS(SUM($K$138:K163)-SUM($L$138:L163))/2),"")</f>
      </c>
    </row>
    <row r="164" spans="1:13" ht="12.75">
      <c r="A164" s="21">
        <f t="shared" si="28"/>
      </c>
      <c r="B164" s="12"/>
      <c r="C164" s="13"/>
      <c r="D164" s="22">
        <f t="shared" si="24"/>
      </c>
      <c r="E164" s="22">
        <f t="shared" si="25"/>
      </c>
      <c r="F164" s="22">
        <f>IF(AND(D165="",E165=""),IF(AND(B164="",C164=""),"",ABS(SUM($D$42:D164)-SUM($E$42:E164))/2),"")</f>
      </c>
      <c r="G164" s="14"/>
      <c r="H164" s="21">
        <f t="shared" si="29"/>
      </c>
      <c r="I164" s="12"/>
      <c r="J164" s="13"/>
      <c r="K164" s="22">
        <f t="shared" si="26"/>
      </c>
      <c r="L164" s="22">
        <f t="shared" si="27"/>
      </c>
      <c r="M164" s="22">
        <f>IF(AND(K165="",L165=""),IF(AND(I164="",J164=""),"",ABS(SUM($K$138:K164)-SUM($L$138:L164))/2),"")</f>
      </c>
    </row>
    <row r="165" spans="1:13" ht="12.75">
      <c r="A165" s="21">
        <f t="shared" si="28"/>
      </c>
      <c r="B165" s="12"/>
      <c r="C165" s="13"/>
      <c r="D165" s="22">
        <f t="shared" si="24"/>
      </c>
      <c r="E165" s="22">
        <f t="shared" si="25"/>
      </c>
      <c r="F165" s="22">
        <f>IF(AND(D166="",E166=""),IF(AND(B165="",C165=""),"",ABS(SUM($D$42:D165)-SUM($E$42:E165))/2),"")</f>
      </c>
      <c r="G165" s="14"/>
      <c r="H165" s="21">
        <f t="shared" si="29"/>
      </c>
      <c r="I165" s="12"/>
      <c r="J165" s="13"/>
      <c r="K165" s="22">
        <f t="shared" si="26"/>
      </c>
      <c r="L165" s="22">
        <f t="shared" si="27"/>
      </c>
      <c r="M165" s="22">
        <f>IF(AND(K166="",L166=""),IF(AND(I165="",J165=""),"",ABS(SUM($K$138:K165)-SUM($L$138:L165))/2),"")</f>
      </c>
    </row>
    <row r="166" spans="1:13" ht="12.75">
      <c r="A166" s="21">
        <f t="shared" si="28"/>
      </c>
      <c r="B166" s="12"/>
      <c r="C166" s="13"/>
      <c r="D166" s="22">
        <f t="shared" si="24"/>
      </c>
      <c r="E166" s="22">
        <f t="shared" si="25"/>
      </c>
      <c r="F166" s="22">
        <f>IF(AND(D167="",E167=""),IF(AND(B166="",C166=""),"",ABS(SUM($D$42:D166)-SUM($E$42:E166))/2),"")</f>
      </c>
      <c r="G166" s="14"/>
      <c r="H166" s="21">
        <f t="shared" si="29"/>
      </c>
      <c r="I166" s="12"/>
      <c r="J166" s="13"/>
      <c r="K166" s="22">
        <f t="shared" si="26"/>
      </c>
      <c r="L166" s="22">
        <f t="shared" si="27"/>
      </c>
      <c r="M166" s="22">
        <f>IF(AND(K167="",L167=""),IF(AND(I166="",J166=""),"",ABS(SUM($K$138:K166)-SUM($L$138:L166))/2),"")</f>
      </c>
    </row>
    <row r="168" spans="1:13" ht="12.75">
      <c r="A168" s="20"/>
      <c r="B168" s="19"/>
      <c r="C168" s="29" t="s">
        <v>15</v>
      </c>
      <c r="D168" s="32">
        <v>90</v>
      </c>
      <c r="E168" s="30" t="s">
        <v>16</v>
      </c>
      <c r="F168" s="31">
        <f>SUM(F170:F198)</f>
        <v>36.07849999999962</v>
      </c>
      <c r="G168" s="4"/>
      <c r="H168" s="20"/>
      <c r="I168" s="19"/>
      <c r="J168" s="29" t="s">
        <v>15</v>
      </c>
      <c r="K168" s="32">
        <v>100</v>
      </c>
      <c r="L168" s="30" t="s">
        <v>16</v>
      </c>
      <c r="M168" s="31">
        <f>SUM(M170:M198)</f>
        <v>32.752449999998134</v>
      </c>
    </row>
    <row r="169" spans="1:13" s="58" customFormat="1" ht="26.25">
      <c r="A169" s="55" t="s">
        <v>12</v>
      </c>
      <c r="B169" s="55" t="s">
        <v>11</v>
      </c>
      <c r="C169" s="55" t="s">
        <v>8</v>
      </c>
      <c r="D169" s="56" t="s">
        <v>13</v>
      </c>
      <c r="E169" s="56" t="s">
        <v>14</v>
      </c>
      <c r="F169" s="55"/>
      <c r="G169" s="57"/>
      <c r="H169" s="55" t="s">
        <v>12</v>
      </c>
      <c r="I169" s="55" t="s">
        <v>11</v>
      </c>
      <c r="J169" s="55" t="s">
        <v>8</v>
      </c>
      <c r="K169" s="56" t="s">
        <v>13</v>
      </c>
      <c r="L169" s="56" t="s">
        <v>14</v>
      </c>
      <c r="M169" s="55"/>
    </row>
    <row r="170" spans="1:13" ht="12.75">
      <c r="A170" s="21">
        <v>1</v>
      </c>
      <c r="B170" s="12">
        <v>44.64</v>
      </c>
      <c r="C170" s="13">
        <v>43.2</v>
      </c>
      <c r="D170" s="22">
        <f aca="true" t="shared" si="30" ref="D170:D177">IF(C170="","",IF(B171="",C170*$B$170,C170*B171))</f>
        <v>2572.56</v>
      </c>
      <c r="E170" s="22">
        <f aca="true" t="shared" si="31" ref="E170:E177">IF(B170="","",IF(B171="",B170*$C$170,B170*C171))</f>
        <v>1466.8704</v>
      </c>
      <c r="F170" s="22">
        <f>IF(AND(D171="",E171=""),IF(AND(B170="",C170=""),"",ABS(SUM($D$170:D170)-SUM($E$170:E170))/2),"")</f>
      </c>
      <c r="G170" s="14"/>
      <c r="H170" s="21">
        <v>1</v>
      </c>
      <c r="I170" s="12">
        <v>49.36</v>
      </c>
      <c r="J170" s="13">
        <v>35.42</v>
      </c>
      <c r="K170" s="22">
        <f aca="true" t="shared" si="32" ref="K170:K177">IF(J170="","",IF(I171="",J170*$I$170,J170*I171))</f>
        <v>1946.6832000000002</v>
      </c>
      <c r="L170" s="22">
        <f aca="true" t="shared" si="33" ref="L170:L177">IF(I170="","",IF(I171="",I170*$J$170,I170*J171))</f>
        <v>1723.1575999999998</v>
      </c>
      <c r="M170" s="22">
        <f>IF(AND(K171="",L171=""),IF(AND(I170="",J170=""),"",ABS(SUM($K$170:K170)-SUM($L$170:L170))/2),"")</f>
      </c>
    </row>
    <row r="171" spans="1:13" ht="12.75">
      <c r="A171" s="21">
        <f>IF(B171="","",1+A170)</f>
        <v>2</v>
      </c>
      <c r="B171" s="12">
        <v>59.55</v>
      </c>
      <c r="C171" s="13">
        <v>32.86</v>
      </c>
      <c r="D171" s="22">
        <f t="shared" si="30"/>
        <v>2073.466</v>
      </c>
      <c r="E171" s="22">
        <f t="shared" si="31"/>
        <v>1956.8129999999999</v>
      </c>
      <c r="F171" s="22">
        <f>IF(AND(D172="",E172=""),IF(AND(B171="",C171=""),"",ABS(SUM($D$170:D171)-SUM($E$170:E171))/2),"")</f>
      </c>
      <c r="G171" s="14"/>
      <c r="H171" s="21">
        <f>IF(I171="","",1+H170)</f>
        <v>2</v>
      </c>
      <c r="I171" s="12">
        <v>54.96</v>
      </c>
      <c r="J171" s="13">
        <v>34.91</v>
      </c>
      <c r="K171" s="22">
        <f t="shared" si="32"/>
        <v>2127.7644999999998</v>
      </c>
      <c r="L171" s="22">
        <f t="shared" si="33"/>
        <v>1936.2407999999998</v>
      </c>
      <c r="M171" s="22">
        <f>IF(AND(K172="",L172=""),IF(AND(I171="",J171=""),"",ABS(SUM($K$170:K171)-SUM($L$170:L171))/2),"")</f>
      </c>
    </row>
    <row r="172" spans="1:13" ht="12.75">
      <c r="A172" s="21">
        <f aca="true" t="shared" si="34" ref="A172:A198">IF(B172="","",1+A171)</f>
        <v>3</v>
      </c>
      <c r="B172" s="12">
        <v>63.1</v>
      </c>
      <c r="C172" s="13">
        <v>32.86</v>
      </c>
      <c r="D172" s="22">
        <f t="shared" si="30"/>
        <v>2190.119</v>
      </c>
      <c r="E172" s="22">
        <f t="shared" si="31"/>
        <v>2073.466</v>
      </c>
      <c r="F172" s="22">
        <f>IF(AND(D173="",E173=""),IF(AND(B172="",C172=""),"",ABS(SUM($D$170:D172)-SUM($E$170:E172))/2),"")</f>
      </c>
      <c r="G172" s="14"/>
      <c r="H172" s="21">
        <f aca="true" t="shared" si="35" ref="H172:H198">IF(I172="","",1+H171)</f>
        <v>3</v>
      </c>
      <c r="I172" s="12">
        <v>60.95</v>
      </c>
      <c r="J172" s="13">
        <v>35.23</v>
      </c>
      <c r="K172" s="22">
        <f t="shared" si="32"/>
        <v>2390.0032</v>
      </c>
      <c r="L172" s="22">
        <f t="shared" si="33"/>
        <v>2457.504</v>
      </c>
      <c r="M172" s="22">
        <f>IF(AND(K173="",L173=""),IF(AND(I172="",J172=""),"",ABS(SUM($K$170:K172)-SUM($L$170:L172))/2),"")</f>
      </c>
    </row>
    <row r="173" spans="1:13" ht="12.75">
      <c r="A173" s="21">
        <f t="shared" si="34"/>
        <v>4</v>
      </c>
      <c r="B173" s="12">
        <v>66.65</v>
      </c>
      <c r="C173" s="13">
        <v>32.86</v>
      </c>
      <c r="D173" s="22">
        <f t="shared" si="30"/>
        <v>2244.3379999999997</v>
      </c>
      <c r="E173" s="22">
        <f t="shared" si="31"/>
        <v>2292.76</v>
      </c>
      <c r="F173" s="22">
        <f>IF(AND(D174="",E174=""),IF(AND(B173="",C173=""),"",ABS(SUM($D$170:D173)-SUM($E$170:E173))/2),"")</f>
      </c>
      <c r="G173" s="14"/>
      <c r="H173" s="21">
        <f t="shared" si="35"/>
        <v>4</v>
      </c>
      <c r="I173" s="12">
        <v>67.84</v>
      </c>
      <c r="J173" s="13">
        <v>40.32</v>
      </c>
      <c r="K173" s="22">
        <f t="shared" si="32"/>
        <v>2862.72</v>
      </c>
      <c r="L173" s="22">
        <f t="shared" si="33"/>
        <v>2781.44</v>
      </c>
      <c r="M173" s="22">
        <f>IF(AND(K174="",L174=""),IF(AND(I173="",J173=""),"",ABS(SUM($K$170:K173)-SUM($L$170:L173))/2),"")</f>
      </c>
    </row>
    <row r="174" spans="1:13" ht="12.75">
      <c r="A174" s="21">
        <f t="shared" si="34"/>
        <v>5</v>
      </c>
      <c r="B174" s="12">
        <v>68.3</v>
      </c>
      <c r="C174" s="13">
        <v>34.4</v>
      </c>
      <c r="D174" s="22">
        <f t="shared" si="30"/>
        <v>2200.5679999999998</v>
      </c>
      <c r="E174" s="22">
        <f t="shared" si="31"/>
        <v>2330.3959999999997</v>
      </c>
      <c r="F174" s="22">
        <f>IF(AND(D175="",E175=""),IF(AND(B174="",C174=""),"",ABS(SUM($D$170:D174)-SUM($E$170:E174))/2),"")</f>
      </c>
      <c r="G174" s="14"/>
      <c r="H174" s="21">
        <f t="shared" si="35"/>
        <v>5</v>
      </c>
      <c r="I174" s="12">
        <v>71</v>
      </c>
      <c r="J174" s="13">
        <v>41</v>
      </c>
      <c r="K174" s="22">
        <f t="shared" si="32"/>
        <v>2440.73</v>
      </c>
      <c r="L174" s="22">
        <f t="shared" si="33"/>
        <v>2339.4500000000003</v>
      </c>
      <c r="M174" s="22">
        <f>IF(AND(K175="",L175=""),IF(AND(I174="",J174=""),"",ABS(SUM($K$170:K174)-SUM($L$170:L174))/2),"")</f>
      </c>
    </row>
    <row r="175" spans="1:13" ht="12.75">
      <c r="A175" s="21">
        <f t="shared" si="34"/>
        <v>6</v>
      </c>
      <c r="B175" s="12">
        <v>63.97</v>
      </c>
      <c r="C175" s="13">
        <v>34.12</v>
      </c>
      <c r="D175" s="22">
        <f t="shared" si="30"/>
        <v>1965.6531999999997</v>
      </c>
      <c r="E175" s="22">
        <f t="shared" si="31"/>
        <v>2241.5088</v>
      </c>
      <c r="F175" s="22">
        <f>IF(AND(D176="",E176=""),IF(AND(B175="",C175=""),"",ABS(SUM($D$170:D175)-SUM($E$170:E175))/2),"")</f>
      </c>
      <c r="G175" s="14"/>
      <c r="H175" s="21">
        <f t="shared" si="35"/>
        <v>6</v>
      </c>
      <c r="I175" s="12">
        <v>59.53</v>
      </c>
      <c r="J175" s="13">
        <v>32.95</v>
      </c>
      <c r="K175" s="22">
        <f t="shared" si="32"/>
        <v>1844.5410000000002</v>
      </c>
      <c r="L175" s="22">
        <f t="shared" si="33"/>
        <v>1961.5135000000002</v>
      </c>
      <c r="M175" s="22">
        <f>IF(AND(K176="",L176=""),IF(AND(I175="",J175=""),"",ABS(SUM($K$170:K175)-SUM($L$170:L175))/2),"")</f>
      </c>
    </row>
    <row r="176" spans="1:13" ht="12.75">
      <c r="A176" s="21">
        <f t="shared" si="34"/>
        <v>7</v>
      </c>
      <c r="B176" s="12">
        <v>57.61</v>
      </c>
      <c r="C176" s="13">
        <v>35.04</v>
      </c>
      <c r="D176" s="22">
        <f t="shared" si="30"/>
        <v>1896.3647999999998</v>
      </c>
      <c r="E176" s="22">
        <f t="shared" si="31"/>
        <v>2289.4214</v>
      </c>
      <c r="F176" s="22">
        <f>IF(AND(D177="",E177=""),IF(AND(B176="",C176=""),"",ABS(SUM($D$170:D176)-SUM($E$170:E176))/2),"")</f>
      </c>
      <c r="G176" s="14"/>
      <c r="H176" s="21">
        <f t="shared" si="35"/>
        <v>7</v>
      </c>
      <c r="I176" s="12">
        <v>55.98</v>
      </c>
      <c r="J176" s="13">
        <v>32.95</v>
      </c>
      <c r="K176" s="22">
        <f t="shared" si="32"/>
        <v>1727.5685</v>
      </c>
      <c r="L176" s="22">
        <f t="shared" si="33"/>
        <v>1844.5410000000002</v>
      </c>
      <c r="M176" s="22">
        <f>IF(AND(K177="",L177=""),IF(AND(I176="",J176=""),"",ABS(SUM($K$170:K176)-SUM($L$170:L176))/2),"")</f>
      </c>
    </row>
    <row r="177" spans="1:13" ht="12.75">
      <c r="A177" s="21">
        <f t="shared" si="34"/>
        <v>8</v>
      </c>
      <c r="B177" s="12">
        <v>54.12</v>
      </c>
      <c r="C177" s="13">
        <v>39.74</v>
      </c>
      <c r="D177" s="22">
        <f t="shared" si="30"/>
        <v>1773.9936</v>
      </c>
      <c r="E177" s="22">
        <f t="shared" si="31"/>
        <v>2337.984</v>
      </c>
      <c r="F177" s="22">
        <f>IF(AND(D178="",E178=""),IF(AND(B177="",C177=""),"",ABS(SUM($D$170:D177)-SUM($E$170:E177))/2),"")</f>
      </c>
      <c r="G177" s="14"/>
      <c r="H177" s="21">
        <f t="shared" si="35"/>
        <v>8</v>
      </c>
      <c r="I177" s="12">
        <v>52.43</v>
      </c>
      <c r="J177" s="13">
        <v>32.95</v>
      </c>
      <c r="K177" s="22">
        <f t="shared" si="32"/>
        <v>1626.412</v>
      </c>
      <c r="L177" s="22">
        <f t="shared" si="33"/>
        <v>1857.0706</v>
      </c>
      <c r="M177" s="22">
        <f>IF(AND(K178="",L178=""),IF(AND(I177="",J177=""),"",ABS(SUM($K$170:K177)-SUM($L$170:L177))/2),"")</f>
      </c>
    </row>
    <row r="178" spans="1:13" ht="12.75">
      <c r="A178" s="21">
        <f t="shared" si="34"/>
        <v>9</v>
      </c>
      <c r="B178" s="12">
        <v>44.64</v>
      </c>
      <c r="C178" s="13">
        <v>43.2</v>
      </c>
      <c r="D178" s="22">
        <f>IF(C178="","",IF(B179="",C178*$B$170,C178*B179))</f>
        <v>1928.448</v>
      </c>
      <c r="E178" s="22">
        <f>IF(B178="","",IF(B179="",B178*$C$170,B178*C179))</f>
        <v>1928.448</v>
      </c>
      <c r="F178" s="22">
        <f>IF(AND(D179="",E179=""),IF(AND(B178="",C178=""),"",ABS(SUM($D$170:D178)-SUM($E$170:E178))/2),"")</f>
        <v>36.07849999999962</v>
      </c>
      <c r="G178" s="14"/>
      <c r="H178" s="21">
        <f t="shared" si="35"/>
        <v>9</v>
      </c>
      <c r="I178" s="12">
        <v>49.36</v>
      </c>
      <c r="J178" s="13">
        <v>35.42</v>
      </c>
      <c r="K178" s="22">
        <f>IF(J178="","",IF(I179="",J178*$I$170,J178*I179))</f>
        <v>1748.3312</v>
      </c>
      <c r="L178" s="22">
        <f>IF(I178="","",IF(I179="",I178*$J$170,I178*J179))</f>
        <v>1748.3312</v>
      </c>
      <c r="M178" s="22">
        <f>IF(AND(K179="",L179=""),IF(AND(I178="",J178=""),"",ABS(SUM($K$170:K178)-SUM($L$170:L178))/2),"")</f>
        <v>32.752449999998134</v>
      </c>
    </row>
    <row r="179" spans="1:13" ht="12.75">
      <c r="A179" s="21">
        <f t="shared" si="34"/>
      </c>
      <c r="B179" s="12"/>
      <c r="C179" s="13"/>
      <c r="D179" s="22">
        <f aca="true" t="shared" si="36" ref="D179:D198">IF(C179="","",IF(B180="",C179*$B$170,C179*B180))</f>
      </c>
      <c r="E179" s="22">
        <f aca="true" t="shared" si="37" ref="E179:E198">IF(B179="","",IF(B180="",B179*$C$170,B179*C180))</f>
      </c>
      <c r="F179" s="22">
        <f>IF(AND(D180="",E180=""),IF(AND(B179="",C179=""),"",ABS(SUM($D$170:D179)-SUM($E$170:E179))/2),"")</f>
      </c>
      <c r="G179" s="14"/>
      <c r="H179" s="21">
        <f t="shared" si="35"/>
      </c>
      <c r="I179" s="12"/>
      <c r="J179" s="13"/>
      <c r="K179" s="22">
        <f aca="true" t="shared" si="38" ref="K179:K198">IF(J179="","",IF(I180="",J179*$I$170,J179*I180))</f>
      </c>
      <c r="L179" s="22">
        <f aca="true" t="shared" si="39" ref="L179:L198">IF(I179="","",IF(I180="",I179*$J$170,I179*J180))</f>
      </c>
      <c r="M179" s="22">
        <f>IF(AND(K180="",L180=""),IF(AND(I179="",J179=""),"",ABS(SUM($K$170:K179)-SUM($L$170:L179))/2),"")</f>
      </c>
    </row>
    <row r="180" spans="1:13" ht="12.75">
      <c r="A180" s="21">
        <f t="shared" si="34"/>
      </c>
      <c r="B180" s="12"/>
      <c r="C180" s="13"/>
      <c r="D180" s="22">
        <f t="shared" si="36"/>
      </c>
      <c r="E180" s="22">
        <f t="shared" si="37"/>
      </c>
      <c r="F180" s="22">
        <f>IF(AND(D181="",E181=""),IF(AND(B180="",C180=""),"",ABS(SUM($D$170:D180)-SUM($E$170:E180))/2),"")</f>
      </c>
      <c r="G180" s="14"/>
      <c r="H180" s="21">
        <f t="shared" si="35"/>
      </c>
      <c r="I180" s="12"/>
      <c r="J180" s="13"/>
      <c r="K180" s="22">
        <f t="shared" si="38"/>
      </c>
      <c r="L180" s="22">
        <f t="shared" si="39"/>
      </c>
      <c r="M180" s="22">
        <f>IF(AND(K181="",L181=""),IF(AND(I180="",J180=""),"",ABS(SUM($K$170:K180)-SUM($L$170:L180))/2),"")</f>
      </c>
    </row>
    <row r="181" spans="1:13" ht="12.75">
      <c r="A181" s="21">
        <f t="shared" si="34"/>
      </c>
      <c r="B181" s="12"/>
      <c r="C181" s="13"/>
      <c r="D181" s="22">
        <f t="shared" si="36"/>
      </c>
      <c r="E181" s="22">
        <f t="shared" si="37"/>
      </c>
      <c r="F181" s="22">
        <f>IF(AND(D182="",E182=""),IF(AND(B181="",C181=""),"",ABS(SUM($D$170:D181)-SUM($E$170:E181))/2),"")</f>
      </c>
      <c r="G181" s="14"/>
      <c r="H181" s="21">
        <f t="shared" si="35"/>
      </c>
      <c r="I181" s="12"/>
      <c r="J181" s="13"/>
      <c r="K181" s="22">
        <f t="shared" si="38"/>
      </c>
      <c r="L181" s="22">
        <f t="shared" si="39"/>
      </c>
      <c r="M181" s="22">
        <f>IF(AND(K182="",L182=""),IF(AND(I181="",J181=""),"",ABS(SUM($K$170:K181)-SUM($L$170:L181))/2),"")</f>
      </c>
    </row>
    <row r="182" spans="1:13" ht="12.75">
      <c r="A182" s="21">
        <f t="shared" si="34"/>
      </c>
      <c r="B182" s="12"/>
      <c r="C182" s="13"/>
      <c r="D182" s="22">
        <f t="shared" si="36"/>
      </c>
      <c r="E182" s="22">
        <f t="shared" si="37"/>
      </c>
      <c r="F182" s="22">
        <f>IF(AND(D183="",E183=""),IF(AND(B182="",C182=""),"",ABS(SUM($D$170:D182)-SUM($E$170:E182))/2),"")</f>
      </c>
      <c r="G182" s="14"/>
      <c r="H182" s="21">
        <f t="shared" si="35"/>
      </c>
      <c r="I182" s="12"/>
      <c r="J182" s="13"/>
      <c r="K182" s="22">
        <f t="shared" si="38"/>
      </c>
      <c r="L182" s="22">
        <f t="shared" si="39"/>
      </c>
      <c r="M182" s="22">
        <f>IF(AND(K183="",L183=""),IF(AND(I182="",J182=""),"",ABS(SUM($K$170:K182)-SUM($L$170:L182))/2),"")</f>
      </c>
    </row>
    <row r="183" spans="1:13" ht="12.75">
      <c r="A183" s="21">
        <f t="shared" si="34"/>
      </c>
      <c r="B183" s="12"/>
      <c r="C183" s="13"/>
      <c r="D183" s="22">
        <f t="shared" si="36"/>
      </c>
      <c r="E183" s="22">
        <f t="shared" si="37"/>
      </c>
      <c r="F183" s="22">
        <f>IF(AND(D184="",E184=""),IF(AND(B183="",C183=""),"",ABS(SUM($D$170:D183)-SUM($E$170:E183))/2),"")</f>
      </c>
      <c r="G183" s="14"/>
      <c r="H183" s="21">
        <f t="shared" si="35"/>
      </c>
      <c r="I183" s="12"/>
      <c r="J183" s="13"/>
      <c r="K183" s="22">
        <f t="shared" si="38"/>
      </c>
      <c r="L183" s="22">
        <f t="shared" si="39"/>
      </c>
      <c r="M183" s="22">
        <f>IF(AND(K184="",L184=""),IF(AND(I183="",J183=""),"",ABS(SUM($K$170:K183)-SUM($L$170:L183))/2),"")</f>
      </c>
    </row>
    <row r="184" spans="1:13" ht="12.75">
      <c r="A184" s="21">
        <f t="shared" si="34"/>
      </c>
      <c r="B184" s="12"/>
      <c r="C184" s="13"/>
      <c r="D184" s="22">
        <f t="shared" si="36"/>
      </c>
      <c r="E184" s="22">
        <f t="shared" si="37"/>
      </c>
      <c r="F184" s="22">
        <f>IF(AND(D185="",E185=""),IF(AND(B184="",C184=""),"",ABS(SUM($D$170:D184)-SUM($E$170:E184))/2),"")</f>
      </c>
      <c r="G184" s="14"/>
      <c r="H184" s="21">
        <f t="shared" si="35"/>
      </c>
      <c r="I184" s="12"/>
      <c r="J184" s="13"/>
      <c r="K184" s="22">
        <f t="shared" si="38"/>
      </c>
      <c r="L184" s="22">
        <f t="shared" si="39"/>
      </c>
      <c r="M184" s="22">
        <f>IF(AND(K185="",L185=""),IF(AND(I184="",J184=""),"",ABS(SUM($K$170:K184)-SUM($L$170:L184))/2),"")</f>
      </c>
    </row>
    <row r="185" spans="1:13" ht="12.75">
      <c r="A185" s="21">
        <f t="shared" si="34"/>
      </c>
      <c r="B185" s="12"/>
      <c r="C185" s="13"/>
      <c r="D185" s="22">
        <f t="shared" si="36"/>
      </c>
      <c r="E185" s="22">
        <f t="shared" si="37"/>
      </c>
      <c r="F185" s="22">
        <f>IF(AND(D186="",E186=""),IF(AND(B185="",C185=""),"",ABS(SUM($D$170:D185)-SUM($E$170:E185))/2),"")</f>
      </c>
      <c r="G185" s="14"/>
      <c r="H185" s="21">
        <f t="shared" si="35"/>
      </c>
      <c r="I185" s="12"/>
      <c r="J185" s="13"/>
      <c r="K185" s="22">
        <f t="shared" si="38"/>
      </c>
      <c r="L185" s="22">
        <f t="shared" si="39"/>
      </c>
      <c r="M185" s="22">
        <f>IF(AND(K186="",L186=""),IF(AND(I185="",J185=""),"",ABS(SUM($K$170:K185)-SUM($L$170:L185))/2),"")</f>
      </c>
    </row>
    <row r="186" spans="1:13" ht="12.75">
      <c r="A186" s="21">
        <f t="shared" si="34"/>
      </c>
      <c r="B186" s="12"/>
      <c r="C186" s="13"/>
      <c r="D186" s="22">
        <f t="shared" si="36"/>
      </c>
      <c r="E186" s="22">
        <f t="shared" si="37"/>
      </c>
      <c r="F186" s="22">
        <f>IF(AND(D187="",E187=""),IF(AND(B186="",C186=""),"",ABS(SUM($D$170:D186)-SUM($E$170:E186))/2),"")</f>
      </c>
      <c r="G186" s="14"/>
      <c r="H186" s="21">
        <f t="shared" si="35"/>
      </c>
      <c r="I186" s="12"/>
      <c r="J186" s="13"/>
      <c r="K186" s="22">
        <f t="shared" si="38"/>
      </c>
      <c r="L186" s="22">
        <f t="shared" si="39"/>
      </c>
      <c r="M186" s="22">
        <f>IF(AND(K187="",L187=""),IF(AND(I186="",J186=""),"",ABS(SUM($K$170:K186)-SUM($L$170:L186))/2),"")</f>
      </c>
    </row>
    <row r="187" spans="1:13" ht="12.75">
      <c r="A187" s="21">
        <f t="shared" si="34"/>
      </c>
      <c r="B187" s="12"/>
      <c r="C187" s="13"/>
      <c r="D187" s="22">
        <f t="shared" si="36"/>
      </c>
      <c r="E187" s="22">
        <f t="shared" si="37"/>
      </c>
      <c r="F187" s="22">
        <f>IF(AND(D188="",E188=""),IF(AND(B187="",C187=""),"",ABS(SUM($D$170:D187)-SUM($E$170:E187))/2),"")</f>
      </c>
      <c r="G187" s="14"/>
      <c r="H187" s="21">
        <f t="shared" si="35"/>
      </c>
      <c r="I187" s="12"/>
      <c r="J187" s="13"/>
      <c r="K187" s="22">
        <f t="shared" si="38"/>
      </c>
      <c r="L187" s="22">
        <f t="shared" si="39"/>
      </c>
      <c r="M187" s="22">
        <f>IF(AND(K188="",L188=""),IF(AND(I187="",J187=""),"",ABS(SUM($K$170:K187)-SUM($L$170:L187))/2),"")</f>
      </c>
    </row>
    <row r="188" spans="1:13" ht="12.75">
      <c r="A188" s="21">
        <f t="shared" si="34"/>
      </c>
      <c r="B188" s="12"/>
      <c r="C188" s="13"/>
      <c r="D188" s="22">
        <f t="shared" si="36"/>
      </c>
      <c r="E188" s="22">
        <f t="shared" si="37"/>
      </c>
      <c r="F188" s="22">
        <f>IF(AND(D189="",E189=""),IF(AND(B188="",C188=""),"",ABS(SUM($D$170:D188)-SUM($E$170:E188))/2),"")</f>
      </c>
      <c r="G188" s="14"/>
      <c r="H188" s="21">
        <f t="shared" si="35"/>
      </c>
      <c r="I188" s="12"/>
      <c r="J188" s="13"/>
      <c r="K188" s="22">
        <f t="shared" si="38"/>
      </c>
      <c r="L188" s="22">
        <f t="shared" si="39"/>
      </c>
      <c r="M188" s="22">
        <f>IF(AND(K189="",L189=""),IF(AND(I188="",J188=""),"",ABS(SUM($K$170:K188)-SUM($L$170:L188))/2),"")</f>
      </c>
    </row>
    <row r="189" spans="1:13" ht="12.75">
      <c r="A189" s="21">
        <f t="shared" si="34"/>
      </c>
      <c r="B189" s="12"/>
      <c r="C189" s="13"/>
      <c r="D189" s="22">
        <f t="shared" si="36"/>
      </c>
      <c r="E189" s="22">
        <f t="shared" si="37"/>
      </c>
      <c r="F189" s="22">
        <f>IF(AND(D190="",E190=""),IF(AND(B189="",C189=""),"",ABS(SUM($D$170:D189)-SUM($E$170:E189))/2),"")</f>
      </c>
      <c r="G189" s="14"/>
      <c r="H189" s="21">
        <f t="shared" si="35"/>
      </c>
      <c r="I189" s="12"/>
      <c r="J189" s="13"/>
      <c r="K189" s="22">
        <f t="shared" si="38"/>
      </c>
      <c r="L189" s="22">
        <f t="shared" si="39"/>
      </c>
      <c r="M189" s="22">
        <f>IF(AND(K190="",L190=""),IF(AND(I189="",J189=""),"",ABS(SUM($K$170:K189)-SUM($L$170:L189))/2),"")</f>
      </c>
    </row>
    <row r="190" spans="1:13" ht="12.75">
      <c r="A190" s="21">
        <f t="shared" si="34"/>
      </c>
      <c r="B190" s="12"/>
      <c r="C190" s="13"/>
      <c r="D190" s="22">
        <f t="shared" si="36"/>
      </c>
      <c r="E190" s="22">
        <f t="shared" si="37"/>
      </c>
      <c r="F190" s="22">
        <f>IF(AND(D191="",E191=""),IF(AND(B190="",C190=""),"",ABS(SUM($D$170:D190)-SUM($E$170:E190))/2),"")</f>
      </c>
      <c r="G190" s="14"/>
      <c r="H190" s="21">
        <f t="shared" si="35"/>
      </c>
      <c r="I190" s="12"/>
      <c r="J190" s="13"/>
      <c r="K190" s="22">
        <f t="shared" si="38"/>
      </c>
      <c r="L190" s="22">
        <f t="shared" si="39"/>
      </c>
      <c r="M190" s="22">
        <f>IF(AND(K191="",L191=""),IF(AND(I190="",J190=""),"",ABS(SUM($K$170:K190)-SUM($L$170:L190))/2),"")</f>
      </c>
    </row>
    <row r="191" spans="1:13" ht="12.75">
      <c r="A191" s="21">
        <f t="shared" si="34"/>
      </c>
      <c r="B191" s="12"/>
      <c r="C191" s="13"/>
      <c r="D191" s="22">
        <f t="shared" si="36"/>
      </c>
      <c r="E191" s="22">
        <f t="shared" si="37"/>
      </c>
      <c r="F191" s="22">
        <f>IF(AND(D192="",E192=""),IF(AND(B191="",C191=""),"",ABS(SUM($D$170:D191)-SUM($E$170:E191))/2),"")</f>
      </c>
      <c r="G191" s="14"/>
      <c r="H191" s="21">
        <f t="shared" si="35"/>
      </c>
      <c r="I191" s="12"/>
      <c r="J191" s="13"/>
      <c r="K191" s="22">
        <f t="shared" si="38"/>
      </c>
      <c r="L191" s="22">
        <f t="shared" si="39"/>
      </c>
      <c r="M191" s="22">
        <f>IF(AND(K192="",L192=""),IF(AND(I191="",J191=""),"",ABS(SUM($K$170:K191)-SUM($L$170:L191))/2),"")</f>
      </c>
    </row>
    <row r="192" spans="1:13" ht="12.75">
      <c r="A192" s="21">
        <f t="shared" si="34"/>
      </c>
      <c r="B192" s="12"/>
      <c r="C192" s="13"/>
      <c r="D192" s="22">
        <f t="shared" si="36"/>
      </c>
      <c r="E192" s="22">
        <f t="shared" si="37"/>
      </c>
      <c r="F192" s="22">
        <f>IF(AND(D193="",E193=""),IF(AND(B192="",C192=""),"",ABS(SUM($D$170:D192)-SUM($E$170:E192))/2),"")</f>
      </c>
      <c r="G192" s="14"/>
      <c r="H192" s="21">
        <f t="shared" si="35"/>
      </c>
      <c r="I192" s="12"/>
      <c r="J192" s="13"/>
      <c r="K192" s="22">
        <f t="shared" si="38"/>
      </c>
      <c r="L192" s="22">
        <f t="shared" si="39"/>
      </c>
      <c r="M192" s="22">
        <f>IF(AND(K193="",L193=""),IF(AND(I192="",J192=""),"",ABS(SUM($K$170:K192)-SUM($L$170:L192))/2),"")</f>
      </c>
    </row>
    <row r="193" spans="1:13" ht="12.75">
      <c r="A193" s="21">
        <f t="shared" si="34"/>
      </c>
      <c r="B193" s="12"/>
      <c r="C193" s="13"/>
      <c r="D193" s="22">
        <f t="shared" si="36"/>
      </c>
      <c r="E193" s="22">
        <f t="shared" si="37"/>
      </c>
      <c r="F193" s="22">
        <f>IF(AND(D194="",E194=""),IF(AND(B193="",C193=""),"",ABS(SUM($D$170:D193)-SUM($E$170:E193))/2),"")</f>
      </c>
      <c r="G193" s="14"/>
      <c r="H193" s="21">
        <f t="shared" si="35"/>
      </c>
      <c r="I193" s="12"/>
      <c r="J193" s="13"/>
      <c r="K193" s="22">
        <f t="shared" si="38"/>
      </c>
      <c r="L193" s="22">
        <f t="shared" si="39"/>
      </c>
      <c r="M193" s="22">
        <f>IF(AND(K194="",L194=""),IF(AND(I193="",J193=""),"",ABS(SUM($K$170:K193)-SUM($L$170:L193))/2),"")</f>
      </c>
    </row>
    <row r="194" spans="1:13" ht="12.75">
      <c r="A194" s="21">
        <f t="shared" si="34"/>
      </c>
      <c r="B194" s="12"/>
      <c r="C194" s="13"/>
      <c r="D194" s="22">
        <f t="shared" si="36"/>
      </c>
      <c r="E194" s="22">
        <f t="shared" si="37"/>
      </c>
      <c r="F194" s="22">
        <f>IF(AND(D195="",E195=""),IF(AND(B194="",C194=""),"",ABS(SUM($D$170:D194)-SUM($E$170:E194))/2),"")</f>
      </c>
      <c r="G194" s="14"/>
      <c r="H194" s="21">
        <f t="shared" si="35"/>
      </c>
      <c r="I194" s="12"/>
      <c r="J194" s="13"/>
      <c r="K194" s="22">
        <f t="shared" si="38"/>
      </c>
      <c r="L194" s="22">
        <f t="shared" si="39"/>
      </c>
      <c r="M194" s="22">
        <f>IF(AND(K195="",L195=""),IF(AND(I194="",J194=""),"",ABS(SUM($K$170:K194)-SUM($L$170:L194))/2),"")</f>
      </c>
    </row>
    <row r="195" spans="1:13" ht="12.75">
      <c r="A195" s="21">
        <f t="shared" si="34"/>
      </c>
      <c r="B195" s="12"/>
      <c r="C195" s="13"/>
      <c r="D195" s="22">
        <f t="shared" si="36"/>
      </c>
      <c r="E195" s="22">
        <f t="shared" si="37"/>
      </c>
      <c r="F195" s="22">
        <f>IF(AND(D196="",E196=""),IF(AND(B195="",C195=""),"",ABS(SUM($D$170:D195)-SUM($E$170:E195))/2),"")</f>
      </c>
      <c r="G195" s="14"/>
      <c r="H195" s="21">
        <f t="shared" si="35"/>
      </c>
      <c r="I195" s="12"/>
      <c r="J195" s="13"/>
      <c r="K195" s="22">
        <f t="shared" si="38"/>
      </c>
      <c r="L195" s="22">
        <f t="shared" si="39"/>
      </c>
      <c r="M195" s="22">
        <f>IF(AND(K196="",L196=""),IF(AND(I195="",J195=""),"",ABS(SUM($K$170:K195)-SUM($L$170:L195))/2),"")</f>
      </c>
    </row>
    <row r="196" spans="1:13" ht="12.75">
      <c r="A196" s="21">
        <f t="shared" si="34"/>
      </c>
      <c r="B196" s="12"/>
      <c r="C196" s="13"/>
      <c r="D196" s="22">
        <f t="shared" si="36"/>
      </c>
      <c r="E196" s="22">
        <f t="shared" si="37"/>
      </c>
      <c r="F196" s="22">
        <f>IF(AND(D197="",E197=""),IF(AND(B196="",C196=""),"",ABS(SUM($D$170:D196)-SUM($E$170:E196))/2),"")</f>
      </c>
      <c r="G196" s="14"/>
      <c r="H196" s="21">
        <f t="shared" si="35"/>
      </c>
      <c r="I196" s="12"/>
      <c r="J196" s="13"/>
      <c r="K196" s="22">
        <f t="shared" si="38"/>
      </c>
      <c r="L196" s="22">
        <f t="shared" si="39"/>
      </c>
      <c r="M196" s="22">
        <f>IF(AND(K197="",L197=""),IF(AND(I196="",J196=""),"",ABS(SUM($K$170:K196)-SUM($L$170:L196))/2),"")</f>
      </c>
    </row>
    <row r="197" spans="1:13" ht="12.75">
      <c r="A197" s="21">
        <f t="shared" si="34"/>
      </c>
      <c r="B197" s="12"/>
      <c r="C197" s="13"/>
      <c r="D197" s="22">
        <f t="shared" si="36"/>
      </c>
      <c r="E197" s="22">
        <f t="shared" si="37"/>
      </c>
      <c r="F197" s="22">
        <f>IF(AND(D198="",E198=""),IF(AND(B197="",C197=""),"",ABS(SUM($D$170:D197)-SUM($E$170:E197))/2),"")</f>
      </c>
      <c r="G197" s="14"/>
      <c r="H197" s="21">
        <f t="shared" si="35"/>
      </c>
      <c r="I197" s="12"/>
      <c r="J197" s="13"/>
      <c r="K197" s="22">
        <f t="shared" si="38"/>
      </c>
      <c r="L197" s="22">
        <f t="shared" si="39"/>
      </c>
      <c r="M197" s="22">
        <f>IF(AND(K198="",L198=""),IF(AND(I197="",J197=""),"",ABS(SUM($K$170:K197)-SUM($L$170:L197))/2),"")</f>
      </c>
    </row>
    <row r="198" spans="1:13" ht="12.75">
      <c r="A198" s="21">
        <f t="shared" si="34"/>
      </c>
      <c r="B198" s="12"/>
      <c r="C198" s="13"/>
      <c r="D198" s="22">
        <f t="shared" si="36"/>
      </c>
      <c r="E198" s="22">
        <f t="shared" si="37"/>
      </c>
      <c r="F198" s="22">
        <f>IF(AND(D199="",E199=""),IF(AND(B198="",C198=""),"",ABS(SUM($D$170:D198)-SUM($E$170:E198))/2),"")</f>
      </c>
      <c r="G198" s="14"/>
      <c r="H198" s="21">
        <f t="shared" si="35"/>
      </c>
      <c r="I198" s="12"/>
      <c r="J198" s="13"/>
      <c r="K198" s="22">
        <f t="shared" si="38"/>
      </c>
      <c r="L198" s="22">
        <f t="shared" si="39"/>
      </c>
      <c r="M198" s="22">
        <f>IF(AND(K199="",L199=""),IF(AND(I198="",J198=""),"",ABS(SUM($K$170:K198)-SUM($L$170:L198))/2),"")</f>
      </c>
    </row>
    <row r="200" spans="1:13" ht="12.75">
      <c r="A200" s="20"/>
      <c r="B200" s="19"/>
      <c r="C200" s="29" t="s">
        <v>15</v>
      </c>
      <c r="D200" s="32"/>
      <c r="E200" s="30" t="s">
        <v>16</v>
      </c>
      <c r="F200" s="31">
        <f>SUM(F202:F230)</f>
        <v>0</v>
      </c>
      <c r="G200" s="4"/>
      <c r="H200" s="20"/>
      <c r="I200" s="19"/>
      <c r="J200" s="29" t="s">
        <v>15</v>
      </c>
      <c r="K200" s="32"/>
      <c r="L200" s="30" t="s">
        <v>16</v>
      </c>
      <c r="M200" s="31">
        <f>SUM(M202:M230)</f>
        <v>0</v>
      </c>
    </row>
    <row r="201" spans="1:13" s="58" customFormat="1" ht="26.25">
      <c r="A201" s="55" t="s">
        <v>12</v>
      </c>
      <c r="B201" s="55" t="s">
        <v>11</v>
      </c>
      <c r="C201" s="55" t="s">
        <v>8</v>
      </c>
      <c r="D201" s="56" t="s">
        <v>13</v>
      </c>
      <c r="E201" s="56" t="s">
        <v>14</v>
      </c>
      <c r="F201" s="55"/>
      <c r="G201" s="57"/>
      <c r="H201" s="55" t="s">
        <v>12</v>
      </c>
      <c r="I201" s="55" t="s">
        <v>11</v>
      </c>
      <c r="J201" s="55" t="s">
        <v>8</v>
      </c>
      <c r="K201" s="56" t="s">
        <v>13</v>
      </c>
      <c r="L201" s="56" t="s">
        <v>14</v>
      </c>
      <c r="M201" s="55"/>
    </row>
    <row r="202" spans="1:13" ht="12.75">
      <c r="A202" s="21">
        <v>1</v>
      </c>
      <c r="B202" s="12">
        <v>0</v>
      </c>
      <c r="C202" s="13">
        <v>0</v>
      </c>
      <c r="D202" s="22">
        <f>IF(C202="","",IF(B203="",C202*$B$202,C202*B203))</f>
        <v>0</v>
      </c>
      <c r="E202" s="22">
        <f>IF(B202="","",IF(B203="",B202*$C$202,B202*C203))</f>
        <v>0</v>
      </c>
      <c r="F202" s="22">
        <f>IF(AND(D203="",E203=""),IF(AND(B202="",C202=""),"",ABS(SUM($D$202:D202)-SUM($E$202:E202))/2),"")</f>
      </c>
      <c r="G202" s="14"/>
      <c r="H202" s="21">
        <v>1</v>
      </c>
      <c r="I202" s="12">
        <v>0</v>
      </c>
      <c r="J202" s="13">
        <v>0</v>
      </c>
      <c r="K202" s="22">
        <f>IF(J202="","",IF(I203="",J202*$I$202,J202*I203))</f>
        <v>0</v>
      </c>
      <c r="L202" s="22">
        <f>IF(I202="","",IF(I203="",I202*$J$202,I202*J203))</f>
        <v>0</v>
      </c>
      <c r="M202" s="22">
        <f>IF(AND(K203="",L203=""),IF(AND(I202="",J202=""),"",ABS(SUM($K$202:K202)-SUM($L$202:L202))/2),"")</f>
      </c>
    </row>
    <row r="203" spans="1:13" ht="12.75">
      <c r="A203" s="21">
        <f>IF(B203="","",1+A202)</f>
        <v>2</v>
      </c>
      <c r="B203" s="12">
        <v>0</v>
      </c>
      <c r="C203" s="13">
        <v>0</v>
      </c>
      <c r="D203" s="22">
        <f aca="true" t="shared" si="40" ref="D203:D229">IF(C203="","",IF(B204="",C203*$B$202,C203*B204))</f>
        <v>0</v>
      </c>
      <c r="E203" s="22">
        <f aca="true" t="shared" si="41" ref="E203:E229">IF(B203="","",IF(B204="",B203*$C$202,B203*C204))</f>
        <v>0</v>
      </c>
      <c r="F203" s="22">
        <f>IF(AND(D204="",E204=""),IF(AND(B203="",C203=""),"",ABS(SUM($D$202:D203)-SUM($E$202:E203))/2),"")</f>
        <v>0</v>
      </c>
      <c r="G203" s="14"/>
      <c r="H203" s="21">
        <f>IF(I203="","",1+H202)</f>
        <v>2</v>
      </c>
      <c r="I203" s="12">
        <v>0</v>
      </c>
      <c r="J203" s="13">
        <v>0</v>
      </c>
      <c r="K203" s="22">
        <f aca="true" t="shared" si="42" ref="K203:K229">IF(J203="","",IF(I204="",J203*$I$202,J203*I204))</f>
        <v>0</v>
      </c>
      <c r="L203" s="22">
        <f aca="true" t="shared" si="43" ref="L203:L229">IF(I203="","",IF(I204="",I203*$J$202,I203*J204))</f>
        <v>0</v>
      </c>
      <c r="M203" s="22">
        <f>IF(AND(K204="",L204=""),IF(AND(I203="",J203=""),"",ABS(SUM($K$202:K203)-SUM($L$202:L203))/2),"")</f>
        <v>0</v>
      </c>
    </row>
    <row r="204" spans="1:13" ht="12.75">
      <c r="A204" s="21">
        <f aca="true" t="shared" si="44" ref="A204:A230">IF(B204="","",1+A203)</f>
      </c>
      <c r="B204" s="12"/>
      <c r="C204" s="13"/>
      <c r="D204" s="22">
        <f t="shared" si="40"/>
      </c>
      <c r="E204" s="22">
        <f t="shared" si="41"/>
      </c>
      <c r="F204" s="22">
        <f>IF(AND(D205="",E205=""),IF(AND(B204="",C204=""),"",ABS(SUM($D$202:D204)-SUM($E$202:E204))/2),"")</f>
      </c>
      <c r="G204" s="14"/>
      <c r="H204" s="21">
        <f aca="true" t="shared" si="45" ref="H204:H230">IF(I204="","",1+H203)</f>
      </c>
      <c r="I204" s="12"/>
      <c r="J204" s="13"/>
      <c r="K204" s="22">
        <f t="shared" si="42"/>
      </c>
      <c r="L204" s="22">
        <f t="shared" si="43"/>
      </c>
      <c r="M204" s="22">
        <f>IF(AND(K205="",L205=""),IF(AND(I204="",J204=""),"",ABS(SUM($K$202:K204)-SUM($L$202:L204))/2),"")</f>
      </c>
    </row>
    <row r="205" spans="1:13" ht="12.75">
      <c r="A205" s="21">
        <f t="shared" si="44"/>
      </c>
      <c r="B205" s="12"/>
      <c r="C205" s="13"/>
      <c r="D205" s="22">
        <f t="shared" si="40"/>
      </c>
      <c r="E205" s="22">
        <f t="shared" si="41"/>
      </c>
      <c r="F205" s="22">
        <f>IF(AND(D206="",E206=""),IF(AND(B205="",C205=""),"",ABS(SUM($D$202:D205)-SUM($E$202:E205))/2),"")</f>
      </c>
      <c r="G205" s="14"/>
      <c r="H205" s="21">
        <f t="shared" si="45"/>
      </c>
      <c r="I205" s="12"/>
      <c r="J205" s="13"/>
      <c r="K205" s="22">
        <f t="shared" si="42"/>
      </c>
      <c r="L205" s="22">
        <f t="shared" si="43"/>
      </c>
      <c r="M205" s="22">
        <f>IF(AND(K206="",L206=""),IF(AND(I205="",J205=""),"",ABS(SUM($K$202:K205)-SUM($L$202:L205))/2),"")</f>
      </c>
    </row>
    <row r="206" spans="1:13" ht="12.75">
      <c r="A206" s="21">
        <f t="shared" si="44"/>
      </c>
      <c r="B206" s="12"/>
      <c r="C206" s="13"/>
      <c r="D206" s="22">
        <f t="shared" si="40"/>
      </c>
      <c r="E206" s="22">
        <f t="shared" si="41"/>
      </c>
      <c r="F206" s="22">
        <f>IF(AND(D207="",E207=""),IF(AND(B206="",C206=""),"",ABS(SUM($D$202:D206)-SUM($E$202:E206))/2),"")</f>
      </c>
      <c r="G206" s="14"/>
      <c r="H206" s="21">
        <f t="shared" si="45"/>
      </c>
      <c r="I206" s="12"/>
      <c r="J206" s="13"/>
      <c r="K206" s="22">
        <f t="shared" si="42"/>
      </c>
      <c r="L206" s="22">
        <f t="shared" si="43"/>
      </c>
      <c r="M206" s="22">
        <f>IF(AND(K207="",L207=""),IF(AND(I206="",J206=""),"",ABS(SUM($K$202:K206)-SUM($L$202:L206))/2),"")</f>
      </c>
    </row>
    <row r="207" spans="1:13" ht="12.75">
      <c r="A207" s="21">
        <f t="shared" si="44"/>
      </c>
      <c r="B207" s="12"/>
      <c r="C207" s="13"/>
      <c r="D207" s="22">
        <f t="shared" si="40"/>
      </c>
      <c r="E207" s="22">
        <f t="shared" si="41"/>
      </c>
      <c r="F207" s="22">
        <f>IF(AND(D208="",E208=""),IF(AND(B207="",C207=""),"",ABS(SUM($D$202:D207)-SUM($E$202:E207))/2),"")</f>
      </c>
      <c r="G207" s="14"/>
      <c r="H207" s="21">
        <f t="shared" si="45"/>
      </c>
      <c r="I207" s="12"/>
      <c r="J207" s="13"/>
      <c r="K207" s="22">
        <f t="shared" si="42"/>
      </c>
      <c r="L207" s="22">
        <f t="shared" si="43"/>
      </c>
      <c r="M207" s="22">
        <f>IF(AND(K208="",L208=""),IF(AND(I207="",J207=""),"",ABS(SUM($K$202:K207)-SUM($L$202:L207))/2),"")</f>
      </c>
    </row>
    <row r="208" spans="1:13" ht="12.75">
      <c r="A208" s="21">
        <f t="shared" si="44"/>
      </c>
      <c r="B208" s="12"/>
      <c r="C208" s="13"/>
      <c r="D208" s="22">
        <f t="shared" si="40"/>
      </c>
      <c r="E208" s="22">
        <f t="shared" si="41"/>
      </c>
      <c r="F208" s="22">
        <f>IF(AND(D209="",E209=""),IF(AND(B208="",C208=""),"",ABS(SUM($D$202:D208)-SUM($E$202:E208))/2),"")</f>
      </c>
      <c r="G208" s="14"/>
      <c r="H208" s="21">
        <f t="shared" si="45"/>
      </c>
      <c r="I208" s="12"/>
      <c r="J208" s="13"/>
      <c r="K208" s="22">
        <f t="shared" si="42"/>
      </c>
      <c r="L208" s="22">
        <f t="shared" si="43"/>
      </c>
      <c r="M208" s="22">
        <f>IF(AND(K209="",L209=""),IF(AND(I208="",J208=""),"",ABS(SUM($K$202:K208)-SUM($L$202:L208))/2),"")</f>
      </c>
    </row>
    <row r="209" spans="1:13" ht="12.75">
      <c r="A209" s="21">
        <f t="shared" si="44"/>
      </c>
      <c r="B209" s="12"/>
      <c r="C209" s="13"/>
      <c r="D209" s="22">
        <f t="shared" si="40"/>
      </c>
      <c r="E209" s="22">
        <f t="shared" si="41"/>
      </c>
      <c r="F209" s="22">
        <f>IF(AND(D210="",E210=""),IF(AND(B209="",C209=""),"",ABS(SUM($D$202:D209)-SUM($E$202:E209))/2),"")</f>
      </c>
      <c r="G209" s="14"/>
      <c r="H209" s="21">
        <f t="shared" si="45"/>
      </c>
      <c r="I209" s="12"/>
      <c r="J209" s="13"/>
      <c r="K209" s="22">
        <f t="shared" si="42"/>
      </c>
      <c r="L209" s="22">
        <f t="shared" si="43"/>
      </c>
      <c r="M209" s="22">
        <f>IF(AND(K210="",L210=""),IF(AND(I209="",J209=""),"",ABS(SUM($K$202:K209)-SUM($L$202:L209))/2),"")</f>
      </c>
    </row>
    <row r="210" spans="1:13" ht="12.75">
      <c r="A210" s="21">
        <f t="shared" si="44"/>
      </c>
      <c r="B210" s="12"/>
      <c r="C210" s="13"/>
      <c r="D210" s="22">
        <f t="shared" si="40"/>
      </c>
      <c r="E210" s="22">
        <f t="shared" si="41"/>
      </c>
      <c r="F210" s="22">
        <f>IF(AND(D211="",E211=""),IF(AND(B210="",C210=""),"",ABS(SUM($D$202:D210)-SUM($E$202:E210))/2),"")</f>
      </c>
      <c r="G210" s="14"/>
      <c r="H210" s="21">
        <f t="shared" si="45"/>
      </c>
      <c r="I210" s="12"/>
      <c r="J210" s="13"/>
      <c r="K210" s="22">
        <f t="shared" si="42"/>
      </c>
      <c r="L210" s="22">
        <f t="shared" si="43"/>
      </c>
      <c r="M210" s="22">
        <f>IF(AND(K211="",L211=""),IF(AND(I210="",J210=""),"",ABS(SUM($K$202:K210)-SUM($L$202:L210))/2),"")</f>
      </c>
    </row>
    <row r="211" spans="1:13" ht="12.75">
      <c r="A211" s="21">
        <f t="shared" si="44"/>
      </c>
      <c r="B211" s="12"/>
      <c r="C211" s="13"/>
      <c r="D211" s="22">
        <f t="shared" si="40"/>
      </c>
      <c r="E211" s="22">
        <f t="shared" si="41"/>
      </c>
      <c r="F211" s="22">
        <f>IF(AND(D212="",E212=""),IF(AND(B211="",C211=""),"",ABS(SUM($D$202:D211)-SUM($E$202:E211))/2),"")</f>
      </c>
      <c r="G211" s="14"/>
      <c r="H211" s="21">
        <f t="shared" si="45"/>
      </c>
      <c r="I211" s="12"/>
      <c r="J211" s="13"/>
      <c r="K211" s="22">
        <f t="shared" si="42"/>
      </c>
      <c r="L211" s="22">
        <f t="shared" si="43"/>
      </c>
      <c r="M211" s="22">
        <f>IF(AND(K212="",L212=""),IF(AND(I211="",J211=""),"",ABS(SUM($K$202:K211)-SUM($L$202:L211))/2),"")</f>
      </c>
    </row>
    <row r="212" spans="1:13" ht="12.75">
      <c r="A212" s="21">
        <f t="shared" si="44"/>
      </c>
      <c r="B212" s="12"/>
      <c r="C212" s="13"/>
      <c r="D212" s="22">
        <f t="shared" si="40"/>
      </c>
      <c r="E212" s="22">
        <f t="shared" si="41"/>
      </c>
      <c r="F212" s="22">
        <f>IF(AND(D213="",E213=""),IF(AND(B212="",C212=""),"",ABS(SUM($D$202:D212)-SUM($E$202:E212))/2),"")</f>
      </c>
      <c r="G212" s="14"/>
      <c r="H212" s="21">
        <f t="shared" si="45"/>
      </c>
      <c r="I212" s="12"/>
      <c r="J212" s="13"/>
      <c r="K212" s="22">
        <f t="shared" si="42"/>
      </c>
      <c r="L212" s="22">
        <f t="shared" si="43"/>
      </c>
      <c r="M212" s="22">
        <f>IF(AND(K213="",L213=""),IF(AND(I212="",J212=""),"",ABS(SUM($K$202:K212)-SUM($L$202:L212))/2),"")</f>
      </c>
    </row>
    <row r="213" spans="1:13" ht="12.75">
      <c r="A213" s="21">
        <f t="shared" si="44"/>
      </c>
      <c r="B213" s="12"/>
      <c r="C213" s="13"/>
      <c r="D213" s="22">
        <f t="shared" si="40"/>
      </c>
      <c r="E213" s="22">
        <f t="shared" si="41"/>
      </c>
      <c r="F213" s="22">
        <f>IF(AND(D214="",E214=""),IF(AND(B213="",C213=""),"",ABS(SUM($D$202:D213)-SUM($E$202:E213))/2),"")</f>
      </c>
      <c r="G213" s="14"/>
      <c r="H213" s="21">
        <f t="shared" si="45"/>
      </c>
      <c r="I213" s="12"/>
      <c r="J213" s="13"/>
      <c r="K213" s="22">
        <f t="shared" si="42"/>
      </c>
      <c r="L213" s="22">
        <f t="shared" si="43"/>
      </c>
      <c r="M213" s="22">
        <f>IF(AND(K214="",L214=""),IF(AND(I213="",J213=""),"",ABS(SUM($K$202:K213)-SUM($L$202:L213))/2),"")</f>
      </c>
    </row>
    <row r="214" spans="1:13" ht="12.75">
      <c r="A214" s="21">
        <f t="shared" si="44"/>
      </c>
      <c r="B214" s="12"/>
      <c r="C214" s="13"/>
      <c r="D214" s="22">
        <f t="shared" si="40"/>
      </c>
      <c r="E214" s="22">
        <f t="shared" si="41"/>
      </c>
      <c r="F214" s="22">
        <f>IF(AND(D215="",E215=""),IF(AND(B214="",C214=""),"",ABS(SUM($D$202:D214)-SUM($E$202:E214))/2),"")</f>
      </c>
      <c r="G214" s="14"/>
      <c r="H214" s="21">
        <f t="shared" si="45"/>
      </c>
      <c r="I214" s="12"/>
      <c r="J214" s="13"/>
      <c r="K214" s="22">
        <f t="shared" si="42"/>
      </c>
      <c r="L214" s="22">
        <f t="shared" si="43"/>
      </c>
      <c r="M214" s="22">
        <f>IF(AND(K215="",L215=""),IF(AND(I214="",J214=""),"",ABS(SUM($K$202:K214)-SUM($L$202:L214))/2),"")</f>
      </c>
    </row>
    <row r="215" spans="1:13" ht="12.75">
      <c r="A215" s="21">
        <f t="shared" si="44"/>
      </c>
      <c r="B215" s="12"/>
      <c r="C215" s="13"/>
      <c r="D215" s="22">
        <f t="shared" si="40"/>
      </c>
      <c r="E215" s="22">
        <f t="shared" si="41"/>
      </c>
      <c r="F215" s="22">
        <f>IF(AND(D216="",E216=""),IF(AND(B215="",C215=""),"",ABS(SUM($D$202:D215)-SUM($E$202:E215))/2),"")</f>
      </c>
      <c r="G215" s="14"/>
      <c r="H215" s="21">
        <f t="shared" si="45"/>
      </c>
      <c r="I215" s="12"/>
      <c r="J215" s="13"/>
      <c r="K215" s="22">
        <f t="shared" si="42"/>
      </c>
      <c r="L215" s="22">
        <f t="shared" si="43"/>
      </c>
      <c r="M215" s="22">
        <f>IF(AND(K216="",L216=""),IF(AND(I215="",J215=""),"",ABS(SUM($K$202:K215)-SUM($L$202:L215))/2),"")</f>
      </c>
    </row>
    <row r="216" spans="1:13" ht="12.75">
      <c r="A216" s="21">
        <f t="shared" si="44"/>
      </c>
      <c r="B216" s="12"/>
      <c r="C216" s="13"/>
      <c r="D216" s="22">
        <f t="shared" si="40"/>
      </c>
      <c r="E216" s="22">
        <f t="shared" si="41"/>
      </c>
      <c r="F216" s="22">
        <f>IF(AND(D217="",E217=""),IF(AND(B216="",C216=""),"",ABS(SUM($D$202:D216)-SUM($E$202:E216))/2),"")</f>
      </c>
      <c r="G216" s="14"/>
      <c r="H216" s="21">
        <f t="shared" si="45"/>
      </c>
      <c r="I216" s="12"/>
      <c r="J216" s="13"/>
      <c r="K216" s="22">
        <f t="shared" si="42"/>
      </c>
      <c r="L216" s="22">
        <f t="shared" si="43"/>
      </c>
      <c r="M216" s="22">
        <f>IF(AND(K217="",L217=""),IF(AND(I216="",J216=""),"",ABS(SUM($K$202:K216)-SUM($L$202:L216))/2),"")</f>
      </c>
    </row>
    <row r="217" spans="1:13" ht="12.75">
      <c r="A217" s="21">
        <f t="shared" si="44"/>
      </c>
      <c r="B217" s="12"/>
      <c r="C217" s="13"/>
      <c r="D217" s="22">
        <f t="shared" si="40"/>
      </c>
      <c r="E217" s="22">
        <f t="shared" si="41"/>
      </c>
      <c r="F217" s="22">
        <f>IF(AND(D218="",E218=""),IF(AND(B217="",C217=""),"",ABS(SUM($D$202:D217)-SUM($E$202:E217))/2),"")</f>
      </c>
      <c r="G217" s="14"/>
      <c r="H217" s="21">
        <f t="shared" si="45"/>
      </c>
      <c r="I217" s="12"/>
      <c r="J217" s="13"/>
      <c r="K217" s="22">
        <f t="shared" si="42"/>
      </c>
      <c r="L217" s="22">
        <f t="shared" si="43"/>
      </c>
      <c r="M217" s="22">
        <f>IF(AND(K218="",L218=""),IF(AND(I217="",J217=""),"",ABS(SUM($K$202:K217)-SUM($L$202:L217))/2),"")</f>
      </c>
    </row>
    <row r="218" spans="1:13" ht="12.75">
      <c r="A218" s="21">
        <f t="shared" si="44"/>
      </c>
      <c r="B218" s="12"/>
      <c r="C218" s="13"/>
      <c r="D218" s="22">
        <f t="shared" si="40"/>
      </c>
      <c r="E218" s="22">
        <f t="shared" si="41"/>
      </c>
      <c r="F218" s="22">
        <f>IF(AND(D219="",E219=""),IF(AND(B218="",C218=""),"",ABS(SUM($D$202:D218)-SUM($E$202:E218))/2),"")</f>
      </c>
      <c r="G218" s="14"/>
      <c r="H218" s="21">
        <f t="shared" si="45"/>
      </c>
      <c r="I218" s="12"/>
      <c r="J218" s="13"/>
      <c r="K218" s="22">
        <f t="shared" si="42"/>
      </c>
      <c r="L218" s="22">
        <f t="shared" si="43"/>
      </c>
      <c r="M218" s="22">
        <f>IF(AND(K219="",L219=""),IF(AND(I218="",J218=""),"",ABS(SUM($K$202:K218)-SUM($L$202:L218))/2),"")</f>
      </c>
    </row>
    <row r="219" spans="1:13" ht="12.75">
      <c r="A219" s="21">
        <f t="shared" si="44"/>
      </c>
      <c r="B219" s="12"/>
      <c r="C219" s="13"/>
      <c r="D219" s="22">
        <f t="shared" si="40"/>
      </c>
      <c r="E219" s="22">
        <f t="shared" si="41"/>
      </c>
      <c r="F219" s="22">
        <f>IF(AND(D220="",E220=""),IF(AND(B219="",C219=""),"",ABS(SUM($D$202:D219)-SUM($E$202:E219))/2),"")</f>
      </c>
      <c r="G219" s="14"/>
      <c r="H219" s="21">
        <f t="shared" si="45"/>
      </c>
      <c r="I219" s="12"/>
      <c r="J219" s="13"/>
      <c r="K219" s="22">
        <f t="shared" si="42"/>
      </c>
      <c r="L219" s="22">
        <f t="shared" si="43"/>
      </c>
      <c r="M219" s="22">
        <f>IF(AND(K220="",L220=""),IF(AND(I219="",J219=""),"",ABS(SUM($K$202:K219)-SUM($L$202:L219))/2),"")</f>
      </c>
    </row>
    <row r="220" spans="1:13" ht="12.75">
      <c r="A220" s="21">
        <f t="shared" si="44"/>
      </c>
      <c r="B220" s="12"/>
      <c r="C220" s="13"/>
      <c r="D220" s="22">
        <f t="shared" si="40"/>
      </c>
      <c r="E220" s="22">
        <f t="shared" si="41"/>
      </c>
      <c r="F220" s="22">
        <f>IF(AND(D221="",E221=""),IF(AND(B220="",C220=""),"",ABS(SUM($D$202:D220)-SUM($E$202:E220))/2),"")</f>
      </c>
      <c r="G220" s="14"/>
      <c r="H220" s="21">
        <f t="shared" si="45"/>
      </c>
      <c r="I220" s="12"/>
      <c r="J220" s="13"/>
      <c r="K220" s="22">
        <f t="shared" si="42"/>
      </c>
      <c r="L220" s="22">
        <f t="shared" si="43"/>
      </c>
      <c r="M220" s="22">
        <f>IF(AND(K221="",L221=""),IF(AND(I220="",J220=""),"",ABS(SUM($K$202:K220)-SUM($L$202:L220))/2),"")</f>
      </c>
    </row>
    <row r="221" spans="1:13" ht="12.75">
      <c r="A221" s="21">
        <f t="shared" si="44"/>
      </c>
      <c r="B221" s="12"/>
      <c r="C221" s="13"/>
      <c r="D221" s="22">
        <f t="shared" si="40"/>
      </c>
      <c r="E221" s="22">
        <f t="shared" si="41"/>
      </c>
      <c r="F221" s="22">
        <f>IF(AND(D222="",E222=""),IF(AND(B221="",C221=""),"",ABS(SUM($D$202:D221)-SUM($E$202:E221))/2),"")</f>
      </c>
      <c r="G221" s="14"/>
      <c r="H221" s="21">
        <f t="shared" si="45"/>
      </c>
      <c r="I221" s="12"/>
      <c r="J221" s="13"/>
      <c r="K221" s="22">
        <f t="shared" si="42"/>
      </c>
      <c r="L221" s="22">
        <f t="shared" si="43"/>
      </c>
      <c r="M221" s="22">
        <f>IF(AND(K222="",L222=""),IF(AND(I221="",J221=""),"",ABS(SUM($K$202:K221)-SUM($L$202:L221))/2),"")</f>
      </c>
    </row>
    <row r="222" spans="1:13" ht="12.75">
      <c r="A222" s="21">
        <f t="shared" si="44"/>
      </c>
      <c r="B222" s="12"/>
      <c r="C222" s="13"/>
      <c r="D222" s="22">
        <f t="shared" si="40"/>
      </c>
      <c r="E222" s="22">
        <f t="shared" si="41"/>
      </c>
      <c r="F222" s="22">
        <f>IF(AND(D223="",E223=""),IF(AND(B222="",C222=""),"",ABS(SUM($D$202:D222)-SUM($E$202:E222))/2),"")</f>
      </c>
      <c r="G222" s="14"/>
      <c r="H222" s="21">
        <f t="shared" si="45"/>
      </c>
      <c r="I222" s="12"/>
      <c r="J222" s="13"/>
      <c r="K222" s="22">
        <f t="shared" si="42"/>
      </c>
      <c r="L222" s="22">
        <f t="shared" si="43"/>
      </c>
      <c r="M222" s="22">
        <f>IF(AND(K223="",L223=""),IF(AND(I222="",J222=""),"",ABS(SUM($K$202:K222)-SUM($L$202:L222))/2),"")</f>
      </c>
    </row>
    <row r="223" spans="1:13" ht="12.75">
      <c r="A223" s="21">
        <f t="shared" si="44"/>
      </c>
      <c r="B223" s="12"/>
      <c r="C223" s="13"/>
      <c r="D223" s="22">
        <f t="shared" si="40"/>
      </c>
      <c r="E223" s="22">
        <f t="shared" si="41"/>
      </c>
      <c r="F223" s="22">
        <f>IF(AND(D224="",E224=""),IF(AND(B223="",C223=""),"",ABS(SUM($D$202:D223)-SUM($E$202:E223))/2),"")</f>
      </c>
      <c r="G223" s="14"/>
      <c r="H223" s="21">
        <f t="shared" si="45"/>
      </c>
      <c r="I223" s="12"/>
      <c r="J223" s="13"/>
      <c r="K223" s="22">
        <f t="shared" si="42"/>
      </c>
      <c r="L223" s="22">
        <f t="shared" si="43"/>
      </c>
      <c r="M223" s="22">
        <f>IF(AND(K224="",L224=""),IF(AND(I223="",J223=""),"",ABS(SUM($K$202:K223)-SUM($L$202:L223))/2),"")</f>
      </c>
    </row>
    <row r="224" spans="1:13" ht="12.75">
      <c r="A224" s="21">
        <f t="shared" si="44"/>
      </c>
      <c r="B224" s="12"/>
      <c r="C224" s="13"/>
      <c r="D224" s="22">
        <f t="shared" si="40"/>
      </c>
      <c r="E224" s="22">
        <f t="shared" si="41"/>
      </c>
      <c r="F224" s="22">
        <f>IF(AND(D225="",E225=""),IF(AND(B224="",C224=""),"",ABS(SUM($D$202:D224)-SUM($E$202:E224))/2),"")</f>
      </c>
      <c r="G224" s="14"/>
      <c r="H224" s="21">
        <f t="shared" si="45"/>
      </c>
      <c r="I224" s="12"/>
      <c r="J224" s="13"/>
      <c r="K224" s="22">
        <f t="shared" si="42"/>
      </c>
      <c r="L224" s="22">
        <f t="shared" si="43"/>
      </c>
      <c r="M224" s="22">
        <f>IF(AND(K225="",L225=""),IF(AND(I224="",J224=""),"",ABS(SUM($K$202:K224)-SUM($L$202:L224))/2),"")</f>
      </c>
    </row>
    <row r="225" spans="1:13" ht="12.75">
      <c r="A225" s="21">
        <f t="shared" si="44"/>
      </c>
      <c r="B225" s="12"/>
      <c r="C225" s="13"/>
      <c r="D225" s="22">
        <f t="shared" si="40"/>
      </c>
      <c r="E225" s="22">
        <f t="shared" si="41"/>
      </c>
      <c r="F225" s="22">
        <f>IF(AND(D226="",E226=""),IF(AND(B225="",C225=""),"",ABS(SUM($D$202:D225)-SUM($E$202:E225))/2),"")</f>
      </c>
      <c r="G225" s="14"/>
      <c r="H225" s="21">
        <f t="shared" si="45"/>
      </c>
      <c r="I225" s="12"/>
      <c r="J225" s="13"/>
      <c r="K225" s="22">
        <f t="shared" si="42"/>
      </c>
      <c r="L225" s="22">
        <f t="shared" si="43"/>
      </c>
      <c r="M225" s="22">
        <f>IF(AND(K226="",L226=""),IF(AND(I225="",J225=""),"",ABS(SUM($K$202:K225)-SUM($L$202:L225))/2),"")</f>
      </c>
    </row>
    <row r="226" spans="1:13" ht="12.75">
      <c r="A226" s="21">
        <f t="shared" si="44"/>
      </c>
      <c r="B226" s="12"/>
      <c r="C226" s="13"/>
      <c r="D226" s="22">
        <f t="shared" si="40"/>
      </c>
      <c r="E226" s="22">
        <f t="shared" si="41"/>
      </c>
      <c r="F226" s="22">
        <f>IF(AND(D227="",E227=""),IF(AND(B226="",C226=""),"",ABS(SUM($D$202:D226)-SUM($E$202:E226))/2),"")</f>
      </c>
      <c r="G226" s="14"/>
      <c r="H226" s="21">
        <f t="shared" si="45"/>
      </c>
      <c r="I226" s="12"/>
      <c r="J226" s="13"/>
      <c r="K226" s="22">
        <f t="shared" si="42"/>
      </c>
      <c r="L226" s="22">
        <f t="shared" si="43"/>
      </c>
      <c r="M226" s="22">
        <f>IF(AND(K227="",L227=""),IF(AND(I226="",J226=""),"",ABS(SUM($K$202:K226)-SUM($L$202:L226))/2),"")</f>
      </c>
    </row>
    <row r="227" spans="1:13" ht="12.75">
      <c r="A227" s="21">
        <f t="shared" si="44"/>
      </c>
      <c r="B227" s="12"/>
      <c r="C227" s="13"/>
      <c r="D227" s="22">
        <f t="shared" si="40"/>
      </c>
      <c r="E227" s="22">
        <f t="shared" si="41"/>
      </c>
      <c r="F227" s="22">
        <f>IF(AND(D228="",E228=""),IF(AND(B227="",C227=""),"",ABS(SUM($D$202:D227)-SUM($E$202:E227))/2),"")</f>
      </c>
      <c r="G227" s="14"/>
      <c r="H227" s="21">
        <f t="shared" si="45"/>
      </c>
      <c r="I227" s="12"/>
      <c r="J227" s="13"/>
      <c r="K227" s="22">
        <f t="shared" si="42"/>
      </c>
      <c r="L227" s="22">
        <f t="shared" si="43"/>
      </c>
      <c r="M227" s="22">
        <f>IF(AND(K228="",L228=""),IF(AND(I227="",J227=""),"",ABS(SUM($K$202:K227)-SUM($L$202:L227))/2),"")</f>
      </c>
    </row>
    <row r="228" spans="1:13" ht="12.75">
      <c r="A228" s="21">
        <f t="shared" si="44"/>
      </c>
      <c r="B228" s="12"/>
      <c r="C228" s="13"/>
      <c r="D228" s="22">
        <f t="shared" si="40"/>
      </c>
      <c r="E228" s="22">
        <f t="shared" si="41"/>
      </c>
      <c r="F228" s="22">
        <f>IF(AND(D229="",E229=""),IF(AND(B228="",C228=""),"",ABS(SUM($D$202:D228)-SUM($E$202:E228))/2),"")</f>
      </c>
      <c r="G228" s="14"/>
      <c r="H228" s="21">
        <f t="shared" si="45"/>
      </c>
      <c r="I228" s="12"/>
      <c r="J228" s="13"/>
      <c r="K228" s="22">
        <f t="shared" si="42"/>
      </c>
      <c r="L228" s="22">
        <f t="shared" si="43"/>
      </c>
      <c r="M228" s="22">
        <f>IF(AND(K229="",L229=""),IF(AND(I228="",J228=""),"",ABS(SUM($K$202:K228)-SUM($L$202:L228))/2),"")</f>
      </c>
    </row>
    <row r="229" spans="1:13" ht="12.75">
      <c r="A229" s="21">
        <f t="shared" si="44"/>
      </c>
      <c r="B229" s="12"/>
      <c r="C229" s="13"/>
      <c r="D229" s="22">
        <f t="shared" si="40"/>
      </c>
      <c r="E229" s="22">
        <f t="shared" si="41"/>
      </c>
      <c r="F229" s="22">
        <f>IF(AND(D230="",E230=""),IF(AND(B229="",C229=""),"",ABS(SUM($D$202:D229)-SUM($E$202:E229))/2),"")</f>
      </c>
      <c r="G229" s="14"/>
      <c r="H229" s="21">
        <f t="shared" si="45"/>
      </c>
      <c r="I229" s="12"/>
      <c r="J229" s="13"/>
      <c r="K229" s="22">
        <f t="shared" si="42"/>
      </c>
      <c r="L229" s="22">
        <f t="shared" si="43"/>
      </c>
      <c r="M229" s="22">
        <f>IF(AND(K230="",L230=""),IF(AND(I229="",J229=""),"",ABS(SUM($K$202:K229)-SUM($L$202:L229))/2),"")</f>
      </c>
    </row>
    <row r="230" spans="1:13" ht="12.75">
      <c r="A230" s="21">
        <f t="shared" si="44"/>
      </c>
      <c r="B230" s="12"/>
      <c r="C230" s="13"/>
      <c r="D230" s="22">
        <f>IF(C230="","",IF(B231="",C230*$B$202,C230*B231))</f>
      </c>
      <c r="E230" s="22">
        <f>IF(B230="","",IF(B231="",B230*$C$202,B230*C231))</f>
      </c>
      <c r="F230" s="22">
        <f>IF(AND(D231="",E231=""),IF(AND(B230="",C230=""),"",ABS(SUM($D$202:D230)-SUM($E$202:E230))/2),"")</f>
      </c>
      <c r="G230" s="14"/>
      <c r="H230" s="21">
        <f t="shared" si="45"/>
      </c>
      <c r="I230" s="12"/>
      <c r="J230" s="13"/>
      <c r="K230" s="22">
        <f>IF(J230="","",IF(I231="",J230*$I$202,J230*I231))</f>
      </c>
      <c r="L230" s="22">
        <f>IF(I230="","",IF(I231="",I230*$J$202,I230*J231))</f>
      </c>
      <c r="M230" s="22">
        <f>IF(AND(K231="",L231=""),IF(AND(I230="",J230=""),"",ABS(SUM($K$202:K230)-SUM($L$202:L230))/2),"")</f>
      </c>
    </row>
    <row r="231" spans="1:13" s="26" customFormat="1" ht="12.75">
      <c r="A231" s="24"/>
      <c r="B231" s="24"/>
      <c r="C231" s="24"/>
      <c r="D231" s="102"/>
      <c r="E231" s="102"/>
      <c r="F231" s="25"/>
      <c r="G231" s="24"/>
      <c r="H231" s="24"/>
      <c r="I231" s="24"/>
      <c r="J231" s="24"/>
      <c r="K231" s="102"/>
      <c r="L231" s="102"/>
      <c r="M231" s="25"/>
    </row>
  </sheetData>
  <sheetProtection password="B749" sheet="1" objects="1" scenarios="1" selectLockedCells="1"/>
  <mergeCells count="95">
    <mergeCell ref="K71:L71"/>
    <mergeCell ref="D71:E71"/>
    <mergeCell ref="D6:L6"/>
    <mergeCell ref="D7:F7"/>
    <mergeCell ref="D8:F8"/>
    <mergeCell ref="J10:L10"/>
    <mergeCell ref="J7:L7"/>
    <mergeCell ref="D9:F9"/>
    <mergeCell ref="D10:F10"/>
    <mergeCell ref="H38:I38"/>
    <mergeCell ref="D231:E231"/>
    <mergeCell ref="K231:L231"/>
    <mergeCell ref="A1:M1"/>
    <mergeCell ref="D3:L3"/>
    <mergeCell ref="D4:L4"/>
    <mergeCell ref="D5:L5"/>
    <mergeCell ref="B12:L12"/>
    <mergeCell ref="J9:L9"/>
    <mergeCell ref="J8:L8"/>
    <mergeCell ref="J34:L34"/>
    <mergeCell ref="J35:L35"/>
    <mergeCell ref="J28:L28"/>
    <mergeCell ref="J29:L29"/>
    <mergeCell ref="J30:L30"/>
    <mergeCell ref="J31:L31"/>
    <mergeCell ref="J22:L22"/>
    <mergeCell ref="J23:L23"/>
    <mergeCell ref="J32:L32"/>
    <mergeCell ref="J33:L33"/>
    <mergeCell ref="J24:L24"/>
    <mergeCell ref="J25:L25"/>
    <mergeCell ref="J26:L26"/>
    <mergeCell ref="J27:L27"/>
    <mergeCell ref="K38:L38"/>
    <mergeCell ref="J13:L13"/>
    <mergeCell ref="J14:L14"/>
    <mergeCell ref="J15:L15"/>
    <mergeCell ref="J16:L16"/>
    <mergeCell ref="J17:L17"/>
    <mergeCell ref="J18:L18"/>
    <mergeCell ref="J19:L19"/>
    <mergeCell ref="J20:L20"/>
    <mergeCell ref="J21:L21"/>
    <mergeCell ref="J36:L36"/>
    <mergeCell ref="J37:L37"/>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s>
  <printOptions horizontalCentered="1"/>
  <pageMargins left="0.75" right="0.5" top="1" bottom="0.75" header="0.75" footer="0.25"/>
  <pageSetup fitToHeight="0" fitToWidth="1" horizontalDpi="600" verticalDpi="600" orientation="portrait" scale="76" r:id="rId2"/>
  <headerFooter alignWithMargins="0">
    <oddHeader>&amp;L&amp;"Arial,Bold"USDA-NRCS-LA&amp;R&amp;8 2/2006&amp;10
&amp;8V 1.0</oddHeader>
    <oddFooter>&amp;L&amp;A&amp;C&amp;D&amp;RPage &amp;P</oddFooter>
  </headerFooter>
  <rowBreaks count="3" manualBreakCount="3">
    <brk id="39" max="12" man="1"/>
    <brk id="103" max="12" man="1"/>
    <brk id="1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herb.bourque</cp:lastModifiedBy>
  <cp:lastPrinted>2006-02-23T18:56:00Z</cp:lastPrinted>
  <dcterms:created xsi:type="dcterms:W3CDTF">2003-02-25T17:37:24Z</dcterms:created>
  <dcterms:modified xsi:type="dcterms:W3CDTF">2006-02-24T19:45:20Z</dcterms:modified>
  <cp:category/>
  <cp:version/>
  <cp:contentType/>
  <cp:contentStatus/>
</cp:coreProperties>
</file>