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64636" windowWidth="15480" windowHeight="11640" tabRatio="773" activeTab="0"/>
  </bookViews>
  <sheets>
    <sheet name="Instructions" sheetId="1" r:id="rId1"/>
    <sheet name="TEC Worksheet, with Print" sheetId="2" r:id="rId2"/>
    <sheet name="TEC Worksheet, without Print" sheetId="3" r:id="rId3"/>
    <sheet name="Accuracy, with Print" sheetId="4" r:id="rId4"/>
    <sheet name="Accuracy, without Print" sheetId="5" r:id="rId5"/>
  </sheets>
  <definedNames>
    <definedName name="_xlnm.Print_Area" localSheetId="3">'Accuracy, with Print'!$A$1:$H$27</definedName>
    <definedName name="_xlnm.Print_Area" localSheetId="4">'Accuracy, without Print'!$A$1:$H$27</definedName>
    <definedName name="_xlnm.Print_Area" localSheetId="1">'TEC Worksheet, with Print'!$A$1:$G$64</definedName>
    <definedName name="_xlnm.Print_Area" localSheetId="2">'TEC Worksheet, without Print'!$A$1:$G$65</definedName>
  </definedNames>
  <calcPr fullCalcOnLoad="1"/>
</workbook>
</file>

<file path=xl/sharedStrings.xml><?xml version="1.0" encoding="utf-8"?>
<sst xmlns="http://schemas.openxmlformats.org/spreadsheetml/2006/main" count="234" uniqueCount="115">
  <si>
    <t>Serial or Parallel</t>
  </si>
  <si>
    <t>Average Job 2/3/4</t>
  </si>
  <si>
    <t>ENERGY STAR TEC Data Collection Worksheet</t>
  </si>
  <si>
    <t>ENERGY STAR TEC Data Collection: Instructions</t>
  </si>
  <si>
    <t>Daily Job Error</t>
  </si>
  <si>
    <t>Daily Sleep Error</t>
  </si>
  <si>
    <t>Daily Error</t>
  </si>
  <si>
    <t>Testing Interval</t>
  </si>
  <si>
    <t>Step</t>
  </si>
  <si>
    <t>Measuring:</t>
  </si>
  <si>
    <t>Product Type</t>
  </si>
  <si>
    <t>Voltage/Frequency, Test Date, Meter Accuracy Specification</t>
  </si>
  <si>
    <t>Two example meter accuracy specifications are below:</t>
  </si>
  <si>
    <t>Energy: Off, Sleep, Job1, Job2, Job3, Job4, Final, Auto-Off</t>
  </si>
  <si>
    <t>Measurement Range*: Off, Sleep, Job2, Final, Auto-Off</t>
  </si>
  <si>
    <t>*The measurement range is the maximum value the meter can reliably measure.  For example, a 50 W sleep measurement may need a measurement range of 100 W.  The values recorded are energy figures, but the range is likely to be expressed in power.</t>
  </si>
  <si>
    <t>Power: Controller Ready Power</t>
  </si>
  <si>
    <t>Auto-Off</t>
  </si>
  <si>
    <t xml:space="preserve">  Auto-Off Energy</t>
  </si>
  <si>
    <t>Voltage/Frequency</t>
  </si>
  <si>
    <t>Brand</t>
  </si>
  <si>
    <t>Type of Print Controller (e.g. DFE), if Present</t>
  </si>
  <si>
    <t>Model</t>
  </si>
  <si>
    <t>Off</t>
  </si>
  <si>
    <t>Sleep</t>
  </si>
  <si>
    <t>Job1</t>
  </si>
  <si>
    <t>Job2</t>
  </si>
  <si>
    <t>Job3</t>
  </si>
  <si>
    <t>Job4</t>
  </si>
  <si>
    <t>Final</t>
  </si>
  <si>
    <t>Energy</t>
  </si>
  <si>
    <t>Power</t>
  </si>
  <si>
    <t>(minutes)</t>
  </si>
  <si>
    <t>(Wh)</t>
  </si>
  <si>
    <t>(W)</t>
  </si>
  <si>
    <t>Comments</t>
  </si>
  <si>
    <t>Meter Accuracy Specification</t>
  </si>
  <si>
    <t>Job2/3/4</t>
  </si>
  <si>
    <t/>
  </si>
  <si>
    <t xml:space="preserve">     Images/day</t>
  </si>
  <si>
    <t xml:space="preserve">     Jobs/day</t>
  </si>
  <si>
    <t xml:space="preserve">     Images/job</t>
  </si>
  <si>
    <t>(formula)</t>
  </si>
  <si>
    <t>(%)</t>
  </si>
  <si>
    <t>Weekly Energy Consumption</t>
  </si>
  <si>
    <t xml:space="preserve">  Job Energy</t>
  </si>
  <si>
    <t xml:space="preserve">  Final Energy</t>
  </si>
  <si>
    <t xml:space="preserve">  Sleep Energy</t>
  </si>
  <si>
    <t>= (Daily Error x 5) + (Sleep Error x 48)</t>
  </si>
  <si>
    <t>0.5% reading + 0.5% range</t>
  </si>
  <si>
    <r>
      <t>= (TEC Error / TEC) x</t>
    </r>
    <r>
      <rPr>
        <sz val="10"/>
        <rFont val="Verdana"/>
        <family val="0"/>
      </rPr>
      <t xml:space="preserve"> 100</t>
    </r>
  </si>
  <si>
    <t>As an example, consider a meter of a sleep mode with an accuracy of:</t>
  </si>
  <si>
    <t>TEC Error</t>
  </si>
  <si>
    <t>Adjusted TEC</t>
  </si>
  <si>
    <t>Percent TEC Error</t>
  </si>
  <si>
    <t>= TEC + TEC Error</t>
  </si>
  <si>
    <r>
      <t>= (Jobs per Day</t>
    </r>
    <r>
      <rPr>
        <sz val="10"/>
        <rFont val="Verdana"/>
        <family val="0"/>
      </rPr>
      <t xml:space="preserve"> x</t>
    </r>
    <r>
      <rPr>
        <i/>
        <sz val="10"/>
        <rFont val="Verdana"/>
        <family val="0"/>
      </rPr>
      <t xml:space="preserve"> Job Error)</t>
    </r>
  </si>
  <si>
    <t xml:space="preserve">= Daily Job Error + (2 x Final Error) + Daily Sleep Error </t>
  </si>
  <si>
    <t>Additional interim data:</t>
  </si>
  <si>
    <t>Test Date</t>
  </si>
  <si>
    <t>Copiers, Printers, Digital Duplicators, MFDs, and Fax Machines</t>
  </si>
  <si>
    <t>Total TEC</t>
  </si>
  <si>
    <t>Measurement Data and Calculations</t>
  </si>
  <si>
    <t>Network Connection — Tested</t>
  </si>
  <si>
    <t>— Others Present</t>
  </si>
  <si>
    <t xml:space="preserve">  (Printer/DD/MFD/Fax)</t>
  </si>
  <si>
    <t>Send Comments to Bruce Nordman - BNordman@LBL.gov - (+1) 510-486-7089</t>
  </si>
  <si>
    <t>(including energy for service/maintenance modes)</t>
  </si>
  <si>
    <t>(actual)</t>
  </si>
  <si>
    <t>Reporting</t>
  </si>
  <si>
    <t>The following data shall be provided:</t>
  </si>
  <si>
    <t>From manufacturer information:</t>
  </si>
  <si>
    <t>From the test:</t>
  </si>
  <si>
    <t>Job5-Color*</t>
  </si>
  <si>
    <t>Accuracy</t>
  </si>
  <si>
    <t>*Job5 is interim additional testing for color-capable products only; not used in TEC calculation</t>
  </si>
  <si>
    <t>ENERGY STAR TEC Data Collection Spreadsheet</t>
  </si>
  <si>
    <t>The total potential error of the measurement process is calculated by summing the potential error of each component: Job Energy (Wh), Sleep/Auto-off Energy (Wh), and Final Energy (Wh).  The potential error typically is calculated as a percentage of the reading and of the measurement scale of the meter.  This can then be converted to a power or energy value as appropriate.  The following equations are used by the Accuracy Worksheet to calculate potential error for printers, digital duplicators and MFDs with print-capability, and fax machines (the equation for copiers, digital duplicators, and MFDs without print-capability substitutes auto-off for sleep).</t>
  </si>
  <si>
    <t>Measure-ment Range</t>
  </si>
  <si>
    <r>
      <t xml:space="preserve">Measurement </t>
    </r>
    <r>
      <rPr>
        <b/>
        <sz val="11"/>
        <rFont val="Verdana"/>
        <family val="0"/>
      </rPr>
      <t>Range</t>
    </r>
  </si>
  <si>
    <r>
      <t>Measurement</t>
    </r>
    <r>
      <rPr>
        <b/>
        <sz val="11"/>
        <rFont val="Verdana"/>
        <family val="0"/>
      </rPr>
      <t xml:space="preserve"> </t>
    </r>
    <r>
      <rPr>
        <b/>
        <sz val="12"/>
        <rFont val="Verdana"/>
        <family val="0"/>
      </rPr>
      <t>Range</t>
    </r>
  </si>
  <si>
    <r>
      <t>Measure-ment</t>
    </r>
    <r>
      <rPr>
        <b/>
        <sz val="10"/>
        <rFont val="Verdana"/>
        <family val="0"/>
      </rPr>
      <t xml:space="preserve"> Range</t>
    </r>
  </si>
  <si>
    <t>The specifications of the metering equipment and ranges used in each measurement shall be reported.  Measurements must be conducted so as to result in a total potential error of the TEC value of no more than 5% when calculated.  Accuracy does not need to be reported for cases where the potential error is below 5%.  When the potential measurement error is equal, above, or close to 5%, manufacturers should perform the calculations to ensure that it complies with the 5% limit.</t>
  </si>
  <si>
    <t>If the reading is 5 W and the range is 10 W, then the potential error is:</t>
  </si>
  <si>
    <t>(1% x 5 W) + (1% x 10 W) = 0.05 W + 0.1 W = 0.15 W</t>
  </si>
  <si>
    <t>0.15 W is 3% of the 5 W average of the accumulated energy reading.</t>
  </si>
  <si>
    <t>0.15 Wh is then entered in the Accuracy data field corresponding to the sleep mode on the Accuracy worksheet.   The 10 W range is entered into the "Measurement Range" column on the main worksheet.</t>
  </si>
  <si>
    <t>Product Type, Brand, Model, Maximum Claimed Speed, Color Capability, Serial or Parallel Color, Network Connection (Tested and Others), Print Controller (DFE) Type</t>
  </si>
  <si>
    <t xml:space="preserve">   (0.5% reading) + (0.5% range)</t>
  </si>
  <si>
    <t xml:space="preserve">   (0.01 W) + (0.5% reading)</t>
  </si>
  <si>
    <t>Measured data:</t>
  </si>
  <si>
    <t xml:space="preserve">Time: Final </t>
  </si>
  <si>
    <t>Color Job Energy (Job5)</t>
  </si>
  <si>
    <t>Items in yellow are to be completed during the course of testing.</t>
  </si>
  <si>
    <t>The yellow Off and Sleep times provided are the minimum default measurement times to use, but may be extended.</t>
  </si>
  <si>
    <r>
      <t>Note:</t>
    </r>
    <r>
      <rPr>
        <sz val="10"/>
        <rFont val="Verdana"/>
        <family val="0"/>
      </rPr>
      <t xml:space="preserve"> Be attentive to not mix energy (Wh) and power (W) values.</t>
    </r>
  </si>
  <si>
    <t>(% of total)</t>
  </si>
  <si>
    <t>(% of mode)</t>
  </si>
  <si>
    <t>The Tested network connection type is that which is active during the TEC test; Others Present is other network connection types that the product has as-shipped.  Examples are Ethernet, 802.11, and Bluetooth.  Non-network data connection methods need not be listed (e.g. parallel, USB).</t>
  </si>
  <si>
    <r>
      <t>Color Capable?</t>
    </r>
    <r>
      <rPr>
        <sz val="11"/>
        <rFont val="Verdana"/>
        <family val="0"/>
      </rPr>
      <t xml:space="preserve"> </t>
    </r>
    <r>
      <rPr>
        <sz val="10"/>
        <rFont val="Verdana"/>
        <family val="0"/>
      </rPr>
      <t>(Y/N)</t>
    </r>
  </si>
  <si>
    <t xml:space="preserve">         (for fax, replace images/job above with 1)</t>
  </si>
  <si>
    <r>
      <t>Duplex Output Capable?</t>
    </r>
    <r>
      <rPr>
        <sz val="11"/>
        <rFont val="Verdana"/>
        <family val="0"/>
      </rPr>
      <t xml:space="preserve"> </t>
    </r>
    <r>
      <rPr>
        <sz val="10"/>
        <rFont val="Verdana"/>
        <family val="0"/>
      </rPr>
      <t>(never, optional, standard)</t>
    </r>
  </si>
  <si>
    <r>
      <t xml:space="preserve">     Maximum Claimed Speed</t>
    </r>
    <r>
      <rPr>
        <sz val="11"/>
        <rFont val="Verdana"/>
        <family val="0"/>
      </rPr>
      <t xml:space="preserve"> </t>
    </r>
    <r>
      <rPr>
        <sz val="10"/>
        <rFont val="Verdana"/>
        <family val="0"/>
      </rPr>
      <t>(ipm)</t>
    </r>
  </si>
  <si>
    <r>
      <t xml:space="preserve">  Controller Ready Power Measurement (W)</t>
    </r>
    <r>
      <rPr>
        <sz val="11"/>
        <rFont val="Verdana"/>
        <family val="0"/>
      </rPr>
      <t xml:space="preserve"> </t>
    </r>
    <r>
      <rPr>
        <sz val="10"/>
        <rFont val="Verdana"/>
        <family val="0"/>
      </rPr>
      <t>(if applicable)</t>
    </r>
  </si>
  <si>
    <r>
      <t xml:space="preserve">  </t>
    </r>
    <r>
      <rPr>
        <sz val="10"/>
        <rFont val="Verdana"/>
        <family val="0"/>
      </rPr>
      <t>(Printer/DD/MFD/Fax)</t>
    </r>
  </si>
  <si>
    <r>
      <t>Color Capable?</t>
    </r>
    <r>
      <rPr>
        <sz val="10"/>
        <rFont val="Verdana"/>
        <family val="0"/>
      </rPr>
      <t xml:space="preserve"> (Y/N)</t>
    </r>
  </si>
  <si>
    <r>
      <t xml:space="preserve">Copiers, Digital Duplicators and MFDs </t>
    </r>
    <r>
      <rPr>
        <b/>
        <u val="single"/>
        <sz val="11"/>
        <rFont val="Verdana"/>
        <family val="2"/>
      </rPr>
      <t>without Print Capability</t>
    </r>
  </si>
  <si>
    <r>
      <t xml:space="preserve">  Controller Ready Power Measurement (W)</t>
    </r>
    <r>
      <rPr>
        <sz val="10"/>
        <rFont val="Verdana"/>
        <family val="0"/>
      </rPr>
      <t xml:space="preserve"> (if applicable)</t>
    </r>
  </si>
  <si>
    <t>ENERGY STAR TEC Accuracy Worksheet</t>
  </si>
  <si>
    <r>
      <t xml:space="preserve">For Printers, and Digital Duplicators and MFDs </t>
    </r>
    <r>
      <rPr>
        <b/>
        <u val="single"/>
        <sz val="10"/>
        <rFont val="Verdana"/>
        <family val="0"/>
      </rPr>
      <t>without Print Capability</t>
    </r>
  </si>
  <si>
    <r>
      <t xml:space="preserve">For Printers, Digital Duplicators and MFDs </t>
    </r>
    <r>
      <rPr>
        <b/>
        <u val="single"/>
        <sz val="10"/>
        <rFont val="Verdana"/>
        <family val="0"/>
      </rPr>
      <t>with Print Capability</t>
    </r>
    <r>
      <rPr>
        <b/>
        <sz val="10"/>
        <rFont val="Verdana"/>
        <family val="0"/>
      </rPr>
      <t>, and Fax Machines</t>
    </r>
  </si>
  <si>
    <r>
      <t xml:space="preserve">For Copiers, Digital Duplicators and MFDs </t>
    </r>
    <r>
      <rPr>
        <b/>
        <u val="single"/>
        <sz val="10"/>
        <rFont val="Verdana"/>
        <family val="0"/>
      </rPr>
      <t>without Print Capability</t>
    </r>
  </si>
  <si>
    <t>[See page 2 for details regarding accuracy]</t>
  </si>
  <si>
    <r>
      <t>= [24 hours – ((Jobs per day / 4) + (Final Time x 2))]</t>
    </r>
    <r>
      <rPr>
        <sz val="10"/>
        <rFont val="Verdana"/>
        <family val="0"/>
      </rPr>
      <t xml:space="preserve"> x</t>
    </r>
    <r>
      <rPr>
        <i/>
        <sz val="10"/>
        <rFont val="Verdana"/>
        <family val="0"/>
      </rPr>
      <t xml:space="preserve"> Sleep Error</t>
    </r>
  </si>
  <si>
    <r>
      <t xml:space="preserve">Printers, Digital Duplicators and MFDs </t>
    </r>
    <r>
      <rPr>
        <b/>
        <u val="single"/>
        <sz val="10"/>
        <rFont val="Verdana"/>
        <family val="0"/>
      </rPr>
      <t>with Print Capability</t>
    </r>
    <r>
      <rPr>
        <b/>
        <sz val="10"/>
        <rFont val="Verdana"/>
        <family val="0"/>
      </rPr>
      <t>, and Fax Machines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</si>
</sst>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b/>
      <sz val="2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b/>
      <sz val="14"/>
      <name val="Verdana"/>
      <family val="0"/>
    </font>
    <font>
      <i/>
      <sz val="12"/>
      <color indexed="40"/>
      <name val="Verdana"/>
      <family val="0"/>
    </font>
    <font>
      <sz val="18"/>
      <name val="Verdana"/>
      <family val="0"/>
    </font>
    <font>
      <sz val="8"/>
      <name val="Verdana"/>
      <family val="0"/>
    </font>
    <font>
      <b/>
      <sz val="11"/>
      <name val="Verdana"/>
      <family val="0"/>
    </font>
    <font>
      <sz val="10"/>
      <color indexed="10"/>
      <name val="Verdana"/>
      <family val="0"/>
    </font>
    <font>
      <b/>
      <sz val="9"/>
      <name val="Verdana"/>
      <family val="0"/>
    </font>
    <font>
      <b/>
      <sz val="16"/>
      <name val="Verdana"/>
      <family val="0"/>
    </font>
    <font>
      <sz val="9"/>
      <color indexed="17"/>
      <name val="Verdana"/>
      <family val="0"/>
    </font>
    <font>
      <sz val="14"/>
      <name val="Verdana"/>
      <family val="0"/>
    </font>
    <font>
      <b/>
      <sz val="14"/>
      <color indexed="17"/>
      <name val="Verdana"/>
      <family val="0"/>
    </font>
    <font>
      <sz val="11"/>
      <name val="Verdana"/>
      <family val="0"/>
    </font>
    <font>
      <b/>
      <u val="single"/>
      <sz val="11"/>
      <name val="Verdana"/>
      <family val="2"/>
    </font>
    <font>
      <sz val="16"/>
      <name val="Verdana"/>
      <family val="0"/>
    </font>
    <font>
      <b/>
      <u val="single"/>
      <sz val="10"/>
      <name val="Verdana"/>
      <family val="0"/>
    </font>
    <font>
      <u val="single"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164" fontId="8" fillId="0" borderId="0" xfId="21" applyNumberFormat="1" applyFont="1" applyAlignment="1">
      <alignment/>
    </xf>
    <xf numFmtId="166" fontId="8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/>
    </xf>
    <xf numFmtId="3" fontId="8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2" fontId="4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4" fillId="0" borderId="0" xfId="0" applyFont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164" fontId="8" fillId="0" borderId="12" xfId="21" applyNumberFormat="1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7" fillId="0" borderId="0" xfId="0" applyFont="1" applyAlignment="1">
      <alignment/>
    </xf>
    <xf numFmtId="0" fontId="8" fillId="2" borderId="17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8" fillId="2" borderId="18" xfId="0" applyFont="1" applyFill="1" applyBorder="1" applyAlignment="1">
      <alignment/>
    </xf>
    <xf numFmtId="9" fontId="8" fillId="0" borderId="0" xfId="21" applyNumberFormat="1" applyFont="1" applyAlignment="1">
      <alignment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9" fillId="0" borderId="0" xfId="0" applyFont="1" applyAlignment="1">
      <alignment/>
    </xf>
    <xf numFmtId="3" fontId="18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18" fillId="0" borderId="16" xfId="0" applyFont="1" applyFill="1" applyBorder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Alignment="1">
      <alignment/>
    </xf>
    <xf numFmtId="0" fontId="18" fillId="0" borderId="12" xfId="0" applyFont="1" applyBorder="1" applyAlignment="1">
      <alignment/>
    </xf>
    <xf numFmtId="0" fontId="18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1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18" fillId="0" borderId="0" xfId="21" applyNumberFormat="1" applyFont="1" applyAlignment="1">
      <alignment/>
    </xf>
    <xf numFmtId="164" fontId="18" fillId="0" borderId="12" xfId="21" applyNumberFormat="1" applyFont="1" applyBorder="1" applyAlignment="1">
      <alignment/>
    </xf>
    <xf numFmtId="0" fontId="13" fillId="0" borderId="0" xfId="0" applyFont="1" applyAlignment="1">
      <alignment horizontal="left"/>
    </xf>
    <xf numFmtId="164" fontId="18" fillId="3" borderId="0" xfId="21" applyNumberFormat="1" applyFont="1" applyFill="1" applyAlignment="1">
      <alignment/>
    </xf>
    <xf numFmtId="0" fontId="4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ont="1" applyFill="1" applyAlignment="1" quotePrefix="1">
      <alignment/>
    </xf>
    <xf numFmtId="0" fontId="0" fillId="4" borderId="0" xfId="0" applyFill="1" applyAlignment="1">
      <alignment/>
    </xf>
    <xf numFmtId="0" fontId="0" fillId="4" borderId="0" xfId="0" applyFont="1" applyFill="1" applyAlignment="1" quotePrefix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20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 quotePrefix="1">
      <alignment/>
    </xf>
    <xf numFmtId="0" fontId="20" fillId="0" borderId="0" xfId="0" applyFont="1" applyAlignment="1" quotePrefix="1">
      <alignment/>
    </xf>
    <xf numFmtId="2" fontId="1" fillId="0" borderId="0" xfId="0" applyNumberFormat="1" applyFont="1" applyAlignment="1">
      <alignment horizontal="center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1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0" fontId="13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13" fillId="0" borderId="12" xfId="0" applyFont="1" applyBorder="1" applyAlignment="1">
      <alignment/>
    </xf>
    <xf numFmtId="0" fontId="18" fillId="2" borderId="1" xfId="0" applyFont="1" applyFill="1" applyBorder="1" applyAlignment="1">
      <alignment horizontal="right"/>
    </xf>
    <xf numFmtId="0" fontId="1" fillId="4" borderId="0" xfId="0" applyFont="1" applyFill="1" applyAlignment="1">
      <alignment/>
    </xf>
    <xf numFmtId="0" fontId="24" fillId="4" borderId="0" xfId="0" applyFont="1" applyFill="1" applyAlignment="1">
      <alignment/>
    </xf>
    <xf numFmtId="0" fontId="24" fillId="4" borderId="0" xfId="0" applyFont="1" applyFill="1" applyAlignment="1">
      <alignment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0" xfId="0" applyFont="1" applyFill="1" applyAlignment="1">
      <alignment wrapText="1"/>
    </xf>
    <xf numFmtId="0" fontId="2" fillId="4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wrapText="1"/>
    </xf>
    <xf numFmtId="0" fontId="2" fillId="4" borderId="0" xfId="0" applyFont="1" applyFill="1" applyAlignment="1" quotePrefix="1">
      <alignment horizontal="left" wrapText="1"/>
    </xf>
    <xf numFmtId="0" fontId="0" fillId="0" borderId="0" xfId="0" applyAlignment="1">
      <alignment wrapText="1"/>
    </xf>
    <xf numFmtId="0" fontId="0" fillId="4" borderId="0" xfId="0" applyFont="1" applyFill="1" applyAlignment="1" quotePrefix="1">
      <alignment wrapText="1"/>
    </xf>
    <xf numFmtId="0" fontId="9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0" fillId="4" borderId="0" xfId="0" applyFont="1" applyFill="1" applyAlignment="1">
      <alignment wrapText="1"/>
    </xf>
    <xf numFmtId="0" fontId="1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5" fillId="5" borderId="22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Fill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3" fillId="0" borderId="17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4" fillId="0" borderId="12" xfId="0" applyFon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0" xfId="0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3" fontId="9" fillId="0" borderId="22" xfId="0" applyNumberFormat="1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8" fillId="2" borderId="10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A36" sqref="A36:IV36"/>
    </sheetView>
  </sheetViews>
  <sheetFormatPr defaultColWidth="9.00390625" defaultRowHeight="12.75"/>
  <cols>
    <col min="1" max="1" width="11.75390625" style="16" customWidth="1"/>
    <col min="2" max="4" width="11.00390625" style="16" customWidth="1"/>
    <col min="5" max="5" width="9.375" style="16" customWidth="1"/>
    <col min="6" max="6" width="10.125" style="16" customWidth="1"/>
    <col min="7" max="7" width="0.875" style="16" customWidth="1"/>
    <col min="8" max="16384" width="11.00390625" style="16" customWidth="1"/>
  </cols>
  <sheetData>
    <row r="1" spans="1:7" s="13" customFormat="1" ht="18">
      <c r="A1" s="142" t="s">
        <v>3</v>
      </c>
      <c r="B1" s="142"/>
      <c r="C1" s="142"/>
      <c r="D1" s="142"/>
      <c r="E1" s="142"/>
      <c r="F1" s="142"/>
      <c r="G1" s="142"/>
    </row>
    <row r="2" spans="1:7" s="69" customFormat="1" ht="14.25">
      <c r="A2" s="143" t="s">
        <v>60</v>
      </c>
      <c r="B2" s="143"/>
      <c r="C2" s="143"/>
      <c r="D2" s="143"/>
      <c r="E2" s="143"/>
      <c r="F2" s="143"/>
      <c r="G2" s="143"/>
    </row>
    <row r="3" spans="1:7" s="13" customFormat="1" ht="15">
      <c r="A3" s="88"/>
      <c r="B3" s="88"/>
      <c r="C3" s="88"/>
      <c r="D3" s="88"/>
      <c r="E3" s="88"/>
      <c r="F3" s="88"/>
      <c r="G3" s="88"/>
    </row>
    <row r="4" spans="1:7" ht="12.75" customHeight="1">
      <c r="A4" s="89" t="s">
        <v>93</v>
      </c>
      <c r="B4" s="89"/>
      <c r="C4" s="89"/>
      <c r="D4" s="89"/>
      <c r="E4" s="89"/>
      <c r="F4" s="89"/>
      <c r="G4" s="89"/>
    </row>
    <row r="5" spans="1:7" ht="12.75" customHeight="1">
      <c r="A5" s="89"/>
      <c r="B5" s="89"/>
      <c r="C5" s="89"/>
      <c r="D5" s="89"/>
      <c r="E5" s="89"/>
      <c r="F5" s="89"/>
      <c r="G5" s="89"/>
    </row>
    <row r="6" spans="1:7" ht="24" customHeight="1">
      <c r="A6" s="135" t="s">
        <v>94</v>
      </c>
      <c r="B6" s="135"/>
      <c r="C6" s="135"/>
      <c r="D6" s="135"/>
      <c r="E6" s="135"/>
      <c r="F6" s="135"/>
      <c r="G6" s="89"/>
    </row>
    <row r="7" spans="1:7" ht="12.75" customHeight="1">
      <c r="A7" s="89"/>
      <c r="B7" s="89"/>
      <c r="C7" s="89"/>
      <c r="D7" s="89"/>
      <c r="E7" s="89"/>
      <c r="F7" s="89"/>
      <c r="G7" s="89"/>
    </row>
    <row r="8" spans="1:7" ht="12.75" customHeight="1">
      <c r="A8" s="89"/>
      <c r="B8" s="89"/>
      <c r="C8" s="89"/>
      <c r="D8" s="89"/>
      <c r="E8" s="89"/>
      <c r="F8" s="89"/>
      <c r="G8" s="89"/>
    </row>
    <row r="9" spans="1:7" s="69" customFormat="1" ht="12.75" customHeight="1">
      <c r="A9" s="90" t="s">
        <v>69</v>
      </c>
      <c r="B9" s="91"/>
      <c r="C9" s="91"/>
      <c r="D9" s="91"/>
      <c r="E9" s="91"/>
      <c r="F9" s="91"/>
      <c r="G9" s="91"/>
    </row>
    <row r="10" spans="1:7" ht="12.75" customHeight="1">
      <c r="A10" s="92"/>
      <c r="B10" s="89"/>
      <c r="C10" s="89"/>
      <c r="D10" s="89"/>
      <c r="E10" s="89"/>
      <c r="F10" s="89"/>
      <c r="G10" s="89"/>
    </row>
    <row r="11" spans="1:7" ht="12.75" customHeight="1">
      <c r="A11" s="89" t="s">
        <v>70</v>
      </c>
      <c r="B11" s="89"/>
      <c r="C11" s="89"/>
      <c r="D11" s="89"/>
      <c r="E11" s="89"/>
      <c r="F11" s="89"/>
      <c r="G11" s="89"/>
    </row>
    <row r="12" spans="1:7" ht="12.75" customHeight="1">
      <c r="A12" s="89"/>
      <c r="B12" s="89"/>
      <c r="C12" s="89"/>
      <c r="D12" s="89"/>
      <c r="E12" s="89"/>
      <c r="F12" s="89"/>
      <c r="G12" s="89"/>
    </row>
    <row r="13" spans="1:7" ht="12.75" customHeight="1">
      <c r="A13" s="121" t="s">
        <v>71</v>
      </c>
      <c r="B13" s="89"/>
      <c r="C13" s="89"/>
      <c r="D13" s="89"/>
      <c r="E13" s="89"/>
      <c r="F13" s="89"/>
      <c r="G13" s="89"/>
    </row>
    <row r="14" spans="1:7" ht="39" customHeight="1">
      <c r="A14" s="89"/>
      <c r="B14" s="135" t="s">
        <v>87</v>
      </c>
      <c r="C14" s="135"/>
      <c r="D14" s="135"/>
      <c r="E14" s="135"/>
      <c r="F14" s="135"/>
      <c r="G14" s="89"/>
    </row>
    <row r="15" spans="1:7" ht="12.75" customHeight="1">
      <c r="A15" s="89"/>
      <c r="B15" s="89"/>
      <c r="C15" s="89"/>
      <c r="D15" s="89"/>
      <c r="E15" s="89"/>
      <c r="F15" s="89"/>
      <c r="G15" s="89"/>
    </row>
    <row r="16" spans="1:7" ht="63.75" customHeight="1">
      <c r="A16" s="89"/>
      <c r="B16" s="135" t="s">
        <v>98</v>
      </c>
      <c r="C16" s="135"/>
      <c r="D16" s="135"/>
      <c r="E16" s="135"/>
      <c r="F16" s="135"/>
      <c r="G16" s="89"/>
    </row>
    <row r="17" spans="1:7" ht="12.75" customHeight="1">
      <c r="A17" s="89"/>
      <c r="B17" s="89"/>
      <c r="C17" s="89"/>
      <c r="D17" s="89"/>
      <c r="E17" s="89"/>
      <c r="F17" s="89"/>
      <c r="G17" s="89"/>
    </row>
    <row r="18" spans="1:7" ht="12.75" customHeight="1">
      <c r="A18" s="122" t="s">
        <v>72</v>
      </c>
      <c r="B18" s="89"/>
      <c r="C18" s="89"/>
      <c r="D18" s="89"/>
      <c r="E18" s="89"/>
      <c r="F18" s="89"/>
      <c r="G18" s="89"/>
    </row>
    <row r="19" spans="1:7" ht="12.75">
      <c r="A19" s="89"/>
      <c r="B19" s="135" t="s">
        <v>11</v>
      </c>
      <c r="C19" s="135"/>
      <c r="D19" s="135"/>
      <c r="E19" s="135"/>
      <c r="F19" s="135"/>
      <c r="G19" s="89"/>
    </row>
    <row r="20" spans="1:7" ht="12.75" customHeight="1">
      <c r="A20" s="89"/>
      <c r="B20" s="89"/>
      <c r="C20" s="89"/>
      <c r="D20" s="89"/>
      <c r="E20" s="89"/>
      <c r="F20" s="89"/>
      <c r="G20" s="89"/>
    </row>
    <row r="21" spans="1:7" ht="12.75" customHeight="1">
      <c r="A21" s="89"/>
      <c r="B21" s="89" t="s">
        <v>12</v>
      </c>
      <c r="C21" s="89"/>
      <c r="D21" s="89"/>
      <c r="E21" s="89"/>
      <c r="F21" s="89"/>
      <c r="G21" s="89"/>
    </row>
    <row r="22" spans="1:7" ht="12.75" customHeight="1">
      <c r="A22" s="89"/>
      <c r="B22" s="93" t="s">
        <v>88</v>
      </c>
      <c r="C22" s="89"/>
      <c r="D22" s="89"/>
      <c r="E22" s="89"/>
      <c r="F22" s="89"/>
      <c r="G22" s="89"/>
    </row>
    <row r="23" spans="1:7" ht="12.75" customHeight="1">
      <c r="A23" s="89"/>
      <c r="B23" s="93" t="s">
        <v>89</v>
      </c>
      <c r="C23" s="89"/>
      <c r="D23" s="89"/>
      <c r="E23" s="89"/>
      <c r="F23" s="89"/>
      <c r="G23" s="89"/>
    </row>
    <row r="24" spans="1:7" ht="12.75" customHeight="1">
      <c r="A24" s="89"/>
      <c r="B24" s="93"/>
      <c r="C24" s="89"/>
      <c r="D24" s="89"/>
      <c r="E24" s="89"/>
      <c r="F24" s="89"/>
      <c r="G24" s="89"/>
    </row>
    <row r="25" spans="1:7" ht="12" customHeight="1">
      <c r="A25" s="122" t="s">
        <v>90</v>
      </c>
      <c r="B25" s="89"/>
      <c r="C25" s="89"/>
      <c r="D25" s="89"/>
      <c r="E25" s="89"/>
      <c r="F25" s="89"/>
      <c r="G25" s="89"/>
    </row>
    <row r="26" spans="1:7" ht="12.75" customHeight="1">
      <c r="A26" s="89"/>
      <c r="B26" s="89" t="s">
        <v>13</v>
      </c>
      <c r="C26" s="89"/>
      <c r="D26" s="89"/>
      <c r="E26" s="89"/>
      <c r="F26" s="89"/>
      <c r="G26" s="89"/>
    </row>
    <row r="27" spans="1:7" ht="12.75" customHeight="1">
      <c r="A27" s="89"/>
      <c r="B27" s="89" t="s">
        <v>91</v>
      </c>
      <c r="C27" s="89"/>
      <c r="D27" s="89"/>
      <c r="E27" s="89"/>
      <c r="F27" s="89"/>
      <c r="G27" s="89"/>
    </row>
    <row r="28" spans="1:7" ht="12.75" customHeight="1">
      <c r="A28" s="89"/>
      <c r="B28" s="89" t="s">
        <v>14</v>
      </c>
      <c r="C28" s="89"/>
      <c r="D28" s="89"/>
      <c r="E28" s="89"/>
      <c r="F28" s="89"/>
      <c r="G28" s="89"/>
    </row>
    <row r="29" spans="1:7" ht="12.75" customHeight="1">
      <c r="A29" s="89"/>
      <c r="B29" s="89" t="s">
        <v>16</v>
      </c>
      <c r="C29" s="89"/>
      <c r="D29" s="89"/>
      <c r="E29" s="89"/>
      <c r="F29" s="89"/>
      <c r="G29" s="89"/>
    </row>
    <row r="30" spans="1:7" ht="10.5" customHeight="1">
      <c r="A30" s="89"/>
      <c r="B30" s="89"/>
      <c r="C30" s="89"/>
      <c r="D30" s="89"/>
      <c r="E30" s="89"/>
      <c r="F30" s="89"/>
      <c r="G30" s="89"/>
    </row>
    <row r="31" spans="1:7" ht="64.5" customHeight="1">
      <c r="A31" s="94"/>
      <c r="B31" s="135" t="s">
        <v>15</v>
      </c>
      <c r="C31" s="138"/>
      <c r="D31" s="138"/>
      <c r="E31" s="138"/>
      <c r="F31" s="138"/>
      <c r="G31" s="94"/>
    </row>
    <row r="32" spans="1:7" ht="12.75" customHeight="1">
      <c r="A32" s="94"/>
      <c r="B32" s="94"/>
      <c r="C32" s="94"/>
      <c r="D32" s="94"/>
      <c r="E32" s="94"/>
      <c r="F32" s="94"/>
      <c r="G32" s="94"/>
    </row>
    <row r="33" spans="1:7" ht="12.75" customHeight="1">
      <c r="A33" s="122" t="s">
        <v>58</v>
      </c>
      <c r="B33" s="89"/>
      <c r="C33" s="89"/>
      <c r="D33" s="89"/>
      <c r="E33" s="89"/>
      <c r="F33" s="89"/>
      <c r="G33" s="89"/>
    </row>
    <row r="34" spans="1:7" ht="12" customHeight="1">
      <c r="A34" s="89"/>
      <c r="B34" s="89" t="s">
        <v>92</v>
      </c>
      <c r="C34" s="89"/>
      <c r="D34" s="89"/>
      <c r="E34" s="89"/>
      <c r="F34" s="89"/>
      <c r="G34" s="89"/>
    </row>
    <row r="35" spans="1:7" ht="12.75">
      <c r="A35" s="89"/>
      <c r="B35" s="89"/>
      <c r="C35" s="89"/>
      <c r="D35" s="89"/>
      <c r="E35" s="89"/>
      <c r="F35" s="89"/>
      <c r="G35" s="89"/>
    </row>
    <row r="36" spans="2:7" ht="12.75">
      <c r="B36" s="89"/>
      <c r="C36" s="89"/>
      <c r="D36" s="89"/>
      <c r="E36" s="89"/>
      <c r="F36" s="89"/>
      <c r="G36" s="89"/>
    </row>
    <row r="37" spans="2:7" ht="12.75">
      <c r="B37" s="89"/>
      <c r="C37" s="89"/>
      <c r="D37" s="89"/>
      <c r="E37" s="89"/>
      <c r="F37" s="89"/>
      <c r="G37" s="89"/>
    </row>
    <row r="38" spans="2:7" ht="12.75">
      <c r="B38" s="89"/>
      <c r="C38" s="89"/>
      <c r="D38" s="89"/>
      <c r="E38" s="89"/>
      <c r="F38" s="89"/>
      <c r="G38" s="89"/>
    </row>
    <row r="39" spans="1:7" ht="12.75">
      <c r="A39" s="89"/>
      <c r="B39" s="89"/>
      <c r="C39" s="89"/>
      <c r="D39" s="89"/>
      <c r="E39" s="89"/>
      <c r="F39" s="89"/>
      <c r="G39" s="89"/>
    </row>
    <row r="40" spans="1:7" ht="12.75">
      <c r="A40" s="89"/>
      <c r="B40" s="89"/>
      <c r="C40" s="89"/>
      <c r="D40" s="89"/>
      <c r="E40" s="89"/>
      <c r="F40" s="89"/>
      <c r="G40" s="89"/>
    </row>
    <row r="41" spans="1:7" ht="12.75">
      <c r="A41" s="89"/>
      <c r="B41" s="89"/>
      <c r="C41" s="89"/>
      <c r="D41" s="89"/>
      <c r="E41" s="89"/>
      <c r="F41" s="89"/>
      <c r="G41" s="89"/>
    </row>
    <row r="42" spans="1:7" ht="12.75">
      <c r="A42" s="89" t="s">
        <v>112</v>
      </c>
      <c r="B42" s="89"/>
      <c r="C42" s="89"/>
      <c r="D42" s="89"/>
      <c r="E42" s="89"/>
      <c r="F42" s="89"/>
      <c r="G42" s="89"/>
    </row>
    <row r="43" spans="1:7" ht="12.75">
      <c r="A43" s="89"/>
      <c r="B43" s="89"/>
      <c r="C43" s="89"/>
      <c r="D43" s="89"/>
      <c r="E43" s="89"/>
      <c r="F43" s="89"/>
      <c r="G43" s="89"/>
    </row>
    <row r="44" spans="1:7" s="69" customFormat="1" ht="12.75">
      <c r="A44" s="90" t="s">
        <v>74</v>
      </c>
      <c r="B44" s="91"/>
      <c r="C44" s="91"/>
      <c r="D44" s="91"/>
      <c r="E44" s="91"/>
      <c r="F44" s="91"/>
      <c r="G44" s="91"/>
    </row>
    <row r="45" spans="1:7" ht="12.75">
      <c r="A45" s="89"/>
      <c r="B45" s="89"/>
      <c r="C45" s="89"/>
      <c r="D45" s="89"/>
      <c r="E45" s="89"/>
      <c r="F45" s="89"/>
      <c r="G45" s="89"/>
    </row>
    <row r="46" spans="1:7" s="69" customFormat="1" ht="93" customHeight="1">
      <c r="A46" s="144" t="s">
        <v>82</v>
      </c>
      <c r="B46" s="144"/>
      <c r="C46" s="144"/>
      <c r="D46" s="144"/>
      <c r="E46" s="144"/>
      <c r="F46" s="144"/>
      <c r="G46" s="91"/>
    </row>
    <row r="47" spans="1:7" s="69" customFormat="1" ht="12.75">
      <c r="A47" s="91"/>
      <c r="B47" s="91"/>
      <c r="C47" s="91"/>
      <c r="D47" s="91"/>
      <c r="E47" s="91"/>
      <c r="F47" s="91"/>
      <c r="G47" s="91"/>
    </row>
    <row r="48" spans="1:7" s="69" customFormat="1" ht="135" customHeight="1">
      <c r="A48" s="144" t="s">
        <v>77</v>
      </c>
      <c r="B48" s="144"/>
      <c r="C48" s="144"/>
      <c r="D48" s="144"/>
      <c r="E48" s="144"/>
      <c r="F48" s="144"/>
      <c r="G48" s="91"/>
    </row>
    <row r="49" spans="1:7" s="69" customFormat="1" ht="12.75">
      <c r="A49" s="91"/>
      <c r="B49" s="91"/>
      <c r="C49" s="91"/>
      <c r="D49" s="91"/>
      <c r="E49" s="91"/>
      <c r="F49" s="91"/>
      <c r="G49" s="91"/>
    </row>
    <row r="50" spans="1:7" ht="12.75">
      <c r="A50" s="136" t="s">
        <v>4</v>
      </c>
      <c r="B50" s="137"/>
      <c r="C50" s="139" t="s">
        <v>56</v>
      </c>
      <c r="D50" s="138"/>
      <c r="E50" s="138"/>
      <c r="F50" s="138"/>
      <c r="G50" s="138"/>
    </row>
    <row r="51" spans="1:7" ht="25.5" customHeight="1">
      <c r="A51" s="136" t="s">
        <v>5</v>
      </c>
      <c r="B51" s="137"/>
      <c r="C51" s="139" t="s">
        <v>113</v>
      </c>
      <c r="D51" s="140"/>
      <c r="E51" s="140"/>
      <c r="F51" s="140"/>
      <c r="G51" s="140"/>
    </row>
    <row r="52" spans="1:7" ht="12.75">
      <c r="A52" s="136" t="s">
        <v>6</v>
      </c>
      <c r="B52" s="137"/>
      <c r="C52" s="139" t="s">
        <v>57</v>
      </c>
      <c r="D52" s="138"/>
      <c r="E52" s="138"/>
      <c r="F52" s="138"/>
      <c r="G52" s="138"/>
    </row>
    <row r="53" spans="1:7" ht="12.75">
      <c r="A53" s="136" t="s">
        <v>52</v>
      </c>
      <c r="B53" s="137"/>
      <c r="C53" s="139" t="s">
        <v>48</v>
      </c>
      <c r="D53" s="138"/>
      <c r="E53" s="138"/>
      <c r="F53" s="138"/>
      <c r="G53" s="138"/>
    </row>
    <row r="54" spans="1:7" ht="12.75">
      <c r="A54" s="136" t="s">
        <v>53</v>
      </c>
      <c r="B54" s="137"/>
      <c r="C54" s="139" t="s">
        <v>55</v>
      </c>
      <c r="D54" s="138"/>
      <c r="E54" s="138"/>
      <c r="F54" s="138"/>
      <c r="G54" s="138"/>
    </row>
    <row r="55" spans="1:7" ht="12.75">
      <c r="A55" s="136" t="s">
        <v>54</v>
      </c>
      <c r="B55" s="137"/>
      <c r="C55" s="139" t="s">
        <v>50</v>
      </c>
      <c r="D55" s="138"/>
      <c r="E55" s="138"/>
      <c r="F55" s="138"/>
      <c r="G55" s="138"/>
    </row>
    <row r="56" spans="1:7" ht="12.75">
      <c r="A56" s="89"/>
      <c r="B56" s="89"/>
      <c r="C56" s="89"/>
      <c r="D56" s="89"/>
      <c r="E56" s="89"/>
      <c r="F56" s="89"/>
      <c r="G56" s="89"/>
    </row>
    <row r="57" spans="1:7" ht="12.75">
      <c r="A57" s="89"/>
      <c r="B57" s="89"/>
      <c r="C57" s="89"/>
      <c r="D57" s="89"/>
      <c r="E57" s="89"/>
      <c r="F57" s="89"/>
      <c r="G57" s="89"/>
    </row>
    <row r="58" spans="1:7" ht="12.75">
      <c r="A58" s="95" t="s">
        <v>51</v>
      </c>
      <c r="B58" s="89"/>
      <c r="C58" s="89"/>
      <c r="D58" s="89"/>
      <c r="E58" s="89"/>
      <c r="F58" s="89"/>
      <c r="G58" s="89"/>
    </row>
    <row r="59" spans="1:7" ht="12.75">
      <c r="A59" s="89"/>
      <c r="B59" s="135" t="s">
        <v>49</v>
      </c>
      <c r="C59" s="135"/>
      <c r="D59" s="135"/>
      <c r="E59" s="135"/>
      <c r="F59" s="135"/>
      <c r="G59" s="135"/>
    </row>
    <row r="60" spans="1:7" ht="12.75">
      <c r="A60" s="89"/>
      <c r="B60" s="89"/>
      <c r="C60" s="89"/>
      <c r="D60" s="89"/>
      <c r="E60" s="89"/>
      <c r="F60" s="89"/>
      <c r="G60" s="89"/>
    </row>
    <row r="61" spans="1:7" ht="12.75">
      <c r="A61" s="89" t="s">
        <v>83</v>
      </c>
      <c r="B61" s="89"/>
      <c r="C61" s="89"/>
      <c r="D61" s="89"/>
      <c r="E61" s="89"/>
      <c r="F61" s="89"/>
      <c r="G61" s="89"/>
    </row>
    <row r="62" spans="1:7" ht="12.75">
      <c r="A62" s="89"/>
      <c r="B62" s="89"/>
      <c r="C62" s="89"/>
      <c r="D62" s="89"/>
      <c r="E62" s="89"/>
      <c r="F62" s="89"/>
      <c r="G62" s="89"/>
    </row>
    <row r="63" spans="1:7" ht="12.75">
      <c r="A63" s="89"/>
      <c r="B63" s="141" t="s">
        <v>84</v>
      </c>
      <c r="C63" s="138"/>
      <c r="D63" s="138"/>
      <c r="E63" s="138"/>
      <c r="F63" s="138"/>
      <c r="G63" s="138"/>
    </row>
    <row r="64" spans="1:7" ht="12.75">
      <c r="A64" s="89"/>
      <c r="B64" s="89"/>
      <c r="C64" s="89"/>
      <c r="D64" s="89"/>
      <c r="E64" s="89"/>
      <c r="F64" s="89"/>
      <c r="G64" s="89"/>
    </row>
    <row r="65" spans="1:7" ht="12.75">
      <c r="A65" s="93" t="s">
        <v>85</v>
      </c>
      <c r="B65" s="89"/>
      <c r="C65" s="89"/>
      <c r="D65" s="89"/>
      <c r="E65" s="89"/>
      <c r="F65" s="89"/>
      <c r="G65" s="89"/>
    </row>
    <row r="66" spans="1:7" ht="12.75">
      <c r="A66" s="89"/>
      <c r="B66" s="89"/>
      <c r="C66" s="89"/>
      <c r="D66" s="89"/>
      <c r="E66" s="89"/>
      <c r="F66" s="89"/>
      <c r="G66" s="89"/>
    </row>
    <row r="67" spans="1:7" ht="39.75" customHeight="1">
      <c r="A67" s="135" t="s">
        <v>86</v>
      </c>
      <c r="B67" s="135"/>
      <c r="C67" s="135"/>
      <c r="D67" s="135"/>
      <c r="E67" s="135"/>
      <c r="F67" s="135"/>
      <c r="G67" s="89"/>
    </row>
    <row r="68" spans="1:7" ht="12.75">
      <c r="A68" s="89"/>
      <c r="B68" s="89"/>
      <c r="C68" s="89"/>
      <c r="D68" s="89"/>
      <c r="E68" s="89"/>
      <c r="F68" s="89"/>
      <c r="G68" s="89"/>
    </row>
    <row r="69" spans="1:7" ht="12.75">
      <c r="A69" s="120" t="s">
        <v>95</v>
      </c>
      <c r="B69" s="89"/>
      <c r="C69" s="89"/>
      <c r="D69" s="89"/>
      <c r="E69" s="89"/>
      <c r="F69" s="89"/>
      <c r="G69" s="89"/>
    </row>
    <row r="70" spans="1:7" ht="12.75">
      <c r="A70" s="89"/>
      <c r="B70" s="89"/>
      <c r="C70" s="89"/>
      <c r="D70" s="89"/>
      <c r="E70" s="89"/>
      <c r="F70" s="89"/>
      <c r="G70" s="89"/>
    </row>
    <row r="71" spans="1:7" ht="12.75">
      <c r="A71" s="89"/>
      <c r="B71" s="89"/>
      <c r="C71" s="89"/>
      <c r="D71" s="89"/>
      <c r="E71" s="89"/>
      <c r="F71" s="89"/>
      <c r="G71" s="89"/>
    </row>
    <row r="72" spans="1:7" ht="12.75">
      <c r="A72" s="89"/>
      <c r="B72" s="89"/>
      <c r="C72" s="89"/>
      <c r="D72" s="89"/>
      <c r="E72" s="89"/>
      <c r="F72" s="89"/>
      <c r="G72" s="89"/>
    </row>
    <row r="73" spans="1:7" ht="12.75">
      <c r="A73" s="89"/>
      <c r="B73" s="89"/>
      <c r="C73" s="89"/>
      <c r="D73" s="89"/>
      <c r="E73" s="89"/>
      <c r="F73" s="89"/>
      <c r="G73" s="89"/>
    </row>
    <row r="74" spans="1:7" ht="12.75">
      <c r="A74" s="89"/>
      <c r="B74" s="89"/>
      <c r="C74" s="89"/>
      <c r="D74" s="89"/>
      <c r="E74" s="89"/>
      <c r="F74" s="89"/>
      <c r="G74" s="89"/>
    </row>
    <row r="75" spans="1:7" ht="12.75">
      <c r="A75" s="89"/>
      <c r="B75" s="89"/>
      <c r="C75" s="89"/>
      <c r="D75" s="89"/>
      <c r="E75" s="89"/>
      <c r="F75" s="89"/>
      <c r="G75" s="89"/>
    </row>
    <row r="76" spans="1:7" ht="12.75">
      <c r="A76" s="89"/>
      <c r="B76" s="89"/>
      <c r="C76" s="89"/>
      <c r="D76" s="89"/>
      <c r="E76" s="89"/>
      <c r="F76" s="89"/>
      <c r="G76" s="89"/>
    </row>
    <row r="77" spans="1:7" ht="12.75">
      <c r="A77" s="89"/>
      <c r="B77" s="89"/>
      <c r="C77" s="89"/>
      <c r="D77" s="89"/>
      <c r="E77" s="89"/>
      <c r="F77" s="89"/>
      <c r="G77" s="89"/>
    </row>
    <row r="78" spans="1:7" ht="12.75">
      <c r="A78" s="89"/>
      <c r="B78" s="89"/>
      <c r="C78" s="89"/>
      <c r="D78" s="89"/>
      <c r="E78" s="89"/>
      <c r="F78" s="89"/>
      <c r="G78" s="89"/>
    </row>
  </sheetData>
  <mergeCells count="24">
    <mergeCell ref="C54:G54"/>
    <mergeCell ref="C55:G55"/>
    <mergeCell ref="A54:B54"/>
    <mergeCell ref="A55:B55"/>
    <mergeCell ref="B63:G63"/>
    <mergeCell ref="B59:G59"/>
    <mergeCell ref="A67:F67"/>
    <mergeCell ref="A1:G1"/>
    <mergeCell ref="A2:G2"/>
    <mergeCell ref="A46:F46"/>
    <mergeCell ref="A48:F48"/>
    <mergeCell ref="A6:F6"/>
    <mergeCell ref="B14:F14"/>
    <mergeCell ref="B16:F16"/>
    <mergeCell ref="B19:F19"/>
    <mergeCell ref="A53:B53"/>
    <mergeCell ref="B31:F31"/>
    <mergeCell ref="C51:G51"/>
    <mergeCell ref="C52:G52"/>
    <mergeCell ref="A51:B51"/>
    <mergeCell ref="A50:B50"/>
    <mergeCell ref="A52:B52"/>
    <mergeCell ref="C50:G50"/>
    <mergeCell ref="C53:G53"/>
  </mergeCells>
  <printOptions/>
  <pageMargins left="0.75" right="0.75" top="0.75" bottom="0.7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I42" sqref="I42"/>
    </sheetView>
  </sheetViews>
  <sheetFormatPr defaultColWidth="9.00390625" defaultRowHeight="12.75"/>
  <cols>
    <col min="1" max="1" width="4.875" style="13" customWidth="1"/>
    <col min="2" max="2" width="17.875" style="13" customWidth="1"/>
    <col min="3" max="3" width="10.625" style="13" customWidth="1"/>
    <col min="4" max="4" width="11.00390625" style="13" customWidth="1"/>
    <col min="5" max="5" width="9.875" style="13" customWidth="1"/>
    <col min="6" max="6" width="8.00390625" style="13" customWidth="1"/>
    <col min="7" max="7" width="12.75390625" style="13" customWidth="1"/>
    <col min="8" max="16384" width="11.00390625" style="13" customWidth="1"/>
  </cols>
  <sheetData>
    <row r="1" spans="1:7" ht="19.5">
      <c r="A1" s="145" t="s">
        <v>2</v>
      </c>
      <c r="B1" s="145"/>
      <c r="C1" s="145"/>
      <c r="D1" s="145"/>
      <c r="E1" s="145"/>
      <c r="F1" s="145"/>
      <c r="G1" s="145"/>
    </row>
    <row r="2" spans="1:8" ht="15">
      <c r="A2" s="146" t="s">
        <v>110</v>
      </c>
      <c r="B2" s="146"/>
      <c r="C2" s="146"/>
      <c r="D2" s="146"/>
      <c r="E2" s="146"/>
      <c r="F2" s="146"/>
      <c r="G2" s="146"/>
      <c r="H2" s="1"/>
    </row>
    <row r="3" spans="1:7" ht="12.75">
      <c r="A3" s="103"/>
      <c r="B3" s="103"/>
      <c r="C3" s="103"/>
      <c r="D3" s="103"/>
      <c r="E3" s="103"/>
      <c r="F3" s="103"/>
      <c r="G3" s="103"/>
    </row>
    <row r="4" spans="1:7" ht="14.25">
      <c r="A4" s="104" t="s">
        <v>10</v>
      </c>
      <c r="B4" s="103"/>
      <c r="C4" s="103"/>
      <c r="D4" s="103"/>
      <c r="E4" s="103"/>
      <c r="F4" s="103"/>
      <c r="G4" s="103"/>
    </row>
    <row r="5" spans="1:7" ht="15">
      <c r="A5" s="105" t="s">
        <v>65</v>
      </c>
      <c r="B5" s="103"/>
      <c r="C5" s="8"/>
      <c r="D5" s="152" t="s">
        <v>102</v>
      </c>
      <c r="E5" s="153"/>
      <c r="F5" s="153"/>
      <c r="G5" s="153"/>
    </row>
    <row r="6" spans="1:8" ht="15">
      <c r="A6" s="104" t="s">
        <v>20</v>
      </c>
      <c r="B6" s="103"/>
      <c r="C6" s="8"/>
      <c r="D6" s="108"/>
      <c r="E6" s="103"/>
      <c r="F6" s="103"/>
      <c r="G6" s="8"/>
      <c r="H6" s="2"/>
    </row>
    <row r="7" spans="1:7" ht="15">
      <c r="A7" s="104" t="s">
        <v>22</v>
      </c>
      <c r="B7" s="103"/>
      <c r="C7" s="8"/>
      <c r="D7" s="104" t="s">
        <v>39</v>
      </c>
      <c r="E7" s="103"/>
      <c r="F7" s="110">
        <f>0.5*(G6^2)</f>
        <v>0</v>
      </c>
      <c r="G7" s="113" t="s">
        <v>42</v>
      </c>
    </row>
    <row r="8" spans="1:8" ht="15">
      <c r="A8" s="104" t="s">
        <v>99</v>
      </c>
      <c r="B8" s="103"/>
      <c r="C8" s="8"/>
      <c r="D8" s="104" t="s">
        <v>40</v>
      </c>
      <c r="E8" s="103"/>
      <c r="F8" s="110">
        <f>IF(G6&lt;=8,8,IF(G6&lt;=32,G6,32))</f>
        <v>8</v>
      </c>
      <c r="G8" s="103"/>
      <c r="H8"/>
    </row>
    <row r="9" spans="1:8" ht="15">
      <c r="A9" s="103"/>
      <c r="B9" s="106" t="s">
        <v>0</v>
      </c>
      <c r="C9" s="8"/>
      <c r="D9" s="104" t="s">
        <v>41</v>
      </c>
      <c r="E9" s="103"/>
      <c r="F9" s="111">
        <f>IF(G9&gt;1,TRUNC(G9),1)</f>
        <v>1</v>
      </c>
      <c r="G9" s="114">
        <f>F7/F8</f>
        <v>0</v>
      </c>
      <c r="H9" s="2"/>
    </row>
    <row r="10" spans="1:8" ht="15">
      <c r="A10" s="103"/>
      <c r="B10" s="107"/>
      <c r="C10" s="109"/>
      <c r="D10" s="112" t="s">
        <v>100</v>
      </c>
      <c r="E10" s="103"/>
      <c r="F10" s="103"/>
      <c r="G10" s="103"/>
      <c r="H10" s="2"/>
    </row>
    <row r="11" spans="1:7" ht="15" customHeight="1">
      <c r="A11" s="103"/>
      <c r="B11" s="103"/>
      <c r="C11" s="103"/>
      <c r="D11" s="99" t="s">
        <v>39</v>
      </c>
      <c r="E11" s="103"/>
      <c r="F11" s="110">
        <f>F9*F8</f>
        <v>8</v>
      </c>
      <c r="G11" s="113" t="s">
        <v>68</v>
      </c>
    </row>
    <row r="12" spans="1:7" ht="6" customHeight="1">
      <c r="A12" s="103"/>
      <c r="B12" s="103"/>
      <c r="C12" s="103"/>
      <c r="D12" s="103"/>
      <c r="E12" s="103"/>
      <c r="F12" s="103"/>
      <c r="G12" s="103"/>
    </row>
    <row r="13" spans="1:7" ht="15">
      <c r="A13" s="99" t="s">
        <v>63</v>
      </c>
      <c r="B13" s="108"/>
      <c r="C13" s="108"/>
      <c r="D13" s="38"/>
      <c r="E13" s="55"/>
      <c r="F13" s="55"/>
      <c r="G13" s="56"/>
    </row>
    <row r="14" spans="1:7" ht="15">
      <c r="A14" s="99"/>
      <c r="B14" s="104" t="s">
        <v>64</v>
      </c>
      <c r="C14" s="108"/>
      <c r="D14" s="38"/>
      <c r="E14" s="55"/>
      <c r="F14" s="55"/>
      <c r="G14" s="56"/>
    </row>
    <row r="15" spans="1:7" ht="15">
      <c r="A15" s="104" t="s">
        <v>19</v>
      </c>
      <c r="B15" s="108"/>
      <c r="C15" s="108"/>
      <c r="D15" s="54"/>
      <c r="E15" s="57"/>
      <c r="F15" s="103"/>
      <c r="G15" s="103"/>
    </row>
    <row r="16" spans="1:7" ht="15">
      <c r="A16" s="104" t="s">
        <v>59</v>
      </c>
      <c r="B16" s="108"/>
      <c r="C16" s="108"/>
      <c r="D16" s="38"/>
      <c r="E16" s="49"/>
      <c r="F16" s="103"/>
      <c r="G16" s="103"/>
    </row>
    <row r="17" spans="1:7" ht="14.25">
      <c r="A17" s="99" t="s">
        <v>36</v>
      </c>
      <c r="B17" s="108"/>
      <c r="C17" s="108"/>
      <c r="D17" s="103"/>
      <c r="E17" s="41"/>
      <c r="F17" s="50"/>
      <c r="G17" s="42"/>
    </row>
    <row r="18" spans="1:7" ht="14.25">
      <c r="A18" s="99" t="s">
        <v>101</v>
      </c>
      <c r="B18" s="108"/>
      <c r="C18" s="108"/>
      <c r="D18" s="103"/>
      <c r="E18" s="103"/>
      <c r="F18" s="47"/>
      <c r="G18" s="48"/>
    </row>
    <row r="19" spans="1:7" ht="10.5" customHeight="1">
      <c r="A19" s="103"/>
      <c r="B19" s="103"/>
      <c r="C19" s="103"/>
      <c r="D19" s="103"/>
      <c r="E19" s="103"/>
      <c r="F19" s="103"/>
      <c r="G19" s="103"/>
    </row>
    <row r="20" spans="1:7" ht="21.75" customHeight="1">
      <c r="A20" s="149" t="s">
        <v>62</v>
      </c>
      <c r="B20" s="150"/>
      <c r="C20" s="150"/>
      <c r="D20" s="150"/>
      <c r="E20" s="150"/>
      <c r="F20" s="150"/>
      <c r="G20" s="150"/>
    </row>
    <row r="21" spans="1:7" ht="37.5" customHeight="1">
      <c r="A21" s="3" t="s">
        <v>8</v>
      </c>
      <c r="B21" s="3" t="s">
        <v>9</v>
      </c>
      <c r="C21" s="12" t="s">
        <v>7</v>
      </c>
      <c r="D21" s="3" t="s">
        <v>30</v>
      </c>
      <c r="E21" s="3" t="s">
        <v>31</v>
      </c>
      <c r="G21" s="123" t="s">
        <v>79</v>
      </c>
    </row>
    <row r="22" spans="1:7" ht="15">
      <c r="A22" s="15"/>
      <c r="C22" s="7" t="s">
        <v>32</v>
      </c>
      <c r="D22" s="7" t="s">
        <v>33</v>
      </c>
      <c r="E22" s="7" t="s">
        <v>34</v>
      </c>
      <c r="G22" s="7" t="s">
        <v>34</v>
      </c>
    </row>
    <row r="23" spans="1:7" ht="19.5" customHeight="1">
      <c r="A23" s="3">
        <v>1</v>
      </c>
      <c r="B23" s="64" t="s">
        <v>23</v>
      </c>
      <c r="C23" s="66">
        <v>5</v>
      </c>
      <c r="D23" s="66"/>
      <c r="E23" s="74">
        <f>IF(C23=0,0,60*D23/C23)</f>
        <v>0</v>
      </c>
      <c r="F23" s="64"/>
      <c r="G23" s="66"/>
    </row>
    <row r="24" spans="1:7" ht="19.5" customHeight="1">
      <c r="A24" s="3">
        <v>4</v>
      </c>
      <c r="B24" s="67" t="s">
        <v>24</v>
      </c>
      <c r="C24" s="65">
        <v>60</v>
      </c>
      <c r="D24" s="66"/>
      <c r="E24" s="74">
        <f>IF(C24=0,0,60*D24/C24)</f>
        <v>0</v>
      </c>
      <c r="F24" s="64"/>
      <c r="G24" s="66"/>
    </row>
    <row r="25" spans="1:7" ht="19.5" customHeight="1">
      <c r="A25" s="3">
        <v>5</v>
      </c>
      <c r="B25" s="67" t="s">
        <v>25</v>
      </c>
      <c r="C25" s="64">
        <v>15</v>
      </c>
      <c r="D25" s="66"/>
      <c r="E25" s="74">
        <f>60*D25/C25</f>
        <v>0</v>
      </c>
      <c r="F25" s="64"/>
      <c r="G25" s="70"/>
    </row>
    <row r="26" spans="1:7" ht="19.5" customHeight="1">
      <c r="A26" s="3">
        <v>6</v>
      </c>
      <c r="B26" s="67" t="s">
        <v>26</v>
      </c>
      <c r="C26" s="64">
        <v>15</v>
      </c>
      <c r="D26" s="66"/>
      <c r="E26" s="74">
        <f>60*D26/C26</f>
        <v>0</v>
      </c>
      <c r="F26" s="64"/>
      <c r="G26" s="66"/>
    </row>
    <row r="27" spans="1:7" ht="19.5" customHeight="1">
      <c r="A27" s="3">
        <v>7</v>
      </c>
      <c r="B27" s="67" t="s">
        <v>27</v>
      </c>
      <c r="C27" s="64">
        <v>15</v>
      </c>
      <c r="D27" s="66"/>
      <c r="E27" s="74">
        <f>60*D27/C27</f>
        <v>0</v>
      </c>
      <c r="F27" s="64"/>
      <c r="G27" s="64"/>
    </row>
    <row r="28" spans="1:7" ht="19.5" customHeight="1">
      <c r="A28" s="3">
        <v>8</v>
      </c>
      <c r="B28" s="67" t="s">
        <v>28</v>
      </c>
      <c r="C28" s="64">
        <v>15</v>
      </c>
      <c r="D28" s="66"/>
      <c r="E28" s="74">
        <f>60*D28/C28</f>
        <v>0</v>
      </c>
      <c r="F28" s="64"/>
      <c r="G28" s="64"/>
    </row>
    <row r="29" spans="1:7" ht="19.5" customHeight="1">
      <c r="A29" s="3"/>
      <c r="B29" s="71" t="s">
        <v>73</v>
      </c>
      <c r="C29" s="64">
        <v>15</v>
      </c>
      <c r="D29" s="66"/>
      <c r="E29" s="74">
        <f>60*D29/C29</f>
        <v>0</v>
      </c>
      <c r="F29" s="64"/>
      <c r="G29" s="64"/>
    </row>
    <row r="30" spans="1:7" ht="19.5" customHeight="1">
      <c r="A30" s="3">
        <v>9</v>
      </c>
      <c r="B30" s="67" t="s">
        <v>29</v>
      </c>
      <c r="C30" s="66"/>
      <c r="D30" s="66"/>
      <c r="E30" s="74">
        <f>IF(C30=0,0,60*D30/C30)</f>
        <v>0</v>
      </c>
      <c r="F30" s="64"/>
      <c r="G30" s="66"/>
    </row>
    <row r="31" spans="1:7" ht="15" customHeight="1">
      <c r="A31" s="53" t="s">
        <v>75</v>
      </c>
      <c r="B31" s="11"/>
      <c r="E31" s="75"/>
      <c r="G31"/>
    </row>
    <row r="32" spans="1:7" ht="4.5" customHeight="1">
      <c r="A32" s="53"/>
      <c r="B32" s="11"/>
      <c r="D32" s="76"/>
      <c r="E32" s="75"/>
      <c r="G32"/>
    </row>
    <row r="33" spans="1:7" ht="18">
      <c r="A33" s="157" t="s">
        <v>1</v>
      </c>
      <c r="B33" s="158"/>
      <c r="C33" s="159"/>
      <c r="D33" s="77">
        <f>(D26+D27+D28)/3</f>
        <v>0</v>
      </c>
      <c r="E33" s="74">
        <f>(E26+E27+E28)/3</f>
        <v>0</v>
      </c>
      <c r="F33" s="3"/>
      <c r="G33" s="3"/>
    </row>
    <row r="34" spans="4:5" ht="6" customHeight="1">
      <c r="D34" s="77"/>
      <c r="E34" s="64"/>
    </row>
    <row r="35" spans="1:6" ht="18">
      <c r="A35" s="154" t="s">
        <v>44</v>
      </c>
      <c r="B35" s="155"/>
      <c r="C35" s="156"/>
      <c r="D35" s="125" t="s">
        <v>33</v>
      </c>
      <c r="E35" s="126"/>
      <c r="F35" s="127" t="s">
        <v>43</v>
      </c>
    </row>
    <row r="36" spans="1:7" ht="18">
      <c r="A36" s="157" t="s">
        <v>45</v>
      </c>
      <c r="B36" s="158"/>
      <c r="C36" s="159"/>
      <c r="D36" s="68">
        <f>5*(D25+D25+((F8-2)*D33))</f>
        <v>0</v>
      </c>
      <c r="E36" s="64"/>
      <c r="F36" s="4">
        <f>IF(C$39=0,0,D36/C$39)</f>
        <v>0</v>
      </c>
      <c r="G36"/>
    </row>
    <row r="37" spans="1:7" ht="18">
      <c r="A37" s="157" t="s">
        <v>46</v>
      </c>
      <c r="B37" s="158"/>
      <c r="C37" s="159"/>
      <c r="D37" s="68">
        <f>D30*2*5</f>
        <v>0</v>
      </c>
      <c r="E37" s="64"/>
      <c r="F37" s="4">
        <f>IF(C$39=0,0,D37/C$39)</f>
        <v>0</v>
      </c>
      <c r="G37"/>
    </row>
    <row r="38" spans="1:7" ht="18">
      <c r="A38" s="160" t="s">
        <v>47</v>
      </c>
      <c r="B38" s="158"/>
      <c r="C38" s="159"/>
      <c r="D38" s="78">
        <f>(5*(24-(F8/4)-(2*C30/60))*E24)+(E24*48)</f>
        <v>0</v>
      </c>
      <c r="E38" s="73"/>
      <c r="F38" s="43">
        <f>IF(C$39=0,0,D38/C$39)</f>
        <v>0</v>
      </c>
      <c r="G38"/>
    </row>
    <row r="39" spans="2:7" ht="24.75">
      <c r="B39" s="52" t="s">
        <v>61</v>
      </c>
      <c r="C39" s="147">
        <f>D36+D37+D38</f>
        <v>0</v>
      </c>
      <c r="D39" s="148"/>
      <c r="F39" s="58">
        <f>SUM(F36:F38)</f>
        <v>0</v>
      </c>
      <c r="G39"/>
    </row>
    <row r="40" spans="2:6" ht="15">
      <c r="B40" s="1"/>
      <c r="C40" s="2"/>
      <c r="D40" s="9"/>
      <c r="E40" s="2"/>
      <c r="F40" s="5"/>
    </row>
    <row r="41" spans="1:7" ht="18">
      <c r="A41" s="133" t="s">
        <v>2</v>
      </c>
      <c r="B41" s="133"/>
      <c r="C41" s="133"/>
      <c r="D41" s="133"/>
      <c r="E41" s="133"/>
      <c r="F41" s="133"/>
      <c r="G41" s="133"/>
    </row>
    <row r="42" spans="1:7" ht="12.75">
      <c r="A42" s="161" t="s">
        <v>114</v>
      </c>
      <c r="B42" s="161"/>
      <c r="C42" s="161"/>
      <c r="D42" s="161"/>
      <c r="E42" s="161"/>
      <c r="F42" s="161"/>
      <c r="G42" s="161"/>
    </row>
    <row r="43" spans="1:7" ht="14.25">
      <c r="A43" s="51"/>
      <c r="B43" s="51"/>
      <c r="C43" s="51"/>
      <c r="D43" s="51"/>
      <c r="E43" s="51"/>
      <c r="F43" s="51"/>
      <c r="G43" s="51"/>
    </row>
    <row r="44" spans="1:7" ht="15">
      <c r="A44" s="96" t="s">
        <v>21</v>
      </c>
      <c r="F44" s="38"/>
      <c r="G44" s="39"/>
    </row>
    <row r="45" spans="1:7" ht="15">
      <c r="A45" s="100" t="s">
        <v>103</v>
      </c>
      <c r="G45" s="8"/>
    </row>
    <row r="46" spans="1:7" ht="14.25">
      <c r="A46" s="51"/>
      <c r="B46" s="51"/>
      <c r="C46" s="51"/>
      <c r="D46" s="51"/>
      <c r="E46" s="51"/>
      <c r="F46" s="51"/>
      <c r="G46" s="51"/>
    </row>
    <row r="48" spans="1:3" ht="18.75" thickBot="1">
      <c r="A48" s="79" t="s">
        <v>35</v>
      </c>
      <c r="C48" s="13" t="s">
        <v>67</v>
      </c>
    </row>
    <row r="49" spans="1:7" ht="12.75" customHeight="1">
      <c r="A49" s="29"/>
      <c r="B49" s="30"/>
      <c r="C49" s="30"/>
      <c r="D49" s="30"/>
      <c r="E49" s="30"/>
      <c r="F49" s="30"/>
      <c r="G49" s="31"/>
    </row>
    <row r="50" spans="1:7" ht="12.75" customHeight="1">
      <c r="A50" s="32"/>
      <c r="B50" s="33"/>
      <c r="C50" s="33"/>
      <c r="D50" s="33"/>
      <c r="E50" s="33"/>
      <c r="F50" s="33"/>
      <c r="G50" s="34"/>
    </row>
    <row r="51" spans="1:7" ht="12.75" customHeight="1">
      <c r="A51" s="32"/>
      <c r="B51" s="33"/>
      <c r="C51" s="33"/>
      <c r="D51" s="33"/>
      <c r="E51" s="33"/>
      <c r="F51" s="33"/>
      <c r="G51" s="34"/>
    </row>
    <row r="52" spans="1:7" ht="12.75" customHeight="1">
      <c r="A52" s="32"/>
      <c r="B52" s="33"/>
      <c r="C52" s="33"/>
      <c r="D52" s="33"/>
      <c r="E52" s="33"/>
      <c r="F52" s="33"/>
      <c r="G52" s="34"/>
    </row>
    <row r="53" spans="1:7" ht="12.75" customHeight="1">
      <c r="A53" s="32"/>
      <c r="B53" s="33"/>
      <c r="C53" s="33"/>
      <c r="D53" s="33"/>
      <c r="E53" s="33"/>
      <c r="F53" s="33"/>
      <c r="G53" s="34"/>
    </row>
    <row r="54" spans="1:7" ht="12.75" customHeight="1">
      <c r="A54" s="32"/>
      <c r="B54" s="33"/>
      <c r="C54" s="33"/>
      <c r="D54" s="33"/>
      <c r="E54" s="33"/>
      <c r="F54" s="33"/>
      <c r="G54" s="34"/>
    </row>
    <row r="55" spans="1:7" ht="12.75" customHeight="1">
      <c r="A55" s="32"/>
      <c r="B55" s="33"/>
      <c r="C55" s="33"/>
      <c r="D55" s="33"/>
      <c r="E55" s="33"/>
      <c r="F55" s="33"/>
      <c r="G55" s="34"/>
    </row>
    <row r="56" spans="1:7" ht="12" customHeight="1">
      <c r="A56" s="32"/>
      <c r="B56" s="33"/>
      <c r="C56" s="33"/>
      <c r="D56" s="33"/>
      <c r="E56" s="33"/>
      <c r="F56" s="33"/>
      <c r="G56" s="34"/>
    </row>
    <row r="57" spans="1:7" ht="12.75" customHeight="1">
      <c r="A57" s="32"/>
      <c r="B57" s="33"/>
      <c r="C57" s="33"/>
      <c r="D57" s="33"/>
      <c r="E57" s="33"/>
      <c r="F57" s="33"/>
      <c r="G57" s="34"/>
    </row>
    <row r="58" spans="1:7" ht="12.75" customHeight="1">
      <c r="A58" s="32"/>
      <c r="B58" s="33"/>
      <c r="C58" s="33"/>
      <c r="D58" s="33"/>
      <c r="E58" s="33"/>
      <c r="F58" s="33"/>
      <c r="G58" s="34"/>
    </row>
    <row r="59" spans="1:7" ht="12.75" customHeight="1">
      <c r="A59" s="32"/>
      <c r="B59" s="33"/>
      <c r="C59" s="33"/>
      <c r="D59" s="33"/>
      <c r="E59" s="33"/>
      <c r="F59" s="33"/>
      <c r="G59" s="34"/>
    </row>
    <row r="60" spans="1:7" ht="12.75" customHeight="1">
      <c r="A60" s="32"/>
      <c r="B60" s="33"/>
      <c r="C60" s="33"/>
      <c r="D60" s="33"/>
      <c r="E60" s="33"/>
      <c r="F60" s="33"/>
      <c r="G60" s="34"/>
    </row>
    <row r="61" spans="1:7" ht="12.75" customHeight="1" thickBot="1">
      <c r="A61" s="35"/>
      <c r="B61" s="36"/>
      <c r="C61" s="36"/>
      <c r="D61" s="36"/>
      <c r="E61" s="36"/>
      <c r="F61" s="36"/>
      <c r="G61" s="37"/>
    </row>
    <row r="62" spans="2:7" ht="12.75" customHeight="1">
      <c r="B62" s="14"/>
      <c r="C62" s="14"/>
      <c r="D62" s="14"/>
      <c r="E62" s="14"/>
      <c r="F62" s="14"/>
      <c r="G62" s="14"/>
    </row>
    <row r="64" spans="1:7" ht="12.75">
      <c r="A64" s="151" t="s">
        <v>66</v>
      </c>
      <c r="B64" s="151"/>
      <c r="C64" s="151"/>
      <c r="D64" s="151"/>
      <c r="E64" s="151"/>
      <c r="F64" s="151"/>
      <c r="G64" s="151"/>
    </row>
  </sheetData>
  <mergeCells count="13">
    <mergeCell ref="A64:G64"/>
    <mergeCell ref="D5:G5"/>
    <mergeCell ref="A35:C35"/>
    <mergeCell ref="A36:C36"/>
    <mergeCell ref="A37:C37"/>
    <mergeCell ref="A38:C38"/>
    <mergeCell ref="A33:C33"/>
    <mergeCell ref="A42:G42"/>
    <mergeCell ref="A41:G41"/>
    <mergeCell ref="A1:G1"/>
    <mergeCell ref="A2:G2"/>
    <mergeCell ref="C39:D39"/>
    <mergeCell ref="A20:G20"/>
  </mergeCells>
  <printOptions horizontalCentered="1"/>
  <pageMargins left="0.25" right="0.25" top="0.75" bottom="0.9" header="0.5" footer="0.5"/>
  <pageSetup orientation="portrait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F39" sqref="F39"/>
    </sheetView>
  </sheetViews>
  <sheetFormatPr defaultColWidth="9.00390625" defaultRowHeight="12.75"/>
  <cols>
    <col min="1" max="1" width="4.875" style="16" customWidth="1"/>
    <col min="2" max="2" width="17.875" style="16" customWidth="1"/>
    <col min="3" max="3" width="10.625" style="16" customWidth="1"/>
    <col min="4" max="4" width="11.00390625" style="16" customWidth="1"/>
    <col min="5" max="5" width="9.875" style="16" customWidth="1"/>
    <col min="6" max="6" width="8.00390625" style="16" customWidth="1"/>
    <col min="7" max="7" width="12.125" style="16" customWidth="1"/>
    <col min="8" max="16384" width="11.00390625" style="16" customWidth="1"/>
  </cols>
  <sheetData>
    <row r="1" spans="1:7" ht="19.5">
      <c r="A1" s="162" t="s">
        <v>2</v>
      </c>
      <c r="B1" s="162"/>
      <c r="C1" s="162"/>
      <c r="D1" s="162"/>
      <c r="E1" s="162"/>
      <c r="F1" s="162"/>
      <c r="G1" s="162"/>
    </row>
    <row r="2" spans="1:8" ht="15">
      <c r="A2" s="161" t="s">
        <v>111</v>
      </c>
      <c r="B2" s="161"/>
      <c r="C2" s="161"/>
      <c r="D2" s="161"/>
      <c r="E2" s="161"/>
      <c r="F2" s="161"/>
      <c r="G2" s="161"/>
      <c r="H2" s="1"/>
    </row>
    <row r="4" ht="14.25">
      <c r="A4" s="96" t="s">
        <v>10</v>
      </c>
    </row>
    <row r="5" spans="1:4" ht="15">
      <c r="A5" s="101" t="s">
        <v>104</v>
      </c>
      <c r="C5" s="8"/>
      <c r="D5" s="86" t="s">
        <v>102</v>
      </c>
    </row>
    <row r="6" spans="1:8" ht="15">
      <c r="A6" s="96" t="s">
        <v>20</v>
      </c>
      <c r="C6" s="8"/>
      <c r="D6" s="98"/>
      <c r="G6" s="8"/>
      <c r="H6" s="2"/>
    </row>
    <row r="7" spans="1:7" ht="15">
      <c r="A7" s="96" t="s">
        <v>22</v>
      </c>
      <c r="C7" s="8"/>
      <c r="D7" s="96" t="s">
        <v>39</v>
      </c>
      <c r="F7" s="2">
        <f>0.5*(G6^2)</f>
        <v>0</v>
      </c>
      <c r="G7" s="16" t="s">
        <v>42</v>
      </c>
    </row>
    <row r="8" spans="1:8" ht="15">
      <c r="A8" s="96" t="s">
        <v>105</v>
      </c>
      <c r="C8" s="8"/>
      <c r="D8" s="96" t="s">
        <v>40</v>
      </c>
      <c r="F8" s="2">
        <f>IF(G6&lt;=8,8,IF(G6&lt;=32,G6,32))</f>
        <v>8</v>
      </c>
      <c r="H8"/>
    </row>
    <row r="9" spans="1:8" ht="15">
      <c r="A9" s="98"/>
      <c r="B9" s="97" t="s">
        <v>0</v>
      </c>
      <c r="C9" s="8"/>
      <c r="D9" s="96" t="s">
        <v>41</v>
      </c>
      <c r="F9" s="1">
        <f>IF(G9&gt;1,TRUNC(G9),1)</f>
        <v>1</v>
      </c>
      <c r="G9" s="10">
        <f>F7/F8</f>
        <v>0</v>
      </c>
      <c r="H9" s="2"/>
    </row>
    <row r="10" spans="1:7" ht="15" customHeight="1">
      <c r="A10" s="98"/>
      <c r="D10" s="99" t="s">
        <v>39</v>
      </c>
      <c r="F10" s="2">
        <f>F9*F8</f>
        <v>8</v>
      </c>
      <c r="G10" s="16" t="s">
        <v>68</v>
      </c>
    </row>
    <row r="11" ht="6" customHeight="1">
      <c r="A11" s="98"/>
    </row>
    <row r="12" spans="1:7" ht="15">
      <c r="A12" s="99" t="s">
        <v>63</v>
      </c>
      <c r="C12"/>
      <c r="D12" s="38"/>
      <c r="E12" s="55"/>
      <c r="F12" s="55"/>
      <c r="G12" s="56"/>
    </row>
    <row r="13" spans="1:7" ht="15">
      <c r="A13" s="99"/>
      <c r="B13" s="96" t="s">
        <v>64</v>
      </c>
      <c r="C13"/>
      <c r="D13" s="38"/>
      <c r="E13" s="55"/>
      <c r="F13" s="55"/>
      <c r="G13" s="56"/>
    </row>
    <row r="14" spans="1:5" ht="15">
      <c r="A14" s="96" t="s">
        <v>19</v>
      </c>
      <c r="D14" s="54"/>
      <c r="E14" s="57"/>
    </row>
    <row r="15" spans="1:5" ht="15">
      <c r="A15" s="96" t="s">
        <v>59</v>
      </c>
      <c r="D15" s="38"/>
      <c r="E15" s="59"/>
    </row>
    <row r="16" spans="1:7" ht="14.25">
      <c r="A16" s="99" t="s">
        <v>36</v>
      </c>
      <c r="E16" s="44"/>
      <c r="F16" s="60"/>
      <c r="G16" s="45"/>
    </row>
    <row r="17" spans="1:7" ht="14.25">
      <c r="A17" s="99" t="s">
        <v>101</v>
      </c>
      <c r="F17" s="61"/>
      <c r="G17" s="62"/>
    </row>
    <row r="18" ht="10.5" customHeight="1"/>
    <row r="19" spans="1:7" ht="21.75" customHeight="1">
      <c r="A19" s="149" t="s">
        <v>62</v>
      </c>
      <c r="B19" s="150"/>
      <c r="C19" s="150"/>
      <c r="D19" s="150"/>
      <c r="E19" s="150"/>
      <c r="F19" s="150"/>
      <c r="G19" s="150"/>
    </row>
    <row r="20" spans="1:7" ht="42.75" customHeight="1">
      <c r="A20" s="3" t="s">
        <v>8</v>
      </c>
      <c r="B20" s="3" t="s">
        <v>9</v>
      </c>
      <c r="C20" s="12" t="s">
        <v>7</v>
      </c>
      <c r="D20" s="3" t="s">
        <v>30</v>
      </c>
      <c r="E20" s="3" t="s">
        <v>31</v>
      </c>
      <c r="G20" s="123" t="s">
        <v>80</v>
      </c>
    </row>
    <row r="21" spans="1:7" ht="15">
      <c r="A21" s="19"/>
      <c r="C21" s="7" t="s">
        <v>32</v>
      </c>
      <c r="D21" s="7" t="s">
        <v>33</v>
      </c>
      <c r="E21" s="7" t="s">
        <v>34</v>
      </c>
      <c r="G21" s="7" t="s">
        <v>34</v>
      </c>
    </row>
    <row r="22" spans="1:7" ht="19.5" customHeight="1">
      <c r="A22" s="3">
        <v>1</v>
      </c>
      <c r="B22" s="64" t="s">
        <v>23</v>
      </c>
      <c r="C22" s="66">
        <v>5</v>
      </c>
      <c r="D22" s="66"/>
      <c r="E22" s="74">
        <f>IF(C22=0,0,60*D22/C22)</f>
        <v>0</v>
      </c>
      <c r="F22" s="64"/>
      <c r="G22" s="66"/>
    </row>
    <row r="23" spans="1:7" ht="19.5" customHeight="1">
      <c r="A23" s="3">
        <v>4</v>
      </c>
      <c r="B23" s="64" t="s">
        <v>24</v>
      </c>
      <c r="C23" s="66">
        <v>60</v>
      </c>
      <c r="D23" s="66"/>
      <c r="E23" s="74">
        <f>IF(C23=0,0,60*D23/C23)</f>
        <v>0</v>
      </c>
      <c r="F23" s="64"/>
      <c r="G23" s="66"/>
    </row>
    <row r="24" spans="1:7" ht="19.5" customHeight="1">
      <c r="A24" s="3">
        <v>5</v>
      </c>
      <c r="B24" s="67" t="s">
        <v>25</v>
      </c>
      <c r="C24" s="64">
        <v>15</v>
      </c>
      <c r="D24" s="66"/>
      <c r="E24" s="74">
        <f>60*D24/C24</f>
        <v>0</v>
      </c>
      <c r="F24" s="64"/>
      <c r="G24" s="70"/>
    </row>
    <row r="25" spans="1:7" ht="19.5" customHeight="1">
      <c r="A25" s="3">
        <v>6</v>
      </c>
      <c r="B25" s="67" t="s">
        <v>26</v>
      </c>
      <c r="C25" s="64">
        <v>15</v>
      </c>
      <c r="D25" s="66"/>
      <c r="E25" s="74">
        <f>60*D25/C25</f>
        <v>0</v>
      </c>
      <c r="F25" s="64"/>
      <c r="G25" s="66"/>
    </row>
    <row r="26" spans="1:7" ht="19.5" customHeight="1">
      <c r="A26" s="3">
        <v>7</v>
      </c>
      <c r="B26" s="67" t="s">
        <v>27</v>
      </c>
      <c r="C26" s="64">
        <v>15</v>
      </c>
      <c r="D26" s="66"/>
      <c r="E26" s="74">
        <f>60*D26/C26</f>
        <v>0</v>
      </c>
      <c r="F26" s="64"/>
      <c r="G26" s="64"/>
    </row>
    <row r="27" spans="1:7" ht="19.5" customHeight="1">
      <c r="A27" s="3">
        <v>8</v>
      </c>
      <c r="B27" s="67" t="s">
        <v>28</v>
      </c>
      <c r="C27" s="64">
        <v>15</v>
      </c>
      <c r="D27" s="66"/>
      <c r="E27" s="74">
        <f>60*D27/C27</f>
        <v>0</v>
      </c>
      <c r="F27" s="64"/>
      <c r="G27" s="64"/>
    </row>
    <row r="28" spans="1:7" ht="19.5" customHeight="1">
      <c r="A28" s="3"/>
      <c r="B28" s="71" t="s">
        <v>73</v>
      </c>
      <c r="C28" s="64">
        <v>15</v>
      </c>
      <c r="D28" s="66"/>
      <c r="E28" s="74">
        <f>60*D28/C28</f>
        <v>0</v>
      </c>
      <c r="F28" s="64"/>
      <c r="G28" s="64"/>
    </row>
    <row r="29" spans="1:7" ht="19.5" customHeight="1">
      <c r="A29" s="3">
        <v>9</v>
      </c>
      <c r="B29" s="67" t="s">
        <v>29</v>
      </c>
      <c r="C29" s="66"/>
      <c r="D29" s="66"/>
      <c r="E29" s="74">
        <f>IF(C29=0,0,60*D29/C29)</f>
        <v>0</v>
      </c>
      <c r="F29" s="64"/>
      <c r="G29" s="66"/>
    </row>
    <row r="30" spans="1:7" ht="19.5" customHeight="1">
      <c r="A30" s="3">
        <v>10</v>
      </c>
      <c r="B30" s="79" t="s">
        <v>17</v>
      </c>
      <c r="C30" s="66">
        <v>5</v>
      </c>
      <c r="D30" s="66"/>
      <c r="E30" s="74">
        <f>IF(C30=0,0,60*D30/C30)</f>
        <v>0</v>
      </c>
      <c r="F30" s="64"/>
      <c r="G30" s="66"/>
    </row>
    <row r="31" spans="1:7" ht="15" customHeight="1">
      <c r="A31" s="53" t="s">
        <v>75</v>
      </c>
      <c r="B31" s="11"/>
      <c r="E31" s="81"/>
      <c r="G31"/>
    </row>
    <row r="32" spans="1:7" ht="4.5" customHeight="1">
      <c r="A32" s="53"/>
      <c r="B32" s="11"/>
      <c r="D32" s="82"/>
      <c r="E32" s="81"/>
      <c r="G32"/>
    </row>
    <row r="33" spans="1:7" ht="18">
      <c r="A33" s="157" t="s">
        <v>1</v>
      </c>
      <c r="B33" s="158"/>
      <c r="C33" s="159"/>
      <c r="D33" s="77">
        <f>(D25+D26+D27)/3</f>
        <v>0</v>
      </c>
      <c r="E33" s="74">
        <f>(E25+E26+E27)/3</f>
        <v>0</v>
      </c>
      <c r="F33" s="3"/>
      <c r="G33" s="3"/>
    </row>
    <row r="34" spans="4:5" ht="6" customHeight="1">
      <c r="D34" s="77"/>
      <c r="E34" s="64"/>
    </row>
    <row r="35" spans="1:6" ht="18">
      <c r="A35" s="154" t="s">
        <v>44</v>
      </c>
      <c r="B35" s="155"/>
      <c r="C35" s="156"/>
      <c r="D35" s="128" t="s">
        <v>33</v>
      </c>
      <c r="E35" s="129"/>
      <c r="F35" s="130" t="s">
        <v>43</v>
      </c>
    </row>
    <row r="36" spans="1:7" ht="18">
      <c r="A36" s="157" t="s">
        <v>45</v>
      </c>
      <c r="B36" s="158"/>
      <c r="C36" s="159"/>
      <c r="D36" s="68">
        <f>5*(D24+D24+((F8-2)*D33))</f>
        <v>0</v>
      </c>
      <c r="E36" s="64"/>
      <c r="F36" s="4">
        <f>IF(C$39=0,0,D36/C$39)</f>
        <v>0</v>
      </c>
      <c r="G36"/>
    </row>
    <row r="37" spans="1:7" ht="18">
      <c r="A37" s="157" t="s">
        <v>46</v>
      </c>
      <c r="B37" s="158"/>
      <c r="C37" s="159"/>
      <c r="D37" s="68">
        <f>D29*2*5</f>
        <v>0</v>
      </c>
      <c r="E37" s="64"/>
      <c r="F37" s="4">
        <f>IF(C$39=0,0,D37/C$39)</f>
        <v>0</v>
      </c>
      <c r="G37"/>
    </row>
    <row r="38" spans="1:7" ht="18">
      <c r="A38" s="160" t="s">
        <v>18</v>
      </c>
      <c r="B38" s="158"/>
      <c r="C38" s="159"/>
      <c r="D38" s="78">
        <f>(5*(24-(F8/4)-(2*C29/60))*E30)+(E30*48)</f>
        <v>0</v>
      </c>
      <c r="E38" s="73"/>
      <c r="F38" s="43">
        <f>IF(C$39=0,0,D38/C$39)</f>
        <v>0</v>
      </c>
      <c r="G38"/>
    </row>
    <row r="39" spans="2:7" ht="24.75">
      <c r="B39" s="52" t="s">
        <v>61</v>
      </c>
      <c r="C39" s="147">
        <f>D36+D37+D38</f>
        <v>0</v>
      </c>
      <c r="D39" s="148"/>
      <c r="F39" s="58">
        <f>SUM(F36:F38)</f>
        <v>0</v>
      </c>
      <c r="G39"/>
    </row>
    <row r="40" spans="2:7" ht="9" customHeight="1">
      <c r="B40" s="52"/>
      <c r="C40" s="83"/>
      <c r="D40" s="80"/>
      <c r="F40" s="58"/>
      <c r="G40"/>
    </row>
    <row r="41" spans="2:6" ht="15">
      <c r="B41" s="1"/>
      <c r="C41" s="2"/>
      <c r="D41" s="9"/>
      <c r="E41" s="2"/>
      <c r="F41" s="5"/>
    </row>
    <row r="42" spans="1:7" ht="18">
      <c r="A42" s="133" t="s">
        <v>76</v>
      </c>
      <c r="B42" s="133"/>
      <c r="C42" s="133"/>
      <c r="D42" s="133"/>
      <c r="E42" s="133"/>
      <c r="F42" s="133"/>
      <c r="G42" s="133"/>
    </row>
    <row r="43" spans="1:7" ht="14.25">
      <c r="A43" s="164" t="s">
        <v>106</v>
      </c>
      <c r="B43" s="164"/>
      <c r="C43" s="164"/>
      <c r="D43" s="164"/>
      <c r="E43" s="164"/>
      <c r="F43" s="164"/>
      <c r="G43" s="164"/>
    </row>
    <row r="44" spans="1:7" ht="14.25">
      <c r="A44" s="51"/>
      <c r="B44" s="51"/>
      <c r="C44" s="51"/>
      <c r="D44" s="51"/>
      <c r="E44" s="51"/>
      <c r="F44" s="51"/>
      <c r="G44" s="51"/>
    </row>
    <row r="45" spans="1:7" ht="15">
      <c r="A45" s="96" t="s">
        <v>21</v>
      </c>
      <c r="F45" s="38"/>
      <c r="G45" s="39"/>
    </row>
    <row r="46" spans="1:7" ht="15">
      <c r="A46" s="100" t="s">
        <v>107</v>
      </c>
      <c r="G46" s="8"/>
    </row>
    <row r="47" spans="1:7" ht="14.25">
      <c r="A47" s="51"/>
      <c r="B47" s="51"/>
      <c r="C47" s="51"/>
      <c r="D47" s="51"/>
      <c r="E47" s="51"/>
      <c r="F47" s="51"/>
      <c r="G47" s="51"/>
    </row>
    <row r="49" spans="1:3" ht="18.75" thickBot="1">
      <c r="A49" s="79" t="s">
        <v>35</v>
      </c>
      <c r="C49" s="16" t="s">
        <v>67</v>
      </c>
    </row>
    <row r="50" spans="1:7" ht="12.75" customHeight="1">
      <c r="A50" s="20"/>
      <c r="B50" s="21"/>
      <c r="C50" s="21"/>
      <c r="D50" s="21"/>
      <c r="E50" s="21"/>
      <c r="F50" s="21"/>
      <c r="G50" s="22"/>
    </row>
    <row r="51" spans="1:7" ht="12.75" customHeight="1">
      <c r="A51" s="23"/>
      <c r="B51" s="24"/>
      <c r="C51" s="24"/>
      <c r="D51" s="24"/>
      <c r="E51" s="24"/>
      <c r="F51" s="24"/>
      <c r="G51" s="25"/>
    </row>
    <row r="52" spans="1:7" ht="12.75" customHeight="1">
      <c r="A52" s="23"/>
      <c r="B52" s="24"/>
      <c r="C52" s="24"/>
      <c r="D52" s="24"/>
      <c r="E52" s="24"/>
      <c r="F52" s="24"/>
      <c r="G52" s="25"/>
    </row>
    <row r="53" spans="1:7" ht="12.75" customHeight="1">
      <c r="A53" s="23"/>
      <c r="B53" s="24"/>
      <c r="C53" s="24"/>
      <c r="D53" s="24"/>
      <c r="E53" s="24"/>
      <c r="F53" s="24"/>
      <c r="G53" s="25"/>
    </row>
    <row r="54" spans="1:7" ht="12.75" customHeight="1">
      <c r="A54" s="23"/>
      <c r="B54" s="24"/>
      <c r="C54" s="24"/>
      <c r="D54" s="24"/>
      <c r="E54" s="24"/>
      <c r="F54" s="24"/>
      <c r="G54" s="25"/>
    </row>
    <row r="55" spans="1:7" ht="12.75" customHeight="1">
      <c r="A55" s="23"/>
      <c r="B55" s="24"/>
      <c r="C55" s="24"/>
      <c r="D55" s="24"/>
      <c r="E55" s="24"/>
      <c r="F55" s="24"/>
      <c r="G55" s="25"/>
    </row>
    <row r="56" spans="1:7" ht="12.75" customHeight="1">
      <c r="A56" s="23"/>
      <c r="B56" s="24"/>
      <c r="C56" s="24"/>
      <c r="D56" s="24"/>
      <c r="E56" s="24"/>
      <c r="F56" s="24"/>
      <c r="G56" s="25"/>
    </row>
    <row r="57" spans="1:7" ht="12" customHeight="1">
      <c r="A57" s="23"/>
      <c r="B57" s="24"/>
      <c r="C57" s="24"/>
      <c r="D57" s="24"/>
      <c r="E57" s="24"/>
      <c r="F57" s="24"/>
      <c r="G57" s="25"/>
    </row>
    <row r="58" spans="1:7" ht="12.75" customHeight="1">
      <c r="A58" s="23"/>
      <c r="B58" s="24"/>
      <c r="C58" s="24"/>
      <c r="D58" s="24"/>
      <c r="E58" s="24"/>
      <c r="F58" s="24"/>
      <c r="G58" s="25"/>
    </row>
    <row r="59" spans="1:7" ht="12.75" customHeight="1">
      <c r="A59" s="23"/>
      <c r="B59" s="24"/>
      <c r="C59" s="24"/>
      <c r="D59" s="24"/>
      <c r="E59" s="24"/>
      <c r="F59" s="24"/>
      <c r="G59" s="25"/>
    </row>
    <row r="60" spans="1:7" ht="12.75" customHeight="1">
      <c r="A60" s="23"/>
      <c r="B60" s="24"/>
      <c r="C60" s="24"/>
      <c r="D60" s="24"/>
      <c r="E60" s="24"/>
      <c r="F60" s="24"/>
      <c r="G60" s="25"/>
    </row>
    <row r="61" spans="1:7" ht="12.75" customHeight="1">
      <c r="A61" s="23"/>
      <c r="B61" s="24"/>
      <c r="C61" s="24"/>
      <c r="D61" s="24"/>
      <c r="E61" s="24"/>
      <c r="F61" s="24"/>
      <c r="G61" s="25"/>
    </row>
    <row r="62" spans="1:7" ht="12.75" customHeight="1" thickBot="1">
      <c r="A62" s="26"/>
      <c r="B62" s="27"/>
      <c r="C62" s="27"/>
      <c r="D62" s="27"/>
      <c r="E62" s="27"/>
      <c r="F62" s="27"/>
      <c r="G62" s="28"/>
    </row>
    <row r="63" spans="2:7" ht="12.75" customHeight="1">
      <c r="B63" s="18"/>
      <c r="C63" s="18"/>
      <c r="D63" s="18"/>
      <c r="E63" s="18"/>
      <c r="F63" s="18"/>
      <c r="G63" s="18"/>
    </row>
    <row r="65" spans="1:7" ht="12.75">
      <c r="A65" s="163" t="s">
        <v>66</v>
      </c>
      <c r="B65" s="163"/>
      <c r="C65" s="163"/>
      <c r="D65" s="163"/>
      <c r="E65" s="163"/>
      <c r="F65" s="163"/>
      <c r="G65" s="163"/>
    </row>
  </sheetData>
  <mergeCells count="12">
    <mergeCell ref="A65:G65"/>
    <mergeCell ref="A35:C35"/>
    <mergeCell ref="A36:C36"/>
    <mergeCell ref="A37:C37"/>
    <mergeCell ref="A38:C38"/>
    <mergeCell ref="A43:G43"/>
    <mergeCell ref="A42:G42"/>
    <mergeCell ref="A1:G1"/>
    <mergeCell ref="A2:G2"/>
    <mergeCell ref="C39:D39"/>
    <mergeCell ref="A19:G19"/>
    <mergeCell ref="A33:C33"/>
  </mergeCells>
  <printOptions horizontalCentered="1"/>
  <pageMargins left="0.25" right="0.25" top="0.75" bottom="0.8" header="0.5" footer="0.5"/>
  <pageSetup orientation="portrait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J15" sqref="J15"/>
    </sheetView>
  </sheetViews>
  <sheetFormatPr defaultColWidth="9.00390625" defaultRowHeight="12.75"/>
  <cols>
    <col min="1" max="1" width="4.875" style="16" customWidth="1"/>
    <col min="2" max="2" width="13.375" style="16" customWidth="1"/>
    <col min="3" max="3" width="9.00390625" style="16" customWidth="1"/>
    <col min="4" max="4" width="9.25390625" style="16" customWidth="1"/>
    <col min="5" max="5" width="8.125" style="16" customWidth="1"/>
    <col min="6" max="6" width="8.75390625" style="16" customWidth="1"/>
    <col min="7" max="7" width="9.25390625" style="16" customWidth="1"/>
    <col min="8" max="8" width="11.25390625" style="16" customWidth="1"/>
    <col min="9" max="16384" width="11.00390625" style="16" customWidth="1"/>
  </cols>
  <sheetData>
    <row r="1" spans="1:8" ht="19.5">
      <c r="A1" s="162" t="s">
        <v>108</v>
      </c>
      <c r="B1" s="162"/>
      <c r="C1" s="162"/>
      <c r="D1" s="162"/>
      <c r="E1" s="162"/>
      <c r="F1" s="162"/>
      <c r="G1" s="162"/>
      <c r="H1" s="167"/>
    </row>
    <row r="2" spans="1:8" ht="12.75">
      <c r="A2" s="161" t="s">
        <v>110</v>
      </c>
      <c r="B2" s="161"/>
      <c r="C2" s="161"/>
      <c r="D2" s="161"/>
      <c r="E2" s="161"/>
      <c r="F2" s="161"/>
      <c r="G2" s="161"/>
      <c r="H2" s="168"/>
    </row>
    <row r="4" ht="14.25">
      <c r="A4" s="96" t="s">
        <v>10</v>
      </c>
    </row>
    <row r="5" spans="1:8" ht="15">
      <c r="A5" s="17" t="s">
        <v>65</v>
      </c>
      <c r="C5" s="8">
        <f>+'TEC Worksheet, with Print'!C5</f>
        <v>0</v>
      </c>
      <c r="D5"/>
      <c r="E5"/>
      <c r="F5"/>
      <c r="G5"/>
      <c r="H5"/>
    </row>
    <row r="6" spans="1:8" ht="15">
      <c r="A6" s="96" t="s">
        <v>20</v>
      </c>
      <c r="C6" s="8">
        <f>+'TEC Worksheet, with Print'!C6</f>
        <v>0</v>
      </c>
      <c r="D6"/>
      <c r="E6"/>
      <c r="F6"/>
      <c r="G6"/>
      <c r="H6"/>
    </row>
    <row r="7" spans="1:8" ht="15">
      <c r="A7" s="96" t="s">
        <v>22</v>
      </c>
      <c r="C7" s="8">
        <f>+'TEC Worksheet, with Print'!C7</f>
        <v>0</v>
      </c>
      <c r="D7"/>
      <c r="E7"/>
      <c r="F7"/>
      <c r="G7"/>
      <c r="H7"/>
    </row>
    <row r="8" spans="1:8" ht="15">
      <c r="A8" s="98"/>
      <c r="B8" s="6"/>
      <c r="C8"/>
      <c r="D8"/>
      <c r="E8"/>
      <c r="F8"/>
      <c r="G8"/>
      <c r="H8"/>
    </row>
    <row r="9" spans="1:5" ht="14.25">
      <c r="A9" s="96" t="s">
        <v>59</v>
      </c>
      <c r="D9" s="171">
        <f>+'TEC Worksheet, with Print'!D16</f>
        <v>0</v>
      </c>
      <c r="E9" s="173"/>
    </row>
    <row r="10" spans="1:7" ht="14.25">
      <c r="A10" s="99" t="s">
        <v>36</v>
      </c>
      <c r="E10" s="171">
        <f>+'TEC Worksheet, with Print'!E17</f>
        <v>0</v>
      </c>
      <c r="F10" s="172"/>
      <c r="G10" s="173"/>
    </row>
    <row r="11" ht="30" customHeight="1">
      <c r="H11" s="46"/>
    </row>
    <row r="12" spans="1:8" ht="21.75" customHeight="1">
      <c r="A12" s="149" t="s">
        <v>62</v>
      </c>
      <c r="B12" s="150"/>
      <c r="C12" s="150"/>
      <c r="D12" s="150"/>
      <c r="E12" s="150"/>
      <c r="F12" s="150"/>
      <c r="G12" s="150"/>
      <c r="H12" s="150"/>
    </row>
    <row r="13" spans="1:8" ht="37.5" customHeight="1">
      <c r="A13" s="51" t="s">
        <v>8</v>
      </c>
      <c r="B13" s="51" t="s">
        <v>9</v>
      </c>
      <c r="C13" s="102" t="s">
        <v>7</v>
      </c>
      <c r="D13" s="51" t="s">
        <v>30</v>
      </c>
      <c r="E13" s="51" t="s">
        <v>31</v>
      </c>
      <c r="F13" s="123" t="s">
        <v>81</v>
      </c>
      <c r="G13" s="51" t="s">
        <v>74</v>
      </c>
      <c r="H13" s="51" t="s">
        <v>74</v>
      </c>
    </row>
    <row r="14" spans="1:8" ht="12.75">
      <c r="A14" s="19"/>
      <c r="C14" s="19" t="s">
        <v>32</v>
      </c>
      <c r="D14" s="19" t="s">
        <v>33</v>
      </c>
      <c r="E14" s="19" t="s">
        <v>34</v>
      </c>
      <c r="F14" s="19" t="s">
        <v>34</v>
      </c>
      <c r="G14" s="19" t="s">
        <v>34</v>
      </c>
      <c r="H14" s="19" t="s">
        <v>97</v>
      </c>
    </row>
    <row r="15" spans="1:8" ht="23.25" customHeight="1">
      <c r="A15" s="51">
        <v>1</v>
      </c>
      <c r="B15" s="117" t="s">
        <v>23</v>
      </c>
      <c r="C15" s="64">
        <f>+'TEC Worksheet, with Print'!C23</f>
        <v>5</v>
      </c>
      <c r="D15" s="64">
        <f>+'TEC Worksheet, with Print'!D23</f>
        <v>0</v>
      </c>
      <c r="E15" s="64">
        <f>+'TEC Worksheet, with Print'!E23</f>
        <v>0</v>
      </c>
      <c r="F15" s="65">
        <f>+'TEC Worksheet, with Print'!G23</f>
        <v>0</v>
      </c>
      <c r="G15" s="119"/>
      <c r="H15" s="64">
        <f>+IF(E15=0,0,G15/E15)</f>
        <v>0</v>
      </c>
    </row>
    <row r="16" spans="1:8" ht="23.25" customHeight="1">
      <c r="A16" s="51">
        <v>4</v>
      </c>
      <c r="B16" s="40" t="s">
        <v>24</v>
      </c>
      <c r="C16" s="64">
        <f>+'TEC Worksheet, with Print'!C24</f>
        <v>60</v>
      </c>
      <c r="D16" s="64">
        <f>+'TEC Worksheet, with Print'!D24</f>
        <v>0</v>
      </c>
      <c r="E16" s="64">
        <f>+'TEC Worksheet, with Print'!E24</f>
        <v>0</v>
      </c>
      <c r="F16" s="65">
        <f>+'TEC Worksheet, with Print'!G24</f>
        <v>0</v>
      </c>
      <c r="G16" s="119"/>
      <c r="H16" s="64">
        <f>+IF(E16=0,0,G16/E16)</f>
        <v>0</v>
      </c>
    </row>
    <row r="17" spans="1:8" ht="23.25" customHeight="1">
      <c r="A17" s="115" t="s">
        <v>38</v>
      </c>
      <c r="B17" s="116" t="s">
        <v>37</v>
      </c>
      <c r="C17" s="64">
        <f>+'TEC Worksheet, with Print'!C26</f>
        <v>15</v>
      </c>
      <c r="D17" s="64">
        <f>'TEC Worksheet, with Print'!D33</f>
        <v>0</v>
      </c>
      <c r="E17" s="64">
        <f>'TEC Worksheet, with Print'!E33</f>
        <v>0</v>
      </c>
      <c r="F17" s="65">
        <f>+'TEC Worksheet, with Print'!G26</f>
        <v>0</v>
      </c>
      <c r="G17" s="119"/>
      <c r="H17" s="64">
        <f>+IF(E17=0,0,G17/E17)</f>
        <v>0</v>
      </c>
    </row>
    <row r="18" spans="1:8" ht="23.25" customHeight="1">
      <c r="A18" s="51">
        <v>9</v>
      </c>
      <c r="B18" s="40" t="s">
        <v>29</v>
      </c>
      <c r="C18" s="64">
        <f>+'TEC Worksheet, with Print'!C30</f>
        <v>0</v>
      </c>
      <c r="D18" s="64">
        <f>+'TEC Worksheet, with Print'!D30</f>
        <v>0</v>
      </c>
      <c r="E18" s="64">
        <f>+'TEC Worksheet, with Print'!E30</f>
        <v>0</v>
      </c>
      <c r="F18" s="65">
        <f>+'TEC Worksheet, with Print'!G30</f>
        <v>0</v>
      </c>
      <c r="G18" s="119"/>
      <c r="H18" s="64">
        <f>+IF(E18=0,0,G18/E18)</f>
        <v>0</v>
      </c>
    </row>
    <row r="19" ht="15.75" customHeight="1"/>
    <row r="20" spans="1:6" ht="15">
      <c r="A20" s="2"/>
      <c r="C20" s="2"/>
      <c r="D20" s="2"/>
      <c r="E20" s="2"/>
      <c r="F20" s="2"/>
    </row>
    <row r="21" spans="1:8" ht="15">
      <c r="A21" s="2"/>
      <c r="B21" s="40" t="s">
        <v>44</v>
      </c>
      <c r="C21" s="2"/>
      <c r="D21" s="63"/>
      <c r="G21" s="169" t="s">
        <v>74</v>
      </c>
      <c r="H21" s="170"/>
    </row>
    <row r="22" spans="1:8" ht="15">
      <c r="A22" s="2"/>
      <c r="B22" s="40"/>
      <c r="C22" s="2"/>
      <c r="D22" s="19" t="s">
        <v>33</v>
      </c>
      <c r="G22" s="19" t="s">
        <v>33</v>
      </c>
      <c r="H22" s="19" t="s">
        <v>96</v>
      </c>
    </row>
    <row r="23" spans="1:8" ht="18">
      <c r="A23" s="2"/>
      <c r="B23" s="96" t="s">
        <v>45</v>
      </c>
      <c r="C23" s="64"/>
      <c r="D23" s="72">
        <f>'TEC Worksheet, with Print'!D36</f>
        <v>0</v>
      </c>
      <c r="G23" s="64">
        <f>+D23*H23</f>
        <v>0</v>
      </c>
      <c r="H23" s="84">
        <f>+H17</f>
        <v>0</v>
      </c>
    </row>
    <row r="24" spans="1:8" ht="18">
      <c r="A24" s="2"/>
      <c r="B24" s="96" t="s">
        <v>46</v>
      </c>
      <c r="C24" s="64"/>
      <c r="D24" s="72">
        <f>'TEC Worksheet, with Print'!D37</f>
        <v>0</v>
      </c>
      <c r="G24" s="64">
        <f>+D24*H24</f>
        <v>0</v>
      </c>
      <c r="H24" s="84">
        <f>+H18</f>
        <v>0</v>
      </c>
    </row>
    <row r="25" spans="1:8" ht="18">
      <c r="A25" s="2"/>
      <c r="B25" s="118" t="s">
        <v>47</v>
      </c>
      <c r="C25" s="73"/>
      <c r="D25" s="72">
        <f>'TEC Worksheet, with Print'!D38</f>
        <v>0</v>
      </c>
      <c r="G25" s="73">
        <f>+D25*H25</f>
        <v>0</v>
      </c>
      <c r="H25" s="85">
        <f>+H16</f>
        <v>0</v>
      </c>
    </row>
    <row r="26" spans="1:8" ht="18">
      <c r="A26" s="2"/>
      <c r="B26" s="97" t="s">
        <v>61</v>
      </c>
      <c r="C26" s="165">
        <f>'TEC Worksheet, with Print'!C39:D39</f>
        <v>0</v>
      </c>
      <c r="D26" s="166"/>
      <c r="G26" s="64">
        <f>G23+G24+G25</f>
        <v>0</v>
      </c>
      <c r="H26" s="87">
        <f>IF(C26=0,0,G26/C26)</f>
        <v>0</v>
      </c>
    </row>
    <row r="27" spans="2:6" ht="15">
      <c r="B27" s="1"/>
      <c r="C27" s="2"/>
      <c r="D27" s="9"/>
      <c r="E27" s="2"/>
      <c r="F27" s="5"/>
    </row>
  </sheetData>
  <mergeCells count="7">
    <mergeCell ref="C26:D26"/>
    <mergeCell ref="A1:H1"/>
    <mergeCell ref="A2:H2"/>
    <mergeCell ref="G21:H21"/>
    <mergeCell ref="A12:H12"/>
    <mergeCell ref="E10:G10"/>
    <mergeCell ref="D9:E9"/>
  </mergeCells>
  <printOptions horizontalCentered="1"/>
  <pageMargins left="0.25" right="0.25" top="0.75" bottom="0.9" header="0.5" footer="0.5"/>
  <pageSetup orientation="portrait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J18" sqref="J18"/>
    </sheetView>
  </sheetViews>
  <sheetFormatPr defaultColWidth="9.00390625" defaultRowHeight="12.75"/>
  <cols>
    <col min="1" max="1" width="4.875" style="16" customWidth="1"/>
    <col min="2" max="2" width="14.625" style="16" customWidth="1"/>
    <col min="3" max="3" width="9.125" style="16" customWidth="1"/>
    <col min="4" max="4" width="9.25390625" style="16" customWidth="1"/>
    <col min="5" max="5" width="7.75390625" style="16" customWidth="1"/>
    <col min="6" max="6" width="8.00390625" style="16" customWidth="1"/>
    <col min="7" max="7" width="9.125" style="16" customWidth="1"/>
    <col min="8" max="8" width="10.125" style="16" customWidth="1"/>
    <col min="9" max="16384" width="11.00390625" style="16" customWidth="1"/>
  </cols>
  <sheetData>
    <row r="1" spans="1:8" ht="18">
      <c r="A1" s="133" t="s">
        <v>108</v>
      </c>
      <c r="B1" s="133"/>
      <c r="C1" s="133"/>
      <c r="D1" s="133"/>
      <c r="E1" s="133"/>
      <c r="F1" s="133"/>
      <c r="G1" s="133"/>
      <c r="H1" s="174"/>
    </row>
    <row r="2" spans="1:8" ht="12.75">
      <c r="A2" s="161" t="s">
        <v>109</v>
      </c>
      <c r="B2" s="161"/>
      <c r="C2" s="161"/>
      <c r="D2" s="161"/>
      <c r="E2" s="161"/>
      <c r="F2" s="161"/>
      <c r="G2" s="161"/>
      <c r="H2" s="168"/>
    </row>
    <row r="4" ht="14.25">
      <c r="A4" s="96" t="s">
        <v>10</v>
      </c>
    </row>
    <row r="5" spans="1:8" ht="15">
      <c r="A5" s="17" t="s">
        <v>65</v>
      </c>
      <c r="C5" s="8">
        <f>'TEC Worksheet, without Print'!C5</f>
        <v>0</v>
      </c>
      <c r="D5"/>
      <c r="E5"/>
      <c r="F5"/>
      <c r="G5"/>
      <c r="H5"/>
    </row>
    <row r="6" spans="1:8" ht="15">
      <c r="A6" s="96" t="s">
        <v>20</v>
      </c>
      <c r="C6" s="8">
        <f>'TEC Worksheet, without Print'!C6</f>
        <v>0</v>
      </c>
      <c r="D6"/>
      <c r="E6"/>
      <c r="F6"/>
      <c r="G6"/>
      <c r="H6"/>
    </row>
    <row r="7" spans="1:8" ht="15">
      <c r="A7" s="96" t="s">
        <v>22</v>
      </c>
      <c r="C7" s="8">
        <f>'TEC Worksheet, without Print'!C7</f>
        <v>0</v>
      </c>
      <c r="D7"/>
      <c r="E7"/>
      <c r="F7"/>
      <c r="G7"/>
      <c r="H7"/>
    </row>
    <row r="8" spans="1:8" ht="15">
      <c r="A8" s="98"/>
      <c r="B8" s="6"/>
      <c r="C8"/>
      <c r="D8"/>
      <c r="E8"/>
      <c r="F8"/>
      <c r="G8"/>
      <c r="H8"/>
    </row>
    <row r="9" spans="1:5" ht="15">
      <c r="A9" s="96" t="s">
        <v>59</v>
      </c>
      <c r="D9" s="38">
        <f>'TEC Worksheet, without Print'!D15</f>
        <v>0</v>
      </c>
      <c r="E9" s="59"/>
    </row>
    <row r="10" spans="1:7" ht="15">
      <c r="A10" s="99" t="s">
        <v>36</v>
      </c>
      <c r="E10" s="38">
        <f>'TEC Worksheet, without Print'!E16</f>
        <v>0</v>
      </c>
      <c r="F10" s="60"/>
      <c r="G10" s="45"/>
    </row>
    <row r="11" ht="30" customHeight="1">
      <c r="H11" s="46"/>
    </row>
    <row r="12" spans="1:8" ht="21.75" customHeight="1">
      <c r="A12" s="149" t="s">
        <v>62</v>
      </c>
      <c r="B12" s="150"/>
      <c r="C12" s="150"/>
      <c r="D12" s="150"/>
      <c r="E12" s="150"/>
      <c r="F12" s="150"/>
      <c r="G12" s="150"/>
      <c r="H12" s="150"/>
    </row>
    <row r="13" spans="1:8" ht="37.5" customHeight="1">
      <c r="A13" s="51" t="s">
        <v>8</v>
      </c>
      <c r="B13" s="51" t="s">
        <v>9</v>
      </c>
      <c r="C13" s="102" t="s">
        <v>7</v>
      </c>
      <c r="D13" s="51" t="s">
        <v>30</v>
      </c>
      <c r="E13" s="51" t="s">
        <v>31</v>
      </c>
      <c r="F13" s="124" t="s">
        <v>78</v>
      </c>
      <c r="G13" s="51" t="s">
        <v>74</v>
      </c>
      <c r="H13" s="51" t="s">
        <v>74</v>
      </c>
    </row>
    <row r="14" spans="1:8" ht="12.75">
      <c r="A14" s="19"/>
      <c r="C14" s="19" t="s">
        <v>32</v>
      </c>
      <c r="D14" s="19" t="s">
        <v>33</v>
      </c>
      <c r="E14" s="19" t="s">
        <v>34</v>
      </c>
      <c r="F14" s="19" t="s">
        <v>34</v>
      </c>
      <c r="G14" s="19" t="s">
        <v>34</v>
      </c>
      <c r="H14" s="19" t="s">
        <v>97</v>
      </c>
    </row>
    <row r="15" spans="1:8" ht="23.25" customHeight="1">
      <c r="A15" s="51">
        <v>1</v>
      </c>
      <c r="B15" s="2" t="s">
        <v>23</v>
      </c>
      <c r="C15" s="64">
        <f>'TEC Worksheet, without Print'!C22</f>
        <v>5</v>
      </c>
      <c r="D15" s="64">
        <f>'TEC Worksheet, without Print'!D22</f>
        <v>0</v>
      </c>
      <c r="E15" s="64">
        <f>'TEC Worksheet, without Print'!E22</f>
        <v>0</v>
      </c>
      <c r="F15" s="65">
        <f>'TEC Worksheet, without Print'!G22</f>
        <v>0</v>
      </c>
      <c r="G15" s="66"/>
      <c r="H15" s="84">
        <f>+IF(D15=0,0,G15/E15)</f>
        <v>0</v>
      </c>
    </row>
    <row r="16" spans="1:8" ht="23.25" customHeight="1">
      <c r="A16" s="51">
        <v>4</v>
      </c>
      <c r="B16" s="2" t="s">
        <v>24</v>
      </c>
      <c r="C16" s="64">
        <f>'TEC Worksheet, without Print'!C23</f>
        <v>60</v>
      </c>
      <c r="D16" s="64">
        <f>'TEC Worksheet, without Print'!D23</f>
        <v>0</v>
      </c>
      <c r="E16" s="64">
        <f>'TEC Worksheet, without Print'!E23</f>
        <v>0</v>
      </c>
      <c r="F16" s="65">
        <f>'TEC Worksheet, without Print'!G23</f>
        <v>0</v>
      </c>
      <c r="G16" s="66"/>
      <c r="H16" s="84">
        <f>+IF(D16=0,0,G16/E16)</f>
        <v>0</v>
      </c>
    </row>
    <row r="17" spans="1:8" ht="23.25" customHeight="1">
      <c r="A17" s="115" t="s">
        <v>38</v>
      </c>
      <c r="B17" s="116" t="s">
        <v>37</v>
      </c>
      <c r="C17" s="64">
        <f>'TEC Worksheet, without Print'!C25</f>
        <v>15</v>
      </c>
      <c r="D17" s="64">
        <f>'TEC Worksheet, without Print'!D33</f>
        <v>0</v>
      </c>
      <c r="E17" s="64">
        <f>'TEC Worksheet, without Print'!E33</f>
        <v>0</v>
      </c>
      <c r="F17" s="65">
        <f>'TEC Worksheet, without Print'!G25</f>
        <v>0</v>
      </c>
      <c r="G17" s="66"/>
      <c r="H17" s="84">
        <f>+IF(D17=0,0,G17/E17)</f>
        <v>0</v>
      </c>
    </row>
    <row r="18" spans="1:8" ht="23.25" customHeight="1">
      <c r="A18" s="51">
        <v>9</v>
      </c>
      <c r="B18" s="40" t="s">
        <v>29</v>
      </c>
      <c r="C18" s="64">
        <f>'TEC Worksheet, without Print'!C29</f>
        <v>0</v>
      </c>
      <c r="D18" s="64">
        <f>'TEC Worksheet, without Print'!D29</f>
        <v>0</v>
      </c>
      <c r="E18" s="64">
        <f>'TEC Worksheet, without Print'!E29</f>
        <v>0</v>
      </c>
      <c r="F18" s="65">
        <f>'TEC Worksheet, without Print'!G29</f>
        <v>0</v>
      </c>
      <c r="G18" s="66"/>
      <c r="H18" s="84">
        <f>+IF(D18=0,0,G18/E18)</f>
        <v>0</v>
      </c>
    </row>
    <row r="19" spans="1:8" ht="24" customHeight="1">
      <c r="A19" s="51">
        <v>10</v>
      </c>
      <c r="B19" s="40" t="s">
        <v>17</v>
      </c>
      <c r="C19" s="64">
        <f>'TEC Worksheet, without Print'!C30</f>
        <v>5</v>
      </c>
      <c r="D19" s="64">
        <f>'TEC Worksheet, without Print'!D30</f>
        <v>0</v>
      </c>
      <c r="E19" s="64">
        <f>'TEC Worksheet, without Print'!E30</f>
        <v>0</v>
      </c>
      <c r="F19" s="64">
        <f>'TEC Worksheet, without Print'!G30</f>
        <v>0</v>
      </c>
      <c r="G19" s="66"/>
      <c r="H19" s="84">
        <f>+IF(D19=0,0,G19/E19)</f>
        <v>0</v>
      </c>
    </row>
    <row r="20" spans="1:6" ht="15">
      <c r="A20" s="2"/>
      <c r="C20" s="2"/>
      <c r="D20" s="2"/>
      <c r="E20" s="2"/>
      <c r="F20" s="2"/>
    </row>
    <row r="21" spans="1:8" ht="15">
      <c r="A21" s="2"/>
      <c r="B21" s="1" t="s">
        <v>44</v>
      </c>
      <c r="C21" s="2"/>
      <c r="D21" s="3"/>
      <c r="G21" s="175" t="s">
        <v>74</v>
      </c>
      <c r="H21" s="170"/>
    </row>
    <row r="22" spans="1:8" ht="15">
      <c r="A22" s="2"/>
      <c r="B22" s="131"/>
      <c r="C22" s="132"/>
      <c r="D22" s="134" t="s">
        <v>33</v>
      </c>
      <c r="E22" s="98"/>
      <c r="F22" s="98"/>
      <c r="G22" s="19" t="s">
        <v>33</v>
      </c>
      <c r="H22" s="19" t="s">
        <v>96</v>
      </c>
    </row>
    <row r="23" spans="1:8" ht="18">
      <c r="A23" s="2"/>
      <c r="B23" s="96" t="s">
        <v>45</v>
      </c>
      <c r="C23" s="64"/>
      <c r="D23" s="72">
        <f>'TEC Worksheet, without Print'!D36</f>
        <v>0</v>
      </c>
      <c r="G23" s="64">
        <f>+D23*H23</f>
        <v>0</v>
      </c>
      <c r="H23" s="84">
        <f>+H17</f>
        <v>0</v>
      </c>
    </row>
    <row r="24" spans="1:8" ht="18">
      <c r="A24" s="2"/>
      <c r="B24" s="96" t="s">
        <v>46</v>
      </c>
      <c r="C24" s="64"/>
      <c r="D24" s="72">
        <f>'TEC Worksheet, without Print'!D37</f>
        <v>0</v>
      </c>
      <c r="G24" s="64">
        <f>+D24*H24</f>
        <v>0</v>
      </c>
      <c r="H24" s="84">
        <f>+H18</f>
        <v>0</v>
      </c>
    </row>
    <row r="25" spans="1:8" ht="18">
      <c r="A25" s="2"/>
      <c r="B25" s="118" t="s">
        <v>18</v>
      </c>
      <c r="C25" s="73"/>
      <c r="D25" s="72">
        <f>'TEC Worksheet, without Print'!D38</f>
        <v>0</v>
      </c>
      <c r="G25" s="73">
        <f>+D25*H25</f>
        <v>0</v>
      </c>
      <c r="H25" s="85">
        <f>+H19</f>
        <v>0</v>
      </c>
    </row>
    <row r="26" spans="1:8" ht="18">
      <c r="A26" s="2"/>
      <c r="B26" s="97" t="s">
        <v>61</v>
      </c>
      <c r="C26" s="165">
        <f>'TEC Worksheet, without Print'!C39:D39</f>
        <v>0</v>
      </c>
      <c r="D26" s="166"/>
      <c r="G26" s="64">
        <f>G23+G24+G25</f>
        <v>0</v>
      </c>
      <c r="H26" s="87">
        <f>IF(C26=0,0,G26/C26)</f>
        <v>0</v>
      </c>
    </row>
    <row r="27" spans="2:6" ht="15">
      <c r="B27" s="1"/>
      <c r="C27" s="2"/>
      <c r="D27" s="9"/>
      <c r="E27" s="2"/>
      <c r="F27" s="5"/>
    </row>
  </sheetData>
  <mergeCells count="5">
    <mergeCell ref="C26:D26"/>
    <mergeCell ref="A1:H1"/>
    <mergeCell ref="A2:H2"/>
    <mergeCell ref="G21:H21"/>
    <mergeCell ref="A12:H12"/>
  </mergeCells>
  <printOptions horizontalCentered="1"/>
  <pageMargins left="0.25" right="0.25" top="0.75" bottom="0.9" header="0.5" footer="0.5"/>
  <pageSetup orientation="portrait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nordman</dc:creator>
  <cp:keywords/>
  <dc:description/>
  <cp:lastModifiedBy>J.Miller</cp:lastModifiedBy>
  <cp:lastPrinted>2005-04-14T22:17:42Z</cp:lastPrinted>
  <dcterms:created xsi:type="dcterms:W3CDTF">2005-01-14T06:01:53Z</dcterms:created>
  <dcterms:modified xsi:type="dcterms:W3CDTF">2005-05-02T14:33:38Z</dcterms:modified>
  <cp:category/>
  <cp:version/>
  <cp:contentType/>
  <cp:contentStatus/>
</cp:coreProperties>
</file>