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15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'All'!$A$1:$AF$821</definedName>
    <definedName name="_xlnm.Print_Area" localSheetId="0">'SRSA'!$A$1:$AF$162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<sst xmlns="http://schemas.openxmlformats.org/spreadsheetml/2006/main" count="7596" uniqueCount="2368">
  <si>
    <t>LAPEER COMMUNITY SCHOOLS</t>
  </si>
  <si>
    <t>1025 W. NEPESSING STREET</t>
  </si>
  <si>
    <t>LAWRENCE PUBLIC SCHOOL DISTRICT</t>
  </si>
  <si>
    <t>650 W. ST. JOSEPH STREET</t>
  </si>
  <si>
    <t>LAWTON COMMUNITY SCHOOL DISTRICT</t>
  </si>
  <si>
    <t>101 PRIMARY WAY</t>
  </si>
  <si>
    <t>LELAND PUBLIC SCHOOL DISTRICT</t>
  </si>
  <si>
    <t>P.O. BOX 498</t>
  </si>
  <si>
    <t>LES CHENEAUX COMMUNITY SCHOOLS</t>
  </si>
  <si>
    <t>P.O. BOX 366</t>
  </si>
  <si>
    <t>CEDARVILLE</t>
  </si>
  <si>
    <t>LESLIE PUBLIC SCHOOLS</t>
  </si>
  <si>
    <t>432 N. MAIN STREET</t>
  </si>
  <si>
    <t>LINCOLN CONSOLIDATED SCHOOL DISTRICT</t>
  </si>
  <si>
    <t>8970 WHITTAKER ROAD</t>
  </si>
  <si>
    <t>LINCOLN PARK PUBLIC SCHOOLS</t>
  </si>
  <si>
    <t>1650 CHAMPAIGN ROAD</t>
  </si>
  <si>
    <t>LINCOLN PARK</t>
  </si>
  <si>
    <t>LINDEN COMMUNITY SCHOOLS</t>
  </si>
  <si>
    <t>7205 W. SILVER LAKE ROAD</t>
  </si>
  <si>
    <t>LINDEN</t>
  </si>
  <si>
    <t>LITCHFIELD COMMUNITY SCHOOLS</t>
  </si>
  <si>
    <t>210 WILLIAMS STREET</t>
  </si>
  <si>
    <t>LITTLEFIELD PUBLIC SCHOOLS</t>
  </si>
  <si>
    <t>7400 NORTH STREET</t>
  </si>
  <si>
    <t>ALANSON</t>
  </si>
  <si>
    <t>LIVONIA PUBLIC SCHOOLS</t>
  </si>
  <si>
    <t>15125 FARMINGTON ROAD</t>
  </si>
  <si>
    <t>L'ANSE CREUSE PUBLIC SCHOOLS</t>
  </si>
  <si>
    <t>36727 JEFFERSON AVENUE</t>
  </si>
  <si>
    <t>HARRISON TOWNSHIP</t>
  </si>
  <si>
    <t>LOWELL AREA SCHOOLS</t>
  </si>
  <si>
    <t>300 HIGH STREET</t>
  </si>
  <si>
    <t>LUDINGTON AREA SCHOOL DISTRICT</t>
  </si>
  <si>
    <t>809 E. TINKHAM AVENUE</t>
  </si>
  <si>
    <t>LUDINGTON</t>
  </si>
  <si>
    <t>MACKINAC ISLAND PUBLIC SCHOOLS</t>
  </si>
  <si>
    <t>P.O. BOX 340</t>
  </si>
  <si>
    <t>MACKINAC ISLAND</t>
  </si>
  <si>
    <t>MACKINAW CITY PUBLIC SCHOOLS</t>
  </si>
  <si>
    <t>MACKINAW CITY</t>
  </si>
  <si>
    <t>MADISON PUBLIC SCHOOLS (OAKLAND)</t>
  </si>
  <si>
    <t>25421 ALGER STREET</t>
  </si>
  <si>
    <t>MADISON SCHOOL DISTRICT (LENAWEE)</t>
  </si>
  <si>
    <t>3498 TREAT HIGHWAY</t>
  </si>
  <si>
    <t>MANCELONA PUBLIC SCHOOLS</t>
  </si>
  <si>
    <t>P.O. BOX 739</t>
  </si>
  <si>
    <t>710 E. MAIN STREET</t>
  </si>
  <si>
    <t>MANISTEE AREA SCHOOLS</t>
  </si>
  <si>
    <t>550 MAPLE STREET</t>
  </si>
  <si>
    <t>MANISTIQUE AREA SCHOOLS</t>
  </si>
  <si>
    <t>100 N. CEDAR STREET</t>
  </si>
  <si>
    <t>MANISTIQUE</t>
  </si>
  <si>
    <t>MANTON CONSOLIDATED SCHOOLS</t>
  </si>
  <si>
    <t>105 5TH STREET</t>
  </si>
  <si>
    <t>MANTON</t>
  </si>
  <si>
    <t>MAPLE VALLEY SCHOOLS</t>
  </si>
  <si>
    <t>11090 NASHVILLE HIGHWAY</t>
  </si>
  <si>
    <t>VERMONTVILLE</t>
  </si>
  <si>
    <t>MARCELLUS COMMUNITY SCHOOLS</t>
  </si>
  <si>
    <t>MARCELLUS</t>
  </si>
  <si>
    <t>MARION PUBLIC SCHOOLS</t>
  </si>
  <si>
    <t>P.O. BOX 0</t>
  </si>
  <si>
    <t>MAR LEE SCHOOL DISTRICT</t>
  </si>
  <si>
    <t>21236 H DRIVE NORTH</t>
  </si>
  <si>
    <t>MARLETTE COMMUNITY SCHOOLS</t>
  </si>
  <si>
    <t>3051 MOORE STREET</t>
  </si>
  <si>
    <t>MARLETTE</t>
  </si>
  <si>
    <t>MARSHALL PUBLIC SCHOOLS</t>
  </si>
  <si>
    <t>100 E. GREEN STREET</t>
  </si>
  <si>
    <t>MARTIN PUBLIC SCHOOLS</t>
  </si>
  <si>
    <t>P.O. BOX 241</t>
  </si>
  <si>
    <t>MARTIN</t>
  </si>
  <si>
    <t>MARYSVILLE PUBLIC SCHOOLS</t>
  </si>
  <si>
    <t>1111 DELAWARE AVENUE</t>
  </si>
  <si>
    <t>MASON PUBLIC SCHOOLS (INGHAM)</t>
  </si>
  <si>
    <t>118 W. OAK STREET</t>
  </si>
  <si>
    <t>MASON</t>
  </si>
  <si>
    <t>MASON CONSOLIDATED SCHOOLS (MONROE)</t>
  </si>
  <si>
    <t>2400 MASON EAGLES DRIVE</t>
  </si>
  <si>
    <t>MASON COUNTY CENTRAL SCHOOLS</t>
  </si>
  <si>
    <t>300 W. BROADWAY STREET</t>
  </si>
  <si>
    <t>SCOTTVILLE</t>
  </si>
  <si>
    <t>MASON COUNTY EASTERN SCHOOLS</t>
  </si>
  <si>
    <t>18 S. MAIN STREET</t>
  </si>
  <si>
    <t>CUSTER</t>
  </si>
  <si>
    <t>MATTAWAN CONSOLIDATED SCHOOL</t>
  </si>
  <si>
    <t>56720 MURRAY STREET</t>
  </si>
  <si>
    <t>MATTAWAN</t>
  </si>
  <si>
    <t>MAYVILLE COMMUNITY SCHOOL DISTRICT</t>
  </si>
  <si>
    <t>6250 FULTON STREET</t>
  </si>
  <si>
    <t>MAYVILLE</t>
  </si>
  <si>
    <t>MCBAIN RURAL AGRICULTURAL SCHOOLS</t>
  </si>
  <si>
    <t>107 E. MAPLE STREET</t>
  </si>
  <si>
    <t>MCBAIN</t>
  </si>
  <si>
    <t>MELVINDALE-NORTH ALLEN PARK SCHOOLS</t>
  </si>
  <si>
    <t>18530 PROSPECT STREET</t>
  </si>
  <si>
    <t>MELVINDALE</t>
  </si>
  <si>
    <t>MEMPHIS COMMUNITY SCHOOLS</t>
  </si>
  <si>
    <t>P.O. BOX 201</t>
  </si>
  <si>
    <t>MEMPHIS</t>
  </si>
  <si>
    <t>MENDON COMMUNITY SCHOOL DISTRICT</t>
  </si>
  <si>
    <t>148 KIRBY ROAD</t>
  </si>
  <si>
    <t>MENOMINEE AREA PUBLIC SCHOOLS</t>
  </si>
  <si>
    <t>1230 13TH STREET</t>
  </si>
  <si>
    <t>MENOMINEE</t>
  </si>
  <si>
    <t>MERIDIAN PUBLIC SCHOOLS</t>
  </si>
  <si>
    <t>3361 N.  M-30</t>
  </si>
  <si>
    <t>MERRILL COMMUNITY SCHOOLS</t>
  </si>
  <si>
    <t>P.O. BOX 488</t>
  </si>
  <si>
    <t>MERRILL</t>
  </si>
  <si>
    <t>MESICK CONSOLIDATED SCHOOLS</t>
  </si>
  <si>
    <t>P.O. BOX 275</t>
  </si>
  <si>
    <t>MESICK</t>
  </si>
  <si>
    <t>MICHIGAN CENTER SCHOOL DISTRICT</t>
  </si>
  <si>
    <t>400 S. STATE STREET</t>
  </si>
  <si>
    <t>MICHIGAN CENTER</t>
  </si>
  <si>
    <t>MIDLAND PUBLIC SCHOOLS</t>
  </si>
  <si>
    <t>600 E. CARPENTER STREET</t>
  </si>
  <si>
    <t>MID PENINSULA SCHOOL DISTRICT</t>
  </si>
  <si>
    <t>5055 ST. NICHOLAS 31ST ROAD</t>
  </si>
  <si>
    <t>ROCK</t>
  </si>
  <si>
    <t>MILAN AREA SCHOOLS</t>
  </si>
  <si>
    <t>100 BIG RED DRIVE</t>
  </si>
  <si>
    <t>MILLINGTON COMMUNITY SCHOOLS</t>
  </si>
  <si>
    <t>8780 DEAN DRIVE</t>
  </si>
  <si>
    <t>MILLINGTON</t>
  </si>
  <si>
    <t>MIO-AUSABLE SCHOOLS</t>
  </si>
  <si>
    <t>1110 W. 8TH STREET</t>
  </si>
  <si>
    <t>MIO</t>
  </si>
  <si>
    <t>MONA SHORES PUBLIC SCHOOL DISTRICT</t>
  </si>
  <si>
    <t>3374 MCCRACKEN STREET</t>
  </si>
  <si>
    <t>NORTON SHORES</t>
  </si>
  <si>
    <t>MONROE PUBLIC SCHOOLS</t>
  </si>
  <si>
    <t>P.O. BOX 733</t>
  </si>
  <si>
    <t>MONTAGUE AREA PUBLIC SCHOOLS</t>
  </si>
  <si>
    <t>4882 STANTON BOULEVARD</t>
  </si>
  <si>
    <t>MONTAGUE</t>
  </si>
  <si>
    <t>MONTROSE COMMUNITY SCHOOLS</t>
  </si>
  <si>
    <t>P.O. BOX 3129</t>
  </si>
  <si>
    <t>MONTROSE</t>
  </si>
  <si>
    <t>MORAN TOWNSHIP SCHOOL DISTRICT</t>
  </si>
  <si>
    <t>300 GROS CAP ROAD</t>
  </si>
  <si>
    <t>MORENCI AREA SCHOOLS</t>
  </si>
  <si>
    <t>500 PAGE STREET</t>
  </si>
  <si>
    <t>MORENCI</t>
  </si>
  <si>
    <t>MORLEY STANWOOD COMMUNITY SCHOOLS</t>
  </si>
  <si>
    <t>4700 NORTHLAND DRIVE</t>
  </si>
  <si>
    <t>MORLEY</t>
  </si>
  <si>
    <t>MORRICE AREA SCHOOLS</t>
  </si>
  <si>
    <t>691 PURDY LANE</t>
  </si>
  <si>
    <t>MORRICE</t>
  </si>
  <si>
    <t>MT. CLEMENS COMMUNITY SCHOOL DISTRICT</t>
  </si>
  <si>
    <t>167 CASS AVENUE</t>
  </si>
  <si>
    <t>MT. MORRIS CONSOLIDATED SCHOOLS</t>
  </si>
  <si>
    <t>12356 WALTER STREET</t>
  </si>
  <si>
    <t>MT. MORRIS</t>
  </si>
  <si>
    <t>MT. PLEASANT CITY SCHOOL DISTRICT</t>
  </si>
  <si>
    <t>201 S. UNIVERSITY STREET</t>
  </si>
  <si>
    <t>MUNISING PUBLIC SCHOOLS</t>
  </si>
  <si>
    <t>411 ELM AVENUE</t>
  </si>
  <si>
    <t>MUNISING</t>
  </si>
  <si>
    <t>MUSKEGON CITY SCHOOL DISTRICT</t>
  </si>
  <si>
    <t>349 W. WEBSTER AVENUE</t>
  </si>
  <si>
    <t>MUSKEGON HEIGHTS SCHOOL DISTRICT</t>
  </si>
  <si>
    <t>2603 LEAHY STREET</t>
  </si>
  <si>
    <t>MUSKEGON HEIGHTS</t>
  </si>
  <si>
    <t>NAPOLEON COMMUNITY SCHOOLS</t>
  </si>
  <si>
    <t>P.O. BOX 308</t>
  </si>
  <si>
    <t>NAPOLEON</t>
  </si>
  <si>
    <t>NEGAUNEE PUBLIC SCHOOLS</t>
  </si>
  <si>
    <t>101 S. PIONEER AVENUE</t>
  </si>
  <si>
    <t>NEGAUNEE</t>
  </si>
  <si>
    <t>NEW BUFFALO AREA SCHOOLS</t>
  </si>
  <si>
    <t>1112 EAST CLAY STREET</t>
  </si>
  <si>
    <t>NEW BUFFALO</t>
  </si>
  <si>
    <t>NEW HAVEN COMMUNITY SCHOOLS</t>
  </si>
  <si>
    <t>P.O. BOX 482000</t>
  </si>
  <si>
    <t>NEW LOTHROP AREA PUBLIC SCHOOLS</t>
  </si>
  <si>
    <t>NEW LOTHROP</t>
  </si>
  <si>
    <t>NEWAYGO PUBLIC SCHOOL DISTRICT</t>
  </si>
  <si>
    <t>P.O. BOX 820</t>
  </si>
  <si>
    <t>NEWAYGO</t>
  </si>
  <si>
    <t>TAHQUAMENON AREA SCHOOLS</t>
  </si>
  <si>
    <t>700 NEWBERRY AVENUE</t>
  </si>
  <si>
    <t>NEWBERRY</t>
  </si>
  <si>
    <t>N.I.C.E. COMMUNITY SCHOOLS</t>
  </si>
  <si>
    <t>300 WESTWOOD DRIVE</t>
  </si>
  <si>
    <t>NILES COMMUNITY SCHOOL DISTRICT</t>
  </si>
  <si>
    <t>111 SPRUCE STREET</t>
  </si>
  <si>
    <t>NORTH ADAMS-JEROME SCHOOLS</t>
  </si>
  <si>
    <t>4555 KNOWLES ROAD</t>
  </si>
  <si>
    <t>NORTH BRANCH AREA SCHOOLS</t>
  </si>
  <si>
    <t>P.O. BOX 3620</t>
  </si>
  <si>
    <t>NORTH BRANCH</t>
  </si>
  <si>
    <t>GROSSE POINTE PUBLIC SCHOOLS</t>
  </si>
  <si>
    <t>389 ST. CLAIR AVENUE</t>
  </si>
  <si>
    <t>GROSSE POINTE</t>
  </si>
  <si>
    <t>NORTH HURON SCHOOL DISTRICT</t>
  </si>
  <si>
    <t>21 MAIN STREET</t>
  </si>
  <si>
    <t>KINDE</t>
  </si>
  <si>
    <t>NORTH MUSKEGON PUBLIC SCHOOLS</t>
  </si>
  <si>
    <t>1600 MILLS AVENUE</t>
  </si>
  <si>
    <t>NORTH MUSKEGON</t>
  </si>
  <si>
    <t>NORTHPORT PUBLIC SCHOOL DISTRICT</t>
  </si>
  <si>
    <t>NORTHPORT</t>
  </si>
  <si>
    <t>NORTHVIEW PUBLIC SCHOOL DISTRICT</t>
  </si>
  <si>
    <t>4365 HUNSBERGER DRIVE NE</t>
  </si>
  <si>
    <t>NORTHVILLE PUBLIC SCHOOLS</t>
  </si>
  <si>
    <t>501 W. MAIN STREET</t>
  </si>
  <si>
    <t>NORTHVILLE</t>
  </si>
  <si>
    <t>NORTHWEST COMMUNITY SCHOOLS</t>
  </si>
  <si>
    <t>4000 VAN HORN ROAD</t>
  </si>
  <si>
    <t>NORWAY-VULCAN AREA SCHOOLS</t>
  </si>
  <si>
    <t>300 SECTION STREET</t>
  </si>
  <si>
    <t>NOTTAWA COMMUNITY SCHOOL</t>
  </si>
  <si>
    <t>26438 M-86</t>
  </si>
  <si>
    <t>STURGIS</t>
  </si>
  <si>
    <t>NOVI COMMUNITY SCHOOL DISTRICT</t>
  </si>
  <si>
    <t>25345 TAFT ROAD</t>
  </si>
  <si>
    <t>NOVI</t>
  </si>
  <si>
    <t>OAK PARK CITY SCHOOL DISTRICT</t>
  </si>
  <si>
    <t>13900 GRANZON STREET</t>
  </si>
  <si>
    <t>OAKRIDGE PUBLIC SCHOOLS</t>
  </si>
  <si>
    <t>275 S. WOLF LAKE ROAD</t>
  </si>
  <si>
    <t>OKEMOS PUBLIC SCHOOLS</t>
  </si>
  <si>
    <t>4406 N. OKEMOS ROAD</t>
  </si>
  <si>
    <t>OKEMOS</t>
  </si>
  <si>
    <t>OLIVET COMMUNITY SCHOOLS</t>
  </si>
  <si>
    <t>255 1ST STREET</t>
  </si>
  <si>
    <t>OLIVET</t>
  </si>
  <si>
    <t>ONAWAY AREA COMMUNITY SCHOOL DISTRICT</t>
  </si>
  <si>
    <t>P.O. BOX 307</t>
  </si>
  <si>
    <t>ONEIDA TOWNSHIP S/D #3</t>
  </si>
  <si>
    <t>8981 ONEIDA ROAD</t>
  </si>
  <si>
    <t>14A</t>
  </si>
  <si>
    <t>ONEKAMA CONSOLIDATED SCHOOLS</t>
  </si>
  <si>
    <t>5016 MAIN STREET</t>
  </si>
  <si>
    <t>ONEKAMA</t>
  </si>
  <si>
    <t>ONSTED COMMUNITY SCHOOLS</t>
  </si>
  <si>
    <t>ONSTED</t>
  </si>
  <si>
    <t>ONTONAGON AREA SCHOOLS</t>
  </si>
  <si>
    <t>301 GREENLAND ROAD</t>
  </si>
  <si>
    <t>ONTONAGON</t>
  </si>
  <si>
    <t>ORCHARD VIEW SCHOOLS</t>
  </si>
  <si>
    <t>2310 MARQUETTE AVENUE</t>
  </si>
  <si>
    <t>DOLLAR BAY-TAMARACK CITY AREA SCHOOLS</t>
  </si>
  <si>
    <t>P.O. BOX 371, 48475 MAPLE DRIV</t>
  </si>
  <si>
    <t>DOLLAR BAY</t>
  </si>
  <si>
    <t>OSCODA AREA SCHOOLS</t>
  </si>
  <si>
    <t>3550 E. RIVER ROAD</t>
  </si>
  <si>
    <t>OSCODA</t>
  </si>
  <si>
    <t>OTSEGO PUBLIC SCHOOLS</t>
  </si>
  <si>
    <t>313 W. ALLEGAN STREET</t>
  </si>
  <si>
    <t>OTSEGO</t>
  </si>
  <si>
    <t>OVID-ELSIE AREA SCHOOLS</t>
  </si>
  <si>
    <t>8989 COLONY ROAD</t>
  </si>
  <si>
    <t>ELSIE</t>
  </si>
  <si>
    <t>OWENDALE-GAGETOWN AREA SCHOOLS</t>
  </si>
  <si>
    <t>P.O. BOX 8</t>
  </si>
  <si>
    <t>OWENDALE</t>
  </si>
  <si>
    <t>OWOSSO PUBLIC SCHOOLS</t>
  </si>
  <si>
    <t>OWOSSO</t>
  </si>
  <si>
    <t>OXFORD AREA COMMUNITY SCHOOLS</t>
  </si>
  <si>
    <t>105 PONTIAC STREET</t>
  </si>
  <si>
    <t>PALO COMMUNITY SCHOOL DISTRICT</t>
  </si>
  <si>
    <t>PALO</t>
  </si>
  <si>
    <t>PARCHMENT SCHOOL DISTRICT</t>
  </si>
  <si>
    <t>520 N. ORIENT STREET</t>
  </si>
  <si>
    <t>PARCHMENT</t>
  </si>
  <si>
    <t>PAW PAW PUBLIC SCHOOL DISTRICT</t>
  </si>
  <si>
    <t>119 JOHNSON STREET</t>
  </si>
  <si>
    <t>PECK COMMUNITY SCHOOL DISTRICT</t>
  </si>
  <si>
    <t>P.O. BOX 57</t>
  </si>
  <si>
    <t>PECK</t>
  </si>
  <si>
    <t>PELLSTON PUBLIC SCHOOLS</t>
  </si>
  <si>
    <t>172 N. PARK STREET</t>
  </si>
  <si>
    <t>PELLSTON</t>
  </si>
  <si>
    <t>PENNFIELD SCHOOL DISTRICT</t>
  </si>
  <si>
    <t>8587 Q DRIVE NORTH</t>
  </si>
  <si>
    <t>PENTWATER PUBLIC SCHOOL DISTRICT</t>
  </si>
  <si>
    <t>600 E. PARK STREET</t>
  </si>
  <si>
    <t>PENTWATER</t>
  </si>
  <si>
    <t>PERRY PUBLIC SCHOOL DISTRICT</t>
  </si>
  <si>
    <t>PUBLIC SCHOOLS OF PETOSKEY</t>
  </si>
  <si>
    <t>P.O. BOX 247</t>
  </si>
  <si>
    <t>PEWAMO-WESTPHALIA COMMUNITY SCHOOLS</t>
  </si>
  <si>
    <t>5101 S. CLINTONIA ROAD</t>
  </si>
  <si>
    <t>PEWAMO</t>
  </si>
  <si>
    <t>PICKFORD PUBLIC SCHOOLS</t>
  </si>
  <si>
    <t>PICKFORD</t>
  </si>
  <si>
    <t>PINCKNEY COMMUNITY SCHOOLS</t>
  </si>
  <si>
    <t>2130 EAST M-36</t>
  </si>
  <si>
    <t>BANGOR</t>
  </si>
  <si>
    <t>BATH</t>
  </si>
  <si>
    <t>NORWAY</t>
  </si>
  <si>
    <t>CENTREVILLE</t>
  </si>
  <si>
    <t>BRIGHTON</t>
  </si>
  <si>
    <t>BELMONT</t>
  </si>
  <si>
    <t>BERKLEY</t>
  </si>
  <si>
    <t>CHELSEA</t>
  </si>
  <si>
    <t>NORTH ADAMS</t>
  </si>
  <si>
    <t>KINGSTON</t>
  </si>
  <si>
    <t>HANCOCK</t>
  </si>
  <si>
    <t>HOLLAND</t>
  </si>
  <si>
    <t>WAKEFIELD</t>
  </si>
  <si>
    <t>READING</t>
  </si>
  <si>
    <t>Michigan School Districts</t>
  </si>
  <si>
    <t>BATTLE CREEK PUBLIC SCHOOLS</t>
  </si>
  <si>
    <t>3 W. VAN BUREN STREET</t>
  </si>
  <si>
    <t>BATTLE CREEK</t>
  </si>
  <si>
    <t>BESSEMER AREA SCHOOL DISTRICT</t>
  </si>
  <si>
    <t>301 E. SELLAR STREET</t>
  </si>
  <si>
    <t>BESSEMER</t>
  </si>
  <si>
    <t>HARBOR BEACH COMMUNITY SCHOOLS</t>
  </si>
  <si>
    <t>402 S. 5TH STREET</t>
  </si>
  <si>
    <t>HARBOR BEACH</t>
  </si>
  <si>
    <t>BLOOMFIELD TOWNSHIP S/D #7F</t>
  </si>
  <si>
    <t>2072 N. VERONA ROAD</t>
  </si>
  <si>
    <t>BAD AXE</t>
  </si>
  <si>
    <t>SIGEL TOWNSHIP S/D #3F</t>
  </si>
  <si>
    <t>4151 SECTION LINE ROAD</t>
  </si>
  <si>
    <t>SIGEL TOWNSHIP S/D #4F</t>
  </si>
  <si>
    <t>5754 SECTION LINE ROAD</t>
  </si>
  <si>
    <t>ST. IGNACE AREA SCHOOLS</t>
  </si>
  <si>
    <t>840 PORTAGE ROAD</t>
  </si>
  <si>
    <t>ST. IGNACE</t>
  </si>
  <si>
    <t>MARQUETTE AREA PUBLIC SCHOOLS</t>
  </si>
  <si>
    <t>1201 W. FAIR AVENUE</t>
  </si>
  <si>
    <t>MARQUETTE</t>
  </si>
  <si>
    <t>EWEN-TROUT CREEK CONSOLIDATED SCHOOL DISTRICT</t>
  </si>
  <si>
    <t>144 AIRPORT ROAD</t>
  </si>
  <si>
    <t>EWEN</t>
  </si>
  <si>
    <t>WAYNE-WESTLAND COMMUNITY SCHOOL DISTRICT</t>
  </si>
  <si>
    <t>36745 MARQUETTE STREET</t>
  </si>
  <si>
    <t>WESTLAND</t>
  </si>
  <si>
    <t>CRESTWOOD SCHOOL DISTRICT</t>
  </si>
  <si>
    <t>1501 N. BEECH DALY ROAD</t>
  </si>
  <si>
    <t>DEARBORN HEIGHTS</t>
  </si>
  <si>
    <t>BAD AXE PUBLIC SCHOOLS</t>
  </si>
  <si>
    <t>760 S. VAN DYKE ROAD</t>
  </si>
  <si>
    <t>L'ANSE AREA SCHOOLS</t>
  </si>
  <si>
    <t>201 N. 4TH STREET</t>
  </si>
  <si>
    <t>L'ANSE</t>
  </si>
  <si>
    <t>SUPERIOR CENTRAL SCHOOLS</t>
  </si>
  <si>
    <t>EBEN JUNCTION</t>
  </si>
  <si>
    <t>WINDOVER HIGH SCHOOL</t>
  </si>
  <si>
    <t>32 S. HOMER ROAD</t>
  </si>
  <si>
    <t>MIDLAND</t>
  </si>
  <si>
    <t>DISCOVERY ELEMENTARY SCHOOL</t>
  </si>
  <si>
    <t>P.O. BOX 990</t>
  </si>
  <si>
    <t>FENNVILLE</t>
  </si>
  <si>
    <t>BAY-ARENAC COMMUNITY HIGH SCHOOL</t>
  </si>
  <si>
    <t>1608 HUDSON STREET</t>
  </si>
  <si>
    <t>ESSEXVILLE</t>
  </si>
  <si>
    <t>PANSOPHIA ACADEMY</t>
  </si>
  <si>
    <t>52 ABBOTT AVENUE</t>
  </si>
  <si>
    <t>CONCORD ACADEMY:BOYNE</t>
  </si>
  <si>
    <t>00401 E. DIETZ ROAD</t>
  </si>
  <si>
    <t>BOYNE CITY</t>
  </si>
  <si>
    <t>NORTHWEST ACADEMY</t>
  </si>
  <si>
    <t>115 W. HURLBUT STREET</t>
  </si>
  <si>
    <t>CHARLEVOIX</t>
  </si>
  <si>
    <t>BAHWETING ANISHNABE PSA</t>
  </si>
  <si>
    <t>1301 MARQUETTE AVENUE</t>
  </si>
  <si>
    <t>SAULT STE. MARIE</t>
  </si>
  <si>
    <t>ISLAND CITY ACADEMY</t>
  </si>
  <si>
    <t>6421 CLINTON ROAD</t>
  </si>
  <si>
    <t>EATON RAPIDS</t>
  </si>
  <si>
    <t>CONCORD ACADEMY - PETOSKEY</t>
  </si>
  <si>
    <t>2240 E. MITCHELL ROAD</t>
  </si>
  <si>
    <t>PETOSKEY</t>
  </si>
  <si>
    <t>WOODLAND PARK ACADEMY</t>
  </si>
  <si>
    <t>9127 S. SAGINAW STREET</t>
  </si>
  <si>
    <t>GRAND BLANC</t>
  </si>
  <si>
    <t>CREATIVE LEARNING ACADEMY OF SCIENCE</t>
  </si>
  <si>
    <t>540 LANG ROAD</t>
  </si>
  <si>
    <t>BEAVERTON</t>
  </si>
  <si>
    <t>TRAVERSE BAY COMMUNITY SCHOOL</t>
  </si>
  <si>
    <t>7224 SUPPLY ROAD</t>
  </si>
  <si>
    <t>TRAVERSE CITY</t>
  </si>
  <si>
    <t>COLE ACADEMY</t>
  </si>
  <si>
    <t>1915 W. MT. HOPE</t>
  </si>
  <si>
    <t>EL-HAJJ MALIK EL-SHABAZZ ACADEMY</t>
  </si>
  <si>
    <t>1028 W. BARNES AVENUE</t>
  </si>
  <si>
    <t>SANKOFA SHULE ACADEMY</t>
  </si>
  <si>
    <t>4817 BRISTOL STREET</t>
  </si>
  <si>
    <t>MID-MICHIGAN LEADERSHIP ACADEMY</t>
  </si>
  <si>
    <t>715 W. WILLOW</t>
  </si>
  <si>
    <t>SUNRISE EDUCATION CENTER</t>
  </si>
  <si>
    <t>21 S. CHAMBERS ROAD</t>
  </si>
  <si>
    <t>TAWAS CITY</t>
  </si>
  <si>
    <t>RENAISSANCE PUBLIC SCHOOL ACADEMY</t>
  </si>
  <si>
    <t>2797 S. ISABELLA ROAD</t>
  </si>
  <si>
    <t>MT. PLEASANT</t>
  </si>
  <si>
    <t>THE DA VINCI INSTITUTE</t>
  </si>
  <si>
    <t>2255 EMMONS ROAD</t>
  </si>
  <si>
    <t>KALAMAZOO</t>
  </si>
  <si>
    <t>NEW BRANCHES SCHOOL</t>
  </si>
  <si>
    <t>256 ALGER STREET SE</t>
  </si>
  <si>
    <t>GRAND RAPIDS</t>
  </si>
  <si>
    <t>HORIZONS COMMUNITY HIGH SCHOOL</t>
  </si>
  <si>
    <t>2550 ROGERS LANE AVENUE SW</t>
  </si>
  <si>
    <t>WEST MI ACADEMY OF ENVIRONMENTAL SCIENCE</t>
  </si>
  <si>
    <t>4463 LEONARD STREET NW</t>
  </si>
  <si>
    <t>WALKER</t>
  </si>
  <si>
    <t>EXCEL CHARTER ACADEMY</t>
  </si>
  <si>
    <t>4201 BRETON ROAD SE</t>
  </si>
  <si>
    <t>THE LEARNING CENTER ACADEMY</t>
  </si>
  <si>
    <t>9930 BURLINGAME AVENUE SW</t>
  </si>
  <si>
    <t>BYRON CENTER</t>
  </si>
  <si>
    <t>VISTA CHARTER ACADEMY</t>
  </si>
  <si>
    <t>711 32ND STREET SE</t>
  </si>
  <si>
    <t>VANGUARD CHARTER ACADEMY</t>
  </si>
  <si>
    <t>1620 52ND STREET SW</t>
  </si>
  <si>
    <t>LIVINGSTON TECHNICAL ACADEMY</t>
  </si>
  <si>
    <t>3750 CLEARY DRIVE</t>
  </si>
  <si>
    <t>HOWELL</t>
  </si>
  <si>
    <t>CHARYL STOCKWELL ACADEMY</t>
  </si>
  <si>
    <t>9758 E. HIGHLAND ROAD</t>
  </si>
  <si>
    <t>MACOMB ACADEMY</t>
  </si>
  <si>
    <t>39092 GARFIELD ROAD</t>
  </si>
  <si>
    <t>CLINTON TOWNSHIP</t>
  </si>
  <si>
    <t>NAH TAH WAHSH PUBLIC SCHOOL ACADEMY</t>
  </si>
  <si>
    <t>N14911 HANNAHVILLE ROAD B-1</t>
  </si>
  <si>
    <t>WILSON</t>
  </si>
  <si>
    <t>TRI-VALLEY ACADEMY</t>
  </si>
  <si>
    <t>2140 VALLEY STREET</t>
  </si>
  <si>
    <t>MUSKEGON</t>
  </si>
  <si>
    <t>BIG JACKSON SCHOOL DISTRICT</t>
  </si>
  <si>
    <t>4020 EAST 13 MILE ROAD</t>
  </si>
  <si>
    <t>AGBU ALEX-MARIE MANOOGIAN SCHOOL</t>
  </si>
  <si>
    <t>22001 NORTHWESTERN HIGHWAY</t>
  </si>
  <si>
    <t>SOUTHFIELD</t>
  </si>
  <si>
    <t>ACADEMY OF OAK PARK</t>
  </si>
  <si>
    <t>21700 MARLOW STREET</t>
  </si>
  <si>
    <t>ACADEMY OF SOUTHFIELD</t>
  </si>
  <si>
    <t>18330 GEORGE WASHINGTON STREET</t>
  </si>
  <si>
    <t>ACADEMY OF LATHRUP VILLAGE</t>
  </si>
  <si>
    <t>27700 SOUTHFIELD ROAD</t>
  </si>
  <si>
    <t>LATHRUP VILLAGE</t>
  </si>
  <si>
    <t>LAKESHORE PUBLIC ACADEMY</t>
  </si>
  <si>
    <t>6023 N. 72ND AVENUE</t>
  </si>
  <si>
    <t>HART</t>
  </si>
  <si>
    <t>WALDEN GREEN DAY SCHOOL</t>
  </si>
  <si>
    <t>17771 W. SPRING LAKE ROAD</t>
  </si>
  <si>
    <t>SPRING LAKE</t>
  </si>
  <si>
    <t>WEST MI ACADEMY OF ARTS &amp; ACADEMICS</t>
  </si>
  <si>
    <t>17350 HAZEL STREET</t>
  </si>
  <si>
    <t>BLACK RIVER PUBLIC SCHOOL</t>
  </si>
  <si>
    <t>491 COLUMBIA AVENUE</t>
  </si>
  <si>
    <t>VANDERBILT CHARTER ACADEMY</t>
  </si>
  <si>
    <t>301 W. 16TH STREET</t>
  </si>
  <si>
    <t>2,3</t>
  </si>
  <si>
    <t>M</t>
  </si>
  <si>
    <t>1,3</t>
  </si>
  <si>
    <t>6,N</t>
  </si>
  <si>
    <t>4,8,N</t>
  </si>
  <si>
    <t>3,8</t>
  </si>
  <si>
    <t>6,7</t>
  </si>
  <si>
    <t>6,7,N</t>
  </si>
  <si>
    <t>2,4,8</t>
  </si>
  <si>
    <t>2,3,N</t>
  </si>
  <si>
    <t>2,4,8,N</t>
  </si>
  <si>
    <t>2,4,N</t>
  </si>
  <si>
    <t>4,7,8</t>
  </si>
  <si>
    <t>2,4</t>
  </si>
  <si>
    <t>4,8</t>
  </si>
  <si>
    <t>7,8</t>
  </si>
  <si>
    <t>5,7</t>
  </si>
  <si>
    <t>6,7,8</t>
  </si>
  <si>
    <t>7,N</t>
  </si>
  <si>
    <t>1,N</t>
  </si>
  <si>
    <t>3,N</t>
  </si>
  <si>
    <t>5,6</t>
  </si>
  <si>
    <t>6,8</t>
  </si>
  <si>
    <t>2,4,5,N</t>
  </si>
  <si>
    <t>8,N</t>
  </si>
  <si>
    <t>2,4,7,8,N</t>
  </si>
  <si>
    <t>2,8</t>
  </si>
  <si>
    <t>1,2</t>
  </si>
  <si>
    <t>2,3,8</t>
  </si>
  <si>
    <t>3,4,8</t>
  </si>
  <si>
    <t>2,N</t>
  </si>
  <si>
    <t>ACADEMY FOR TECHNOLOGY &amp; ENTERPRISE</t>
  </si>
  <si>
    <t>2102 WEISS STREET</t>
  </si>
  <si>
    <t>SAGINAW</t>
  </si>
  <si>
    <t>SAGINAW COUNTY TRANSITION ACADEMY</t>
  </si>
  <si>
    <t>919 VETERANS MEMORIAL PARKWAY</t>
  </si>
  <si>
    <t>ST. CLAIR COUNTY LEARNING ACADEMY</t>
  </si>
  <si>
    <t>2706 10TH AVENUE</t>
  </si>
  <si>
    <t>PORT HURON</t>
  </si>
  <si>
    <t>HONEY CREEK COMMUNITY SCHOOL</t>
  </si>
  <si>
    <t>PO BOX 1406</t>
  </si>
  <si>
    <t>P.O. BOX 249</t>
  </si>
  <si>
    <t>FENTON</t>
  </si>
  <si>
    <t>STANTON</t>
  </si>
  <si>
    <t>P.O. BOX 130</t>
  </si>
  <si>
    <t>WAYLAND</t>
  </si>
  <si>
    <t>WEST BRANCH</t>
  </si>
  <si>
    <t>MARYSVILLE</t>
  </si>
  <si>
    <t>HOLTON</t>
  </si>
  <si>
    <t>COLDWATER</t>
  </si>
  <si>
    <t>DEXTER</t>
  </si>
  <si>
    <t>ELLSWORTH</t>
  </si>
  <si>
    <t>GARDEN CITY</t>
  </si>
  <si>
    <t>P.O. BOX 68</t>
  </si>
  <si>
    <t>HORTON</t>
  </si>
  <si>
    <t>LAWRENCE</t>
  </si>
  <si>
    <t>LEROY</t>
  </si>
  <si>
    <t>P.O. BOX 38</t>
  </si>
  <si>
    <t>PARADISE</t>
  </si>
  <si>
    <t>SOUTH HAVEN</t>
  </si>
  <si>
    <t>P.O. BOX 338</t>
  </si>
  <si>
    <t>TECUMSEH</t>
  </si>
  <si>
    <t>P.O. BOX 9</t>
  </si>
  <si>
    <t>P.O. BOX 148</t>
  </si>
  <si>
    <t>P.O. BOX 339</t>
  </si>
  <si>
    <t>P.O. BOX 800</t>
  </si>
  <si>
    <t>SOUTHGATE</t>
  </si>
  <si>
    <t>MANCHESTER COMMUNITY SCHOOLS</t>
  </si>
  <si>
    <t>MILAN</t>
  </si>
  <si>
    <t>PLYMOUTH</t>
  </si>
  <si>
    <t>PORTAGE</t>
  </si>
  <si>
    <t>LOWELL</t>
  </si>
  <si>
    <t>P.O. BOX 48</t>
  </si>
  <si>
    <t>BELLEVUE</t>
  </si>
  <si>
    <t>HUDSON</t>
  </si>
  <si>
    <t>KINGSLEY</t>
  </si>
  <si>
    <t>LAWTON</t>
  </si>
  <si>
    <t>HASTINGS</t>
  </si>
  <si>
    <t>OAK PARK</t>
  </si>
  <si>
    <t>PETERSBURG</t>
  </si>
  <si>
    <t>POSEN</t>
  </si>
  <si>
    <t>RIVERSIDE</t>
  </si>
  <si>
    <t>ROCHESTER</t>
  </si>
  <si>
    <t>ROSEVILLE</t>
  </si>
  <si>
    <t>WARREN</t>
  </si>
  <si>
    <t>FOWLER</t>
  </si>
  <si>
    <t>CONCORD COMMUNITY SCHOOLS</t>
  </si>
  <si>
    <t>UNION CITY</t>
  </si>
  <si>
    <t>FREMONT</t>
  </si>
  <si>
    <t>HAMILTON COMMUNITY SCHOOLS</t>
  </si>
  <si>
    <t>CONCORD</t>
  </si>
  <si>
    <t>DURAND</t>
  </si>
  <si>
    <t>ALBION</t>
  </si>
  <si>
    <t>ERIE</t>
  </si>
  <si>
    <t>FRANKFORT</t>
  </si>
  <si>
    <t>HIGHLAND</t>
  </si>
  <si>
    <t>LANSING</t>
  </si>
  <si>
    <t>PAW PAW</t>
  </si>
  <si>
    <t>LELAND</t>
  </si>
  <si>
    <t>MARSHALL</t>
  </si>
  <si>
    <t>MENDON</t>
  </si>
  <si>
    <t>NILES</t>
  </si>
  <si>
    <t>TROY SCHOOL DISTRICT</t>
  </si>
  <si>
    <t>TROY</t>
  </si>
  <si>
    <t>PARIS</t>
  </si>
  <si>
    <t>GENESEE</t>
  </si>
  <si>
    <t>HARRISON</t>
  </si>
  <si>
    <t>MIDDLETON</t>
  </si>
  <si>
    <t>PARMA</t>
  </si>
  <si>
    <t>HIGHLAND PARK</t>
  </si>
  <si>
    <t>ADDISON</t>
  </si>
  <si>
    <t>GALESBURG</t>
  </si>
  <si>
    <t>PONTIAC</t>
  </si>
  <si>
    <t>LINCOLN</t>
  </si>
  <si>
    <t>BYRON</t>
  </si>
  <si>
    <t>MARION</t>
  </si>
  <si>
    <t>BELLEVILLE</t>
  </si>
  <si>
    <t>RICHMOND</t>
  </si>
  <si>
    <t>ROCKFORD</t>
  </si>
  <si>
    <t>ALLENDALE</t>
  </si>
  <si>
    <t>ASHLEY</t>
  </si>
  <si>
    <t>DEERFIELD</t>
  </si>
  <si>
    <t>BLOOMINGDALE</t>
  </si>
  <si>
    <t>BROWNSTOWN</t>
  </si>
  <si>
    <t>WATERFORD SCHOOL DISTRICT</t>
  </si>
  <si>
    <t>NEW HAVEN</t>
  </si>
  <si>
    <t>BROOKLYN</t>
  </si>
  <si>
    <t>CANTON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</si>
  <si>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</si>
  <si>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</si>
  <si>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</si>
  <si>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</si>
  <si>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</si>
  <si>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Woodland Park Academy, PSA</t>
  </si>
  <si>
    <t>Wolverine Community Schools K-12 Public School</t>
  </si>
  <si>
    <t>Windover High School LEA</t>
  </si>
  <si>
    <t>Will Carleton Academy</t>
  </si>
  <si>
    <t>Whitefish Township School Whitefish Township School</t>
  </si>
  <si>
    <t>White Pine School District White Pine School District</t>
  </si>
  <si>
    <t>White Pine Academy</t>
  </si>
  <si>
    <t>Wells Township School District 18</t>
  </si>
  <si>
    <t>WATERSMEET TOWNSHIP SCHOOL DISTRICT PUBLIC SCHOOL</t>
  </si>
  <si>
    <t>WALKERVILLE PUBLIC SCHOOLS Public School</t>
  </si>
  <si>
    <t>Waldron Area Schools</t>
  </si>
  <si>
    <t>Verona Twp School Dist #1F</t>
  </si>
  <si>
    <t>Vanderbilt  Area School</t>
  </si>
  <si>
    <t>Van Buren Intermediate School District</t>
  </si>
  <si>
    <t>TRAVERSE BAY COMMUNITY SCHOOL CHARTER SCHOOL</t>
  </si>
  <si>
    <t>Threshold Academy</t>
  </si>
  <si>
    <t>The Morey Charter School</t>
  </si>
  <si>
    <t>Tekonsha Community Schools Public School</t>
  </si>
  <si>
    <t>Superior Central School K-12 Public School</t>
  </si>
  <si>
    <t>Sunrise Education Center Sunrise Education Center</t>
  </si>
  <si>
    <t>Stanton Township Public School</t>
  </si>
  <si>
    <t>St. Joseph County ISD</t>
  </si>
  <si>
    <t>Sodus Twp School District #5</t>
  </si>
  <si>
    <t>Sigel Twp School District #3F</t>
  </si>
  <si>
    <t>Sigel Twp School Dist #6</t>
  </si>
  <si>
    <t>Sigel Twp School Dist #4F</t>
  </si>
  <si>
    <t>Sauk Trail Academy</t>
  </si>
  <si>
    <t>Republic-Michigamme Schools</t>
  </si>
  <si>
    <t>Rapid River Public Schools Superintendent's Office</t>
  </si>
  <si>
    <t>POWELL TOWNSHIP SCHOOL DISTRICT POWELL TOWNSHIP SCHOOL</t>
  </si>
  <si>
    <t>Posen Consolidated School District #9</t>
  </si>
  <si>
    <t>Port Hope Community School District Port Hope Community School</t>
  </si>
  <si>
    <t>Pickford Public Schools</t>
  </si>
  <si>
    <t>Pentwater Public Schools</t>
  </si>
  <si>
    <t>Peck Community School District</t>
  </si>
  <si>
    <t>Palo Community Schools 34040</t>
  </si>
  <si>
    <t>Owendale-Gagetown Area Schools</t>
  </si>
  <si>
    <t>Ottawa Area Intermediate School District</t>
  </si>
  <si>
    <t>Ontonagon Area School District Ontonagon Area School District</t>
  </si>
  <si>
    <t>ONEKAMA CONSOLIDATED SCHOOLS Public School</t>
  </si>
  <si>
    <t>Oceana ISD</t>
  </si>
  <si>
    <t>Northport Public School</t>
  </si>
  <si>
    <t>North Huron School District North Huron Schools K-12</t>
  </si>
  <si>
    <t>North Dickinson County School</t>
  </si>
  <si>
    <t>North Central Area Schools Superintendent's Office</t>
  </si>
  <si>
    <t>North Adams-Jerome Public Schools K-12 public school district</t>
  </si>
  <si>
    <t>Nah Tah Wahsh Public School Academy</t>
  </si>
  <si>
    <t>Moran Township School District</t>
  </si>
  <si>
    <t>MID PENINSULA SCHOOL</t>
  </si>
  <si>
    <t>Mason-Lake ISD Educational Service Agency</t>
  </si>
  <si>
    <t>mason county eastern schools</t>
  </si>
  <si>
    <t>Marshall Academy</t>
  </si>
  <si>
    <t>Mar Lee School</t>
  </si>
  <si>
    <t>Mackinaw City Public Schools</t>
  </si>
  <si>
    <t>Mackinac Island Public School</t>
  </si>
  <si>
    <t>Littlefield Schools</t>
  </si>
  <si>
    <t>Litchfield Community Schools</t>
  </si>
  <si>
    <t>Les Cheneaux Community School</t>
  </si>
  <si>
    <t>Leland Public School Leland Public School</t>
  </si>
  <si>
    <t>Lapeer County Intermediate School District</t>
  </si>
  <si>
    <t>LAnse Area Schools Local Education Agency</t>
  </si>
  <si>
    <t>Landmark Academy</t>
  </si>
  <si>
    <t>Lakeshore Public Academy</t>
  </si>
  <si>
    <t>Lake Linden-Hubbell Public Schools Public School</t>
  </si>
  <si>
    <t>Iosco ISD</t>
  </si>
  <si>
    <t>Ionia Township School District</t>
  </si>
  <si>
    <t>Honey Creek Community School</t>
  </si>
  <si>
    <t>HIllsdale County Intermediate School District</t>
  </si>
  <si>
    <t>Hillman Community Schools Hillman Community</t>
  </si>
  <si>
    <t>Hagar Township District #6</t>
  </si>
  <si>
    <t>Grand Traverse Academy LEA-PSA with an enrollment of 530 students</t>
  </si>
  <si>
    <t>Gogebic-Ontonagon Intermediate School District</t>
  </si>
  <si>
    <t>Glenn Public School</t>
  </si>
  <si>
    <t>Galien Township Schools Galien Township School District, Local</t>
  </si>
  <si>
    <t>Free Soil Community Schools Free Soil Community Schools</t>
  </si>
  <si>
    <t>Frankfort-Elberta Area Schools Frankfort Elementary School</t>
  </si>
  <si>
    <t>Fowler Public Schools</t>
  </si>
  <si>
    <t>Forest Park School District</t>
  </si>
  <si>
    <t>Fairview Area Schools</t>
  </si>
  <si>
    <t>Excelsior District #1 Crawford School</t>
  </si>
  <si>
    <t>Ewen-Trout Creek School</t>
  </si>
  <si>
    <t>Engadine Consolidated Schools</t>
  </si>
  <si>
    <t>Elm River Township School District</t>
  </si>
  <si>
    <t>Ellsworth Community School</t>
  </si>
  <si>
    <t>Easton Township School District</t>
  </si>
  <si>
    <t>Eastern Upper Peninsula Intermediate School District</t>
  </si>
  <si>
    <t>Dollar Bay-Tamarack City Area Schools</t>
  </si>
  <si>
    <t>DeTour Area Schools</t>
  </si>
  <si>
    <t>Deerfield Public Schools</t>
  </si>
  <si>
    <t>Creative Learning Academy</t>
  </si>
  <si>
    <t>Countryside Charter School</t>
  </si>
  <si>
    <t>COOR Intermediate School District Intermediate School District</t>
  </si>
  <si>
    <t>Concord Academy Antrim</t>
  </si>
  <si>
    <t>Colfax Twp School Dist #1F</t>
  </si>
  <si>
    <t>Clinton County Regional Educational Service Agency Educational Services</t>
  </si>
  <si>
    <t>Clare-Gladwin RESD Federal Programs</t>
  </si>
  <si>
    <t>Church School District</t>
  </si>
  <si>
    <t>Cheboygan-Otsego-Presque Isle Educational Service District</t>
  </si>
  <si>
    <t>Chassell Twp. School District</t>
  </si>
  <si>
    <t>Central Lake Public Schools</t>
  </si>
  <si>
    <t>Caseville Public School Caseville Public School</t>
  </si>
  <si>
    <t>Carsonville-Port Sanilac Schools</t>
  </si>
  <si>
    <t>Carney-Nadeau Public School LEA</t>
  </si>
  <si>
    <t>Burt Township School</t>
  </si>
  <si>
    <t>Buckley Community School</t>
  </si>
  <si>
    <t>Britton-Macon Area School</t>
  </si>
  <si>
    <t>Brimley Area Schools</t>
  </si>
  <si>
    <t>Boyne Falls Public School</t>
  </si>
  <si>
    <t>Bois Blanc Pines School District</t>
  </si>
  <si>
    <t>Bloomfield Twp S/D #7</t>
  </si>
  <si>
    <t>Big Jackson Public School</t>
  </si>
  <si>
    <t>Big Bay de Noc School</t>
  </si>
  <si>
    <t>Bessemer Area Schools Bessemer Schools</t>
  </si>
  <si>
    <t>Berlin Township School District</t>
  </si>
  <si>
    <t>Bellaire Public Schools</t>
  </si>
  <si>
    <t>Beaver Island Community School District</t>
  </si>
  <si>
    <t>Bear Lake School District</t>
  </si>
  <si>
    <t>Beal City Public Schools</t>
  </si>
  <si>
    <t>Bark River - Harris School</t>
  </si>
  <si>
    <t>Baraga Area Schools Local Education Agency</t>
  </si>
  <si>
    <t>Bangor Township School District #8</t>
  </si>
  <si>
    <t>AuTrain-Onota Public School AuTrain-Onota Public School</t>
  </si>
  <si>
    <t>AuGres-Sims School District</t>
  </si>
  <si>
    <t>Atlanta Community School District</t>
  </si>
  <si>
    <t>Ashley Community Schools Ashley Community Schools</t>
  </si>
  <si>
    <t>Arvon Township School</t>
  </si>
  <si>
    <t>Arenac Eastern School District LEA</t>
  </si>
  <si>
    <t>Alpena-Montmorency-Alcona Educational Service District</t>
  </si>
  <si>
    <t>Alba Public School</t>
  </si>
  <si>
    <t>Akron-Fairgrove Schools</t>
  </si>
  <si>
    <t>Adams Township School District Adams Township School District</t>
  </si>
  <si>
    <t>Academy of Flint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</si>
  <si>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</si>
  <si>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</si>
  <si>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</si>
  <si>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</si>
  <si>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</si>
  <si>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</si>
  <si>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</si>
  <si>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COLUMBIA SCHOOL DISTRICT</t>
  </si>
  <si>
    <t>MONROE</t>
  </si>
  <si>
    <t>OXFORD</t>
  </si>
  <si>
    <t>PORTLAND</t>
  </si>
  <si>
    <t>BRIDGEPORT</t>
  </si>
  <si>
    <t>P.O. BOX 159</t>
  </si>
  <si>
    <t>P.O. BOX 158</t>
  </si>
  <si>
    <t>MANCHESTER</t>
  </si>
  <si>
    <t>P.O. BOX 128</t>
  </si>
  <si>
    <t>CLINTON</t>
  </si>
  <si>
    <t>P.O. BOX 367</t>
  </si>
  <si>
    <t>FARMINGTON</t>
  </si>
  <si>
    <t>HARTFORD</t>
  </si>
  <si>
    <t>WATERFORD</t>
  </si>
  <si>
    <t>P.O. BOX 110</t>
  </si>
  <si>
    <t>P.O. BOX 187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</si>
  <si>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</si>
  <si>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</si>
  <si>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</si>
  <si>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</si>
  <si>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</si>
  <si>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</si>
  <si>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</si>
  <si>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</si>
  <si>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</si>
  <si>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</si>
  <si>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</si>
  <si>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</si>
  <si>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</si>
  <si>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</si>
  <si>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</si>
  <si>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</si>
  <si>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</si>
  <si>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</si>
  <si>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</si>
  <si>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</si>
  <si>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</si>
  <si>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</si>
  <si>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</si>
  <si>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</si>
  <si>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</si>
  <si>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</si>
  <si>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</si>
  <si>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</si>
  <si>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</si>
  <si>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</si>
  <si>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</si>
  <si>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LITCHFIELD</t>
  </si>
  <si>
    <t>CAMDEN</t>
  </si>
  <si>
    <t>WYOMING</t>
  </si>
  <si>
    <t>LAKE CITY</t>
  </si>
  <si>
    <t>QUINCY</t>
  </si>
  <si>
    <t>TRENTON</t>
  </si>
  <si>
    <t>BRONSON</t>
  </si>
  <si>
    <t>SANFORD</t>
  </si>
  <si>
    <t>PERRY</t>
  </si>
  <si>
    <t>P.O. BOX 100</t>
  </si>
  <si>
    <t>ATLANTA</t>
  </si>
  <si>
    <t>ALMA</t>
  </si>
  <si>
    <t>HOMER</t>
  </si>
  <si>
    <t>JACKSON</t>
  </si>
  <si>
    <t>CARROLLTON</t>
  </si>
  <si>
    <t>ATHENS</t>
  </si>
  <si>
    <t>DOUGLAS</t>
  </si>
  <si>
    <t>DECATUR</t>
  </si>
  <si>
    <t>SPRINGFIELD</t>
  </si>
  <si>
    <t>SPARTA</t>
  </si>
  <si>
    <t>BUCHANAN</t>
  </si>
  <si>
    <t>HAMILTON</t>
  </si>
  <si>
    <t>GREENVILLE</t>
  </si>
  <si>
    <t>P.O. BOX 248</t>
  </si>
  <si>
    <t>PINCKNEY</t>
  </si>
  <si>
    <t>PINCONNING AREA SCHOOLS</t>
  </si>
  <si>
    <t>605 W. 5TH STREET</t>
  </si>
  <si>
    <t>PINCONNING</t>
  </si>
  <si>
    <t>PINE RIVER AREA SCHOOLS</t>
  </si>
  <si>
    <t>17445 PINE RIVER ROAD</t>
  </si>
  <si>
    <t>PITTSFORD AREA SCHOOLS</t>
  </si>
  <si>
    <t>9304 HAMILTON STREET</t>
  </si>
  <si>
    <t>PITTSFORD</t>
  </si>
  <si>
    <t>PLAINWELL COMMUNITY SCHOOLS</t>
  </si>
  <si>
    <t>600 SCHOOL DRIVE</t>
  </si>
  <si>
    <t>PLAINWELL</t>
  </si>
  <si>
    <t>PLYMOUTH-CANTON COMMUNITY SCHOOLS</t>
  </si>
  <si>
    <t>454 S. HARVEY STREET</t>
  </si>
  <si>
    <t>PONTIAC CITY SCHOOL DISTRICT</t>
  </si>
  <si>
    <t>47200 WOODWARD</t>
  </si>
  <si>
    <t>PORT HOPE COMMUNITY SCHOOLS</t>
  </si>
  <si>
    <t>7840 PORTLAND AVENUE</t>
  </si>
  <si>
    <t>PORT HOPE</t>
  </si>
  <si>
    <t>PORT HURON AREA SCHOOL DISTRICT</t>
  </si>
  <si>
    <t>P.O. BOX 5013</t>
  </si>
  <si>
    <t>HOUGHTON-PORTAGE TOWNSHIP SCHOOLS</t>
  </si>
  <si>
    <t>1603 GUNDLACH ROAD</t>
  </si>
  <si>
    <t>HOUGHTON</t>
  </si>
  <si>
    <t>PORTAGE PUBLIC SCHOOLS</t>
  </si>
  <si>
    <t>8111 S. WESTNEDGE AVENUE</t>
  </si>
  <si>
    <t>PORTLAND PUBLIC SCHOOL DISTRICT</t>
  </si>
  <si>
    <t>1100 IONIA ROAD</t>
  </si>
  <si>
    <t>POSEN CONSOLIDATED SCHOOL DISTRICT</t>
  </si>
  <si>
    <t>POTTERVILLE PUBLIC SCHOOLS</t>
  </si>
  <si>
    <t>420 N. HIGH STREET</t>
  </si>
  <si>
    <t>POTTERVILLE</t>
  </si>
  <si>
    <t>POWELL TOWNSHIP SCHOOLS</t>
  </si>
  <si>
    <t>P.O. BOX 160</t>
  </si>
  <si>
    <t>BIG BAY</t>
  </si>
  <si>
    <t>NORTH CENTRAL AREA SCHOOLS</t>
  </si>
  <si>
    <t>W3795 HIGHWAY US-2 &amp; 41</t>
  </si>
  <si>
    <t>POWERS</t>
  </si>
  <si>
    <t>QUINCY COMMUNITY SCHOOL DISTRICT</t>
  </si>
  <si>
    <t>1 EDUCATIONAL PARKWAY</t>
  </si>
  <si>
    <t>RAPID RIVER PUBLIC SCHOOLS</t>
  </si>
  <si>
    <t>10070 HWY. 2, P.O. BOX 68</t>
  </si>
  <si>
    <t>RAPID RIVER</t>
  </si>
  <si>
    <t>RAVENNA PUBLIC SCHOOLS</t>
  </si>
  <si>
    <t>12322 STAFFORD STREET</t>
  </si>
  <si>
    <t>RAVENNA</t>
  </si>
  <si>
    <t>READING COMMUNITY SCHOOLS</t>
  </si>
  <si>
    <t>P.O. BOX D</t>
  </si>
  <si>
    <t>REDFORD UNION SCHOOL DISTRICT</t>
  </si>
  <si>
    <t>18499 BEECH DALY ROAD</t>
  </si>
  <si>
    <t>REDFORD</t>
  </si>
  <si>
    <t>REED CITY AREA PUBLIC SCHOOLS</t>
  </si>
  <si>
    <t>829 S. CHESTNUT STREET</t>
  </si>
  <si>
    <t>REED CITY</t>
  </si>
  <si>
    <t>REESE PUBLIC SCHOOLS</t>
  </si>
  <si>
    <t>P.O. BOX 389</t>
  </si>
  <si>
    <t>REESE</t>
  </si>
  <si>
    <t>REETHS-PUFFER SCHOOLS</t>
  </si>
  <si>
    <t>991 W. GILES ROAD</t>
  </si>
  <si>
    <t>REPUBLIC-MICHIGAMME SCHOOLS</t>
  </si>
  <si>
    <t>RURAL ROUTE 1, BOX 201A</t>
  </si>
  <si>
    <t>REPUBLIC</t>
  </si>
  <si>
    <t>RICHMOND COMMUNITY SCHOOLS</t>
  </si>
  <si>
    <t>68931 S. MAIN STREET</t>
  </si>
  <si>
    <t>RIVER ROUGE SCHOOL DISTRICT</t>
  </si>
  <si>
    <t>1460 W. COOLIDGE HIGHWAY</t>
  </si>
  <si>
    <t>RIVER ROUGE</t>
  </si>
  <si>
    <t>RIVER VALLEY SCHOOL DISTRICT</t>
  </si>
  <si>
    <t>15480 THREE OAKS ROAD</t>
  </si>
  <si>
    <t>THREE OAKS</t>
  </si>
  <si>
    <t>RIVERVIEW COMMUNITY SCHOOL DISTRICT</t>
  </si>
  <si>
    <t>13425 COLVIN STREET</t>
  </si>
  <si>
    <t>RIVERVIEW</t>
  </si>
  <si>
    <t>ROCHESTER COMMUNITY SCHOOL DISTRICT</t>
  </si>
  <si>
    <t>501 W. UNIVERSITY DRIVE</t>
  </si>
  <si>
    <t>ROCKFORD PUBLIC SCHOOLS</t>
  </si>
  <si>
    <t>350 N. MAIN STREET</t>
  </si>
  <si>
    <t>ROGERS CITY AREA SCHOOLS</t>
  </si>
  <si>
    <t>251 W. HURON AVENUE</t>
  </si>
  <si>
    <t>ROGERS CITY</t>
  </si>
  <si>
    <t>ROMEO COMMUNITY SCHOOLS</t>
  </si>
  <si>
    <t>316 N. MAIN STREET</t>
  </si>
  <si>
    <t>ROMEO</t>
  </si>
  <si>
    <t>ROMULUS COMMUNITY SCHOOLS</t>
  </si>
  <si>
    <t>36540 GRANT ROAD</t>
  </si>
  <si>
    <t>ROSEVILLE COMMUNITY SCHOOLS</t>
  </si>
  <si>
    <t>18975 CHURCH STREET</t>
  </si>
  <si>
    <t>SCHOOL DISTRICT OF THE CITY OF ROYAL OAK</t>
  </si>
  <si>
    <t>1123 LEXINGTON BOULEVARD</t>
  </si>
  <si>
    <t>ROYAL OAK</t>
  </si>
  <si>
    <t>RUDYARD AREA SCHOOLS</t>
  </si>
  <si>
    <t>P.O. BOX 246</t>
  </si>
  <si>
    <t>RUDYARD</t>
  </si>
  <si>
    <t>SAGINAW CITY SCHOOL DISTRICT</t>
  </si>
  <si>
    <t>550 MILLARD STREET</t>
  </si>
  <si>
    <t>SAGINAW TOWNSHIP COMMUNITY SCHOOLS</t>
  </si>
  <si>
    <t>P.O. BOX 6278</t>
  </si>
  <si>
    <t>NORTH DICKINSON COUNTY SCHOOLS</t>
  </si>
  <si>
    <t>W6588 M-69</t>
  </si>
  <si>
    <t>FELCH</t>
  </si>
  <si>
    <t>SALINE AREA SCHOOLS</t>
  </si>
  <si>
    <t>200 N. ANN ARBOR STREET</t>
  </si>
  <si>
    <t>SALINE</t>
  </si>
  <si>
    <t>SAND CREEK COMMUNITY SCHOOLS</t>
  </si>
  <si>
    <t>6850 SAND CREEK HIGHWAY</t>
  </si>
  <si>
    <t>SAND CREEK</t>
  </si>
  <si>
    <t>SANDUSKY COMMUNITY SCHOOL DISTRICT</t>
  </si>
  <si>
    <t>191 PINE TREE LANE</t>
  </si>
  <si>
    <t>SANDUSKY</t>
  </si>
  <si>
    <t>SARANAC COMMUNITY SCHOOLS</t>
  </si>
  <si>
    <t>88 PLEASANT STREET</t>
  </si>
  <si>
    <t>SARANAC</t>
  </si>
  <si>
    <t>SAUGATUCK PUBLIC SCHOOLS</t>
  </si>
  <si>
    <t>P.O. BOX 818</t>
  </si>
  <si>
    <t>SAULT STE. MARIE AREA SCHOOLS</t>
  </si>
  <si>
    <t>876 MARQUETTE AVENUE</t>
  </si>
  <si>
    <t>SCHOOLCRAFT COMMUNITY SCHOOLS</t>
  </si>
  <si>
    <t>629 E. CLAY STREET</t>
  </si>
  <si>
    <t>SCHOOLCRAFT</t>
  </si>
  <si>
    <t>SHELBY PUBLIC SCHOOLS</t>
  </si>
  <si>
    <t>525 N. STATE STREET</t>
  </si>
  <si>
    <t>SHELBY</t>
  </si>
  <si>
    <t>SHEPHERD PUBLIC SCHOOL DISTRICT</t>
  </si>
  <si>
    <t>P.O. BOX 219</t>
  </si>
  <si>
    <t>SIGEL TOWNSHIP S/D #6</t>
  </si>
  <si>
    <t>4499 KIPPER ROAD</t>
  </si>
  <si>
    <t>SODUS TOWNSHIP S/D #5</t>
  </si>
  <si>
    <t>4439 RIVER ROAD</t>
  </si>
  <si>
    <t>SODUS</t>
  </si>
  <si>
    <t>SOUTH LAKE SCHOOLS</t>
  </si>
  <si>
    <t>23101 STADIUM BOULEVARD</t>
  </si>
  <si>
    <t>SOUTH LYON COMMUNITY SCHOOLS</t>
  </si>
  <si>
    <t>345 S. WARREN STREET</t>
  </si>
  <si>
    <t>SOUTH LYON</t>
  </si>
  <si>
    <t>SOUTH REDFORD SCHOOL DISTRICT</t>
  </si>
  <si>
    <t>26141 SCHOOLCRAFT</t>
  </si>
  <si>
    <t>SOUTH HAVEN PUBLIC SCHOOLS</t>
  </si>
  <si>
    <t>554 GREEN STREET</t>
  </si>
  <si>
    <t>SOUTHFIELD PUBLIC SCHOOL DISTRICT</t>
  </si>
  <si>
    <t>24661 LAHSER ROAD</t>
  </si>
  <si>
    <t>SOUTHGATE COMMUNITY SCHOOL DISTRICT</t>
  </si>
  <si>
    <t>13201 TRENTON ROAD</t>
  </si>
  <si>
    <t>SPARTA AREA SCHOOLS</t>
  </si>
  <si>
    <t>465 S. UNION STREET</t>
  </si>
  <si>
    <t>SPRING LAKE PUBLIC SCHOOLS</t>
  </si>
  <si>
    <t>345 HAMMOND STREET</t>
  </si>
  <si>
    <t>SPRINGPORT PUBLIC SCHOOLS</t>
  </si>
  <si>
    <t>300 W. MAIN STREET</t>
  </si>
  <si>
    <t>SPRINGPORT</t>
  </si>
  <si>
    <t>ST. CHARLES COMMUNITY SCHOOLS</t>
  </si>
  <si>
    <t>891 W. WALNUT STREET</t>
  </si>
  <si>
    <t>ST. CHARLES</t>
  </si>
  <si>
    <t>LAKE SHORE PUBLIC SCHOOLS (MACOMB)</t>
  </si>
  <si>
    <t>28850 HARPER AVENUE</t>
  </si>
  <si>
    <t>ST. JOHNS PUBLIC SCHOOLS</t>
  </si>
  <si>
    <t>P.O. BOX 230</t>
  </si>
  <si>
    <t>ST. JOHNS</t>
  </si>
  <si>
    <t>ST. JOSEPH PUBLIC SCHOOLS</t>
  </si>
  <si>
    <t>2214 S. STATE STREET</t>
  </si>
  <si>
    <t>ST. JOSEPH</t>
  </si>
  <si>
    <t>ST. LOUIS PUBLIC SCHOOLS</t>
  </si>
  <si>
    <t>113 E. SAGINAW STREET</t>
  </si>
  <si>
    <t>ST. LOUIS</t>
  </si>
  <si>
    <t>WEST IRON COUNTY PUBLIC SCHOOLS</t>
  </si>
  <si>
    <t>601 GARFIELD AVENUE</t>
  </si>
  <si>
    <t>IRON RIVER</t>
  </si>
  <si>
    <t>STANDISH-STERLING COMMUNITY SCHOOLS</t>
  </si>
  <si>
    <t>3789 WYATT ROAD</t>
  </si>
  <si>
    <t>STANDISH</t>
  </si>
  <si>
    <t>STANTON TOWNSHIP PUBLIC SCHOOLS</t>
  </si>
  <si>
    <t>ROUTE 1, BOX 128-E</t>
  </si>
  <si>
    <t>ATLANTIC MINE</t>
  </si>
  <si>
    <t>STEPHENSON AREA PUBLIC SCHOOLS</t>
  </si>
  <si>
    <t>P.O. BOX 509</t>
  </si>
  <si>
    <t>STEPHENSON</t>
  </si>
  <si>
    <t>STOCKBRIDGE COMMUNITY SCHOOLS</t>
  </si>
  <si>
    <t>305 W. ELIZABETH STREET</t>
  </si>
  <si>
    <t>STOCKBRIDGE</t>
  </si>
  <si>
    <t>STURGIS PUBLIC SCHOOLS</t>
  </si>
  <si>
    <t>216 VINEWOOD AVENUE</t>
  </si>
  <si>
    <t>SUMMERFIELD SCHOOL DISTRICT</t>
  </si>
  <si>
    <t>P.O. BOX 546</t>
  </si>
  <si>
    <t>SUTTONS BAY PUBLIC SCHOOLS</t>
  </si>
  <si>
    <t>SUTTONS BAY</t>
  </si>
  <si>
    <t>SWAN VALLEY SCHOOL DISTRICT</t>
  </si>
  <si>
    <t>8380 O'HERN ROAD</t>
  </si>
  <si>
    <t>SWARTZ CREEK COMMUNITY SCHOOLS</t>
  </si>
  <si>
    <t>8354 CAPPY LANE</t>
  </si>
  <si>
    <t>SWARTZ CREEK</t>
  </si>
  <si>
    <t>TAWAS AREA SCHOOLS</t>
  </si>
  <si>
    <t>245 M-55 WEST</t>
  </si>
  <si>
    <t>TAYLOR SCHOOL DISTRICT</t>
  </si>
  <si>
    <t>23033 NORTHLINE ROAD</t>
  </si>
  <si>
    <t>TECUMSEH PUBLIC SCHOOLS</t>
  </si>
  <si>
    <t>212 N. OTTAWA STREET</t>
  </si>
  <si>
    <t>TEKONSHA COMMUNITY SCHOOLS</t>
  </si>
  <si>
    <t>245 S. ELM STREET</t>
  </si>
  <si>
    <t>TEKONSHA</t>
  </si>
  <si>
    <t>THORNAPPLE KELLOGG SCHOOL DISTRICT</t>
  </si>
  <si>
    <t>10051 GREEN LAKE ROAD</t>
  </si>
  <si>
    <t>MIDDLEVILLE</t>
  </si>
  <si>
    <t>THREE RIVERS COMMUNITY SCHOOLS</t>
  </si>
  <si>
    <t>851 6TH AVENUE</t>
  </si>
  <si>
    <t>THREE RIVERS</t>
  </si>
  <si>
    <t>TRAVERSE CITY AREA PUBLIC SCHOOLS</t>
  </si>
  <si>
    <t>P.O. BOX 32</t>
  </si>
  <si>
    <t>TRENTON PUBLIC SCHOOLS</t>
  </si>
  <si>
    <t>2603 CHARLTON ROAD</t>
  </si>
  <si>
    <t>TRI COUNTY AREA SCHOOLS</t>
  </si>
  <si>
    <t>94 CHERRY STREET, PO BOX 79</t>
  </si>
  <si>
    <t>SAND LAKE</t>
  </si>
  <si>
    <t>4400 LIVERNOIS ROAD</t>
  </si>
  <si>
    <t>UBLY COMMUNITY SCHOOLS</t>
  </si>
  <si>
    <t>2020 UNION STREET</t>
  </si>
  <si>
    <t>UBLY</t>
  </si>
  <si>
    <t>UNION CITY COMMUNITY SCHOOLS</t>
  </si>
  <si>
    <t>430 ST. JOSEPH STREET</t>
  </si>
  <si>
    <t>UNIONVILLE-SEBEWAING AREA S.D.</t>
  </si>
  <si>
    <t>2203 WILDNER ROAD</t>
  </si>
  <si>
    <t>SEBEWAING</t>
  </si>
  <si>
    <t>UTICA COMMUNITY SCHOOLS</t>
  </si>
  <si>
    <t>11303 GREENDALE DRIVE</t>
  </si>
  <si>
    <t>VAN BUREN PUBLIC SCHOOLS</t>
  </si>
  <si>
    <t>555 W. COLUMBIA AVENUE</t>
  </si>
  <si>
    <t>VANDERBILT AREA SCHOOLS</t>
  </si>
  <si>
    <t>947 DONOVAN STREET</t>
  </si>
  <si>
    <t>VANDERBILT</t>
  </si>
  <si>
    <t>VANDERCOOK LAKE PUBLIC SCHOOLS</t>
  </si>
  <si>
    <t>1000 E. GOLF AVENUE</t>
  </si>
  <si>
    <t>VAN DYKE PUBLIC SCHOOLS</t>
  </si>
  <si>
    <t>23500 MACARTHUR</t>
  </si>
  <si>
    <t>VASSAR PUBLIC SCHOOLS</t>
  </si>
  <si>
    <t>220 ATHLETIC STREET</t>
  </si>
  <si>
    <t>VASSAR</t>
  </si>
  <si>
    <t>VERONA TOWNSHIP S/D #1F</t>
  </si>
  <si>
    <t>3487 SCHOOL STREET</t>
  </si>
  <si>
    <t>VESTABURG COMMUNITY SCHOOLS</t>
  </si>
  <si>
    <t>7188 AVENUE B</t>
  </si>
  <si>
    <t>VESTABURG</t>
  </si>
  <si>
    <t>VICKSBURG COMMUNITY SCHOOLS</t>
  </si>
  <si>
    <t>VICKSBURG</t>
  </si>
  <si>
    <t>715 PUTNAM STREET</t>
  </si>
  <si>
    <t>WALDRON AREA SCHOOLS</t>
  </si>
  <si>
    <t>13380 WALDRON ROAD</t>
  </si>
  <si>
    <t>WALDRON</t>
  </si>
  <si>
    <t>WALKERVILLE PUBLIC SCHOOLS</t>
  </si>
  <si>
    <t>180 E. MAIN STREET</t>
  </si>
  <si>
    <t>WALKERVILLE</t>
  </si>
  <si>
    <t>WALLED LAKE CONSOLIDATED SCHOOLS</t>
  </si>
  <si>
    <t>850 LADD ROAD, BUILDING D</t>
  </si>
  <si>
    <t>WALLED LAKE</t>
  </si>
  <si>
    <t>WARREN CONSOLIDATED SCHOOLS</t>
  </si>
  <si>
    <t>31300 ANITA STREET</t>
  </si>
  <si>
    <t>WARREN WOODS PUBLIC SCHOOLS</t>
  </si>
  <si>
    <t>27100 SCHOENHERR ROAD</t>
  </si>
  <si>
    <t>6020 PONTIAC LAKE ROAD</t>
  </si>
  <si>
    <t>WATERSMEET TOWNSHIP SCHOOL DISTRICT</t>
  </si>
  <si>
    <t>WATERSMEET</t>
  </si>
  <si>
    <t>WATERVLIET SCHOOL DISTRICT</t>
  </si>
  <si>
    <t>450 E. RED ARROW HIGHWAY</t>
  </si>
  <si>
    <t>WATERVLIET</t>
  </si>
  <si>
    <t>WAVERLY COMMUNITY SCHOOLS</t>
  </si>
  <si>
    <t>515 SNOW ROAD</t>
  </si>
  <si>
    <t>WAYLAND UNION SCHOOLS</t>
  </si>
  <si>
    <t>835 E. SUPERIOR STREET</t>
  </si>
  <si>
    <t>WEBBERVILLE COMMUNITY SCHOOLS</t>
  </si>
  <si>
    <t>313 E. GRAND RIVER AVENUE</t>
  </si>
  <si>
    <t>WEBBERVILLE</t>
  </si>
  <si>
    <t>WELLS TOWNSHIP SCHOOL DISTRICT</t>
  </si>
  <si>
    <t>P.O. BOX 108</t>
  </si>
  <si>
    <t>ARNOLD</t>
  </si>
  <si>
    <t>WEST BLOOMFIELD SCHOOL DISTRICT</t>
  </si>
  <si>
    <t>5810 COMMERCE ROAD</t>
  </si>
  <si>
    <t>WEST BLOOMFIELD</t>
  </si>
  <si>
    <t>WEST BRANCH-ROSE CITY AREA SCHOOLS</t>
  </si>
  <si>
    <t>WEST OTTAWA PUBLIC SCHOOL DISTRICT</t>
  </si>
  <si>
    <t>1138 136TH AVENUE</t>
  </si>
  <si>
    <t>WESTERN SCHOOL DISTRICT</t>
  </si>
  <si>
    <t>1400 S. DEARING ROAD</t>
  </si>
  <si>
    <t>WESTWOOD HEIGHTS SCHOOLS</t>
  </si>
  <si>
    <t>3484 N. JENNINGS ROAD</t>
  </si>
  <si>
    <t>WHITE CLOUD PUBLIC SCHOOLS</t>
  </si>
  <si>
    <t>P.O. BOX 1003</t>
  </si>
  <si>
    <t>WHITE CLOUD</t>
  </si>
  <si>
    <t>WHITE PIGEON COMMUNITY SCHOOLS</t>
  </si>
  <si>
    <t>410 E. PRAIRIE AVENUE</t>
  </si>
  <si>
    <t>WHITE PIGEON</t>
  </si>
  <si>
    <t>WHITE PINE SCHOOL DISTRICT</t>
  </si>
  <si>
    <t>WHITE PINE</t>
  </si>
  <si>
    <t>WHITEFISH TOWNSHIP SCHOOLS</t>
  </si>
  <si>
    <t>P.O. BOX 58</t>
  </si>
  <si>
    <t>WHITEFORD AGRICULTURAL SCHOOLS</t>
  </si>
  <si>
    <t>6655 CONSEAR ROAD</t>
  </si>
  <si>
    <t>OTTAWA LAKE</t>
  </si>
  <si>
    <t>WHITEHALL DISTRICT SCHOOLS</t>
  </si>
  <si>
    <t>541 E. SLOCUM STREET</t>
  </si>
  <si>
    <t>WHITEHALL</t>
  </si>
  <si>
    <t>WHITMORE LAKE PUBLIC SCHOOLS</t>
  </si>
  <si>
    <t>8845 WHITMORE LAKE ROAD</t>
  </si>
  <si>
    <t>WHITMORE LAKE</t>
  </si>
  <si>
    <t>WHITTEMORE-PRESCOTT AREA SCHOOLS</t>
  </si>
  <si>
    <t>P.O. BOX 250</t>
  </si>
  <si>
    <t>WHITTEMORE</t>
  </si>
  <si>
    <t>WILLIAMSTON COMMUNITY SCHOOLS</t>
  </si>
  <si>
    <t>418 HIGHLAND STREET</t>
  </si>
  <si>
    <t>WILLIAMSTON</t>
  </si>
  <si>
    <t>WILLOW RUN COMMUNITY SCHOOLS</t>
  </si>
  <si>
    <t>2171 E. MICHIGAN AVENUE</t>
  </si>
  <si>
    <t>WOLVERINE COMMUNITY SCHOOLS</t>
  </si>
  <si>
    <t>WOLVERINE</t>
  </si>
  <si>
    <t>WOODHAVEN-BROWNSTOWN SCHOOL DISTRICT</t>
  </si>
  <si>
    <t>24975 VAN HORN ROAD</t>
  </si>
  <si>
    <t>WYANDOTTE CITY SCHOOL DISTRICT</t>
  </si>
  <si>
    <t>WYANDOTTE</t>
  </si>
  <si>
    <t>WYOMING PUBLIC SCHOOLS</t>
  </si>
  <si>
    <t>3575 GLADIOLA STREET SW</t>
  </si>
  <si>
    <t>YALE PUBLIC SCHOOLS</t>
  </si>
  <si>
    <t>198 SCHOOL DRIVE</t>
  </si>
  <si>
    <t>YALE</t>
  </si>
  <si>
    <t>SCHOOL DISTRICT OF YPSILANTI</t>
  </si>
  <si>
    <t>1885 PACKARD ROAD</t>
  </si>
  <si>
    <t>ZEELAND PUBLIC SCHOOLS</t>
  </si>
  <si>
    <t>ZEELAND</t>
  </si>
  <si>
    <t>WEXFORD-MISSAUKEE ISD</t>
  </si>
  <si>
    <t>9907 E. 13TH STREET</t>
  </si>
  <si>
    <t>ALLEGAN ISD</t>
  </si>
  <si>
    <t>ALPENA-MONTMORENCY-ALCONA ESD</t>
  </si>
  <si>
    <t>2118 US-23 SOUTH</t>
  </si>
  <si>
    <t>BARRY ISD</t>
  </si>
  <si>
    <t>535 W. WOODLAWN AVENUE</t>
  </si>
  <si>
    <t>BERRIEN ISD</t>
  </si>
  <si>
    <t>711 ST. JOSEPH AVENUE</t>
  </si>
  <si>
    <t>BRANCH ISD</t>
  </si>
  <si>
    <t>370 MORSE STREET</t>
  </si>
  <si>
    <t>CALHOUN ISD</t>
  </si>
  <si>
    <t>17111 G DRIVE NORTH</t>
  </si>
  <si>
    <t>LEWIS CASS ISD</t>
  </si>
  <si>
    <t>61682 DAILEY ROAD</t>
  </si>
  <si>
    <t>CHARLEVOIX-EMMET ISD</t>
  </si>
  <si>
    <t>08568 MERCER BOULEVARD</t>
  </si>
  <si>
    <t>CHEB-OTSEGO-PRESQUE ISLE ESD</t>
  </si>
  <si>
    <t>6065 LEARNING LANE</t>
  </si>
  <si>
    <t>EASTERN UPPER PENINSULA ISD</t>
  </si>
  <si>
    <t>P.O. BOX 883</t>
  </si>
  <si>
    <t>CLARE-GLADWIN RESD</t>
  </si>
  <si>
    <t>4041 E. MANNSIDING ROAD</t>
  </si>
  <si>
    <t>CLINTON COUNTY RESA</t>
  </si>
  <si>
    <t>1013 SOUTH  US-27 SUITE A</t>
  </si>
  <si>
    <t>DELTA-SCHOOLCRAFT ISD</t>
  </si>
  <si>
    <t>2525 3RD AVENUE S.</t>
  </si>
  <si>
    <t>DICKINSON-IRON ISD</t>
  </si>
  <si>
    <t>1074 PYLE DRIVE</t>
  </si>
  <si>
    <t>EATON ISD</t>
  </si>
  <si>
    <t>1790 E. PACKARD HIGHWAY</t>
  </si>
  <si>
    <t>GENESEE ISD</t>
  </si>
  <si>
    <t>2413 W. MAPLE AVENUE</t>
  </si>
  <si>
    <t>GOGEBIC-ONTONAGON ISD</t>
  </si>
  <si>
    <t>P.O. BOX 218</t>
  </si>
  <si>
    <t>BERGLAND</t>
  </si>
  <si>
    <t>TRAVERSE BAY AREA ISD</t>
  </si>
  <si>
    <t>P.O. BOX 6020</t>
  </si>
  <si>
    <t>GRATIOT-ISABELLA RESD</t>
  </si>
  <si>
    <t>HILLSDALE ISD</t>
  </si>
  <si>
    <t>310 W. BACON STREET</t>
  </si>
  <si>
    <t>HURON ISD</t>
  </si>
  <si>
    <t>711 E. SOPER ROAD</t>
  </si>
  <si>
    <t>BAY-ARENAC ISD</t>
  </si>
  <si>
    <t>4228 2 MILE ROAD</t>
  </si>
  <si>
    <t>COPPER COUNTRY ISD</t>
  </si>
  <si>
    <t>P.O. BOX 270</t>
  </si>
  <si>
    <t>INGHAM ISD</t>
  </si>
  <si>
    <t>2630 W. HOWELL ROAD</t>
  </si>
  <si>
    <t>IONIA ISD</t>
  </si>
  <si>
    <t>2191 HARWOOD ROAD</t>
  </si>
  <si>
    <t>IOSCO RESA</t>
  </si>
  <si>
    <t>27 N. REMPERT ROAD</t>
  </si>
  <si>
    <t>JACKSON ISD</t>
  </si>
  <si>
    <t>6700 BROWNS LAKE ROAD</t>
  </si>
  <si>
    <t>KALAMAZOO R.E.S.A.</t>
  </si>
  <si>
    <t>1819 E. MILHAM ROAD</t>
  </si>
  <si>
    <t>KENT ISD</t>
  </si>
  <si>
    <t>2930 KNAPP STREET NE</t>
  </si>
  <si>
    <t>LAPEER ISD</t>
  </si>
  <si>
    <t>1996 W. OREGON STREET</t>
  </si>
  <si>
    <t>LENAWEE ISD</t>
  </si>
  <si>
    <t>4107 N. ADRIAN HIGHWAY</t>
  </si>
  <si>
    <t>LIVINGSTON ESA</t>
  </si>
  <si>
    <t>1425 W. GRAND RIVER AVENUE</t>
  </si>
  <si>
    <t>MACOMB ISD</t>
  </si>
  <si>
    <t>44001 GARFIELD ROAD</t>
  </si>
  <si>
    <t>MANISTEE ISD</t>
  </si>
  <si>
    <t>772 EAST PARKDALE AVE.</t>
  </si>
  <si>
    <t>MARQUETTE-ALGER RESA</t>
  </si>
  <si>
    <t>321 E. OHIO STREET</t>
  </si>
  <si>
    <t>MASON-LAKE ISD</t>
  </si>
  <si>
    <t>2130 W. US-10</t>
  </si>
  <si>
    <t>MECOSTA-OSCEOLA ISD</t>
  </si>
  <si>
    <t>15760 190TH AVENUE</t>
  </si>
  <si>
    <t>MENOMINEE ISD</t>
  </si>
  <si>
    <t>1201 41ST AVENUE</t>
  </si>
  <si>
    <t>MIDLAND COUNTY ESA</t>
  </si>
  <si>
    <t>3917 JEFFERSON AVENUE</t>
  </si>
  <si>
    <t>MONROE ISD</t>
  </si>
  <si>
    <t>1101 S. RAISINVILLE ROAD</t>
  </si>
  <si>
    <t>MONTCALM AREA ISD</t>
  </si>
  <si>
    <t>MUSKEGON AREA ISD</t>
  </si>
  <si>
    <t>630 HARVEY STREET</t>
  </si>
  <si>
    <t>NEWAYGO COUNTY RESA - ESC</t>
  </si>
  <si>
    <t>4747 W. 48TH STREET</t>
  </si>
  <si>
    <t>OAKLAND SCHOOLS</t>
  </si>
  <si>
    <t>2111 PONTIAC LAKE ROAD</t>
  </si>
  <si>
    <t>OCEANA INTERMEDIATE SCHOOL DISTRICT</t>
  </si>
  <si>
    <t>844 GRISWOLD STREET</t>
  </si>
  <si>
    <t>OTTAWA AREA ISD</t>
  </si>
  <si>
    <t>13565 PORT SHELDON ROAD</t>
  </si>
  <si>
    <t>C.O.O.R. ISD</t>
  </si>
  <si>
    <t>P.O. BOX 827</t>
  </si>
  <si>
    <t>SAGINAW ISD</t>
  </si>
  <si>
    <t>6235 GRATIOT ROAD</t>
  </si>
  <si>
    <t>ST. CLAIR ISD</t>
  </si>
  <si>
    <t>P.O. BOX 5001</t>
  </si>
  <si>
    <t>ST. JOSEPH COUNTY ISD</t>
  </si>
  <si>
    <t>SANILAC ISD</t>
  </si>
  <si>
    <t>175 EAST AITKEN ROAD</t>
  </si>
  <si>
    <t>SHIAWASSEE REGIONAL ESD</t>
  </si>
  <si>
    <t>1025 N. SHIAWASSEE STREET</t>
  </si>
  <si>
    <t>TUSCOLA ISD</t>
  </si>
  <si>
    <t>1385 CLEAVER ROAD</t>
  </si>
  <si>
    <t>VAN BUREN ISD</t>
  </si>
  <si>
    <t>490 S. PAW PAW STREET</t>
  </si>
  <si>
    <t>WASHTENAW ISD</t>
  </si>
  <si>
    <t>P.O. BOX 1406</t>
  </si>
  <si>
    <t>WAYNE RESA</t>
  </si>
  <si>
    <t>P.O. BOX 807</t>
  </si>
  <si>
    <t>WAYNE</t>
  </si>
  <si>
    <t>ANN ARBOR</t>
  </si>
  <si>
    <t>CASA RICHARD ACADEMY</t>
  </si>
  <si>
    <t>2635 HOWARD</t>
  </si>
  <si>
    <t>DETROIT</t>
  </si>
  <si>
    <t>AISHA SHULE/WEB DUBOIS PREP. SCHOOL</t>
  </si>
  <si>
    <t>10711 PURITAN STREET</t>
  </si>
  <si>
    <t>PLYMOUTH EDUCATIONAL CENTER</t>
  </si>
  <si>
    <t>1460 E. FOREST STREET</t>
  </si>
  <si>
    <t>NATAKI TALIBAH SCHOOLHOUSE OF DETROIT</t>
  </si>
  <si>
    <t>19176 NORTHROP STREET</t>
  </si>
  <si>
    <t>MICHIGAN AUTOMOTIVE ACADEMY</t>
  </si>
  <si>
    <t>28675 NORTHLINE ROAD</t>
  </si>
  <si>
    <t>ROMULUS</t>
  </si>
  <si>
    <t>THOMAS-GIST ACADEMY</t>
  </si>
  <si>
    <t>28955 ROSEWOOD</t>
  </si>
  <si>
    <t>INKSTER</t>
  </si>
  <si>
    <t>ACADEMY OF DETROIT-WEST</t>
  </si>
  <si>
    <t>16418 W. MCNICHOLS ROAD</t>
  </si>
  <si>
    <t>M.L. KING JR. EDUCATION CENTER</t>
  </si>
  <si>
    <t>16827 APPOLINE STREET</t>
  </si>
  <si>
    <t>GAUDIOR ACADEMY</t>
  </si>
  <si>
    <t>27100 AVONDALE AVENUE</t>
  </si>
  <si>
    <t>ACADEMY OF WESTLAND</t>
  </si>
  <si>
    <t>300 S. HENRY RUFF ROAD</t>
  </si>
  <si>
    <t>WOODWARD ACADEMY</t>
  </si>
  <si>
    <t>951 E. LAFAYETTE STREET</t>
  </si>
  <si>
    <t>COLIN POWELL ACADEMY</t>
  </si>
  <si>
    <t>4800 COPLIN STREET</t>
  </si>
  <si>
    <t>DETROIT SCHOOL OF INDUSTRIAL ARTS</t>
  </si>
  <si>
    <t>11406 MORANG DRIVE</t>
  </si>
  <si>
    <t>SUMMIT ACADEMY</t>
  </si>
  <si>
    <t>P.O. BOX 310, 30100 OLMSTEAD</t>
  </si>
  <si>
    <t>FLAT ROCK</t>
  </si>
  <si>
    <t>MICHIGAN HEALTH ACADEMY</t>
  </si>
  <si>
    <t>5845 AUBURN</t>
  </si>
  <si>
    <t>CESAR CHAVEZ ACADEMY</t>
  </si>
  <si>
    <t>8126 W. VERNOR HIGHWAY</t>
  </si>
  <si>
    <t>COMMONWEALTH COMMUNITY DEVEL. ACADEMY</t>
  </si>
  <si>
    <t>13477 EUREKA</t>
  </si>
  <si>
    <t>MIDLAND ACADEMY OF ADVANCED &amp; CREATIVE STUDIES</t>
  </si>
  <si>
    <t>4653 E. BAILEY BRIDGE ROAD</t>
  </si>
  <si>
    <t>COUNTRYSIDE CHARTER SCHOOL</t>
  </si>
  <si>
    <t>4800 MEADOWBROOK ROAD</t>
  </si>
  <si>
    <t>BENTON HARBOR</t>
  </si>
  <si>
    <t>SAUK TRAIL ACADEMY</t>
  </si>
  <si>
    <t>160 W. MECHANIC ROAD</t>
  </si>
  <si>
    <t>HILLSDALE</t>
  </si>
  <si>
    <t>MOREY CHARTER SCHOOL</t>
  </si>
  <si>
    <t>380 W. BLANCHARD ROAD</t>
  </si>
  <si>
    <t>SHEPHERD</t>
  </si>
  <si>
    <t>GRATTAN ACADEMY</t>
  </si>
  <si>
    <t>12047 OLD BELDING ROAD</t>
  </si>
  <si>
    <t>BELDING</t>
  </si>
  <si>
    <t>GATEWAY MIDDLE/HIGH SCHOOL</t>
  </si>
  <si>
    <t>311 STATE STREET SE</t>
  </si>
  <si>
    <t>KNAPP CHARTER ACADEMY</t>
  </si>
  <si>
    <t>1759 LEFFINGWELL AVENUE NE</t>
  </si>
  <si>
    <t>WALKER CHARTER ACADEMY</t>
  </si>
  <si>
    <t>1801 3 MILE ROAD NW</t>
  </si>
  <si>
    <t>CROSS CREEK CHARTER ACADEMY</t>
  </si>
  <si>
    <t>7701 KALAMAZOO AVENUE SE</t>
  </si>
  <si>
    <t>CHATFIELD SCHOOL</t>
  </si>
  <si>
    <t>231 LAKE DRIVE</t>
  </si>
  <si>
    <t>LAPEER</t>
  </si>
  <si>
    <t>CASMAN ALTERNATIVE ACADEMY</t>
  </si>
  <si>
    <t>1710 MERKEY ROAD</t>
  </si>
  <si>
    <t>MANISTEE</t>
  </si>
  <si>
    <t>NORTH STAR ACADEMY</t>
  </si>
  <si>
    <t>P.O. BOX 577</t>
  </si>
  <si>
    <t>ISHPEMING</t>
  </si>
  <si>
    <t>THRESHOLD ACADEMY</t>
  </si>
  <si>
    <t>904 OAK DRIVE</t>
  </si>
  <si>
    <t>PONTIAC ACADEMY OF EXCELLENCE</t>
  </si>
  <si>
    <t>196 OAKLAND AVENUE</t>
  </si>
  <si>
    <t>GREAT LAKES ACADEMY</t>
  </si>
  <si>
    <t>46312 WOODWARD AVENUE</t>
  </si>
  <si>
    <t>ACADEMY OF MICHIGAN</t>
  </si>
  <si>
    <t>20820 GREENFIELD</t>
  </si>
  <si>
    <t>EAGLE CREST CHARTER ACADEMY</t>
  </si>
  <si>
    <t>11950 RILEY STREET</t>
  </si>
  <si>
    <t>MOSAICA ACADEMY OF SAGINAW</t>
  </si>
  <si>
    <t>5173 LODGE STREET</t>
  </si>
  <si>
    <t>CENTRAL ACADEMY</t>
  </si>
  <si>
    <t>2459 S. INDUSTRIAL HIGHWAY</t>
  </si>
  <si>
    <t>WASHTENAW TECHNICAL MIDDLE COLLEGE</t>
  </si>
  <si>
    <t>P.O. BOX D-1</t>
  </si>
  <si>
    <t>ACADEMY FOR BUSINESS &amp; TECHNOLOGY</t>
  </si>
  <si>
    <t>26104 ETON AVENUE</t>
  </si>
  <si>
    <t>NSOROMA INSTITUTE</t>
  </si>
  <si>
    <t>22180 PARKLAWN STREET</t>
  </si>
  <si>
    <t>CHANDLER PARK ACADEMY</t>
  </si>
  <si>
    <t>4901 HAVERHILL STREET</t>
  </si>
  <si>
    <t>ML WINANS ACADEMY OF PERFORMING ARTS</t>
  </si>
  <si>
    <t>7616 E. NEVADA STREET</t>
  </si>
  <si>
    <t>DETROIT COMMUNITY HIGH SCHOOL</t>
  </si>
  <si>
    <t>9331 GRANDVILLE AVENUE</t>
  </si>
  <si>
    <t>HENRY FORD ACADEMY</t>
  </si>
  <si>
    <t>P.O. BOX 1148</t>
  </si>
  <si>
    <t>DEARBORN</t>
  </si>
  <si>
    <t>HEART ACADEMY</t>
  </si>
  <si>
    <t>19800 ANITA</t>
  </si>
  <si>
    <t>HARPER WOODS</t>
  </si>
  <si>
    <t>DEARBORN ACADEMY</t>
  </si>
  <si>
    <t>19310 FORD ROAD</t>
  </si>
  <si>
    <t>DETROIT ACADEMY OF ARTS AND SCIENCES</t>
  </si>
  <si>
    <t>2985 E. JEFFERSON AVENUE</t>
  </si>
  <si>
    <t>DOVE ACADEMY OF DETROIT</t>
  </si>
  <si>
    <t>8210 ROLYAT</t>
  </si>
  <si>
    <t>KING ACADEMY</t>
  </si>
  <si>
    <t>1615 HENRY RUFF ROAD</t>
  </si>
  <si>
    <t>TIMBUKTU ACADEMY OF SCIENCE &amp; TECHNOLOGY</t>
  </si>
  <si>
    <t>9980 GRATIOT AVENUE</t>
  </si>
  <si>
    <t>CONCORD ACADEMY: ANTRIM</t>
  </si>
  <si>
    <t>5055 COREY ROAD</t>
  </si>
  <si>
    <t>MANCELONA</t>
  </si>
  <si>
    <t>ARBOR ACADEMY</t>
  </si>
  <si>
    <t>55 ARBOR STREET</t>
  </si>
  <si>
    <t>WILL CARLETON ACADEMY</t>
  </si>
  <si>
    <t>P.O. BOX 712</t>
  </si>
  <si>
    <t>OAKLAND ACADEMY</t>
  </si>
  <si>
    <t>6325 OAKLAND DRIVE</t>
  </si>
  <si>
    <t>WILLIAM C. ABNEY ACADEMY</t>
  </si>
  <si>
    <t>230 HOLLISTER AVENUE SE</t>
  </si>
  <si>
    <t>CROSSROADS CHARTER ACADEMY</t>
  </si>
  <si>
    <t>215 W. SPRUCE STREET</t>
  </si>
  <si>
    <t>BIG RAPIDS</t>
  </si>
  <si>
    <t>BENJAMIN CARSON ACADEMY</t>
  </si>
  <si>
    <t>1326 ST. ANTOINE</t>
  </si>
  <si>
    <t>CHARLOTTE FORTEN ACADEMY</t>
  </si>
  <si>
    <t>5690 CECIL STREET</t>
  </si>
  <si>
    <t>BENTON HARBOR CHARTER SCHOOL</t>
  </si>
  <si>
    <t>455 RIVERVIEW DRIVE, SUITE1</t>
  </si>
  <si>
    <t>ENDEAVOR CHARTER ACADEMY</t>
  </si>
  <si>
    <t>380 N. HELMER ROAD</t>
  </si>
  <si>
    <t>GRAND BLANC ACADEMY</t>
  </si>
  <si>
    <t>5135 E. HILL ROAD</t>
  </si>
  <si>
    <t>NORTHRIDGE ACADEMY</t>
  </si>
  <si>
    <t>5306 NORTH STREET</t>
  </si>
  <si>
    <t>FLINT</t>
  </si>
  <si>
    <t>INTERNATIONAL ACADEMY OF FLINT</t>
  </si>
  <si>
    <t>2820 S. SAGINAW STREET</t>
  </si>
  <si>
    <t>CENTER ACADEMY</t>
  </si>
  <si>
    <t>310 W. OAKLEY</t>
  </si>
  <si>
    <t>LINDEN CHARTER ACADEMY</t>
  </si>
  <si>
    <t>3244 LINDEN ROAD</t>
  </si>
  <si>
    <t>ACADEMY OF FLINT</t>
  </si>
  <si>
    <t>4100 W. COLDWATER ROAD</t>
  </si>
  <si>
    <t>WHITE PINE ACADEMY</t>
  </si>
  <si>
    <t>P.O. BOX 495</t>
  </si>
  <si>
    <t>LESLIE</t>
  </si>
  <si>
    <t>CAPITAL AREA ACADEMY</t>
  </si>
  <si>
    <t>5525 S. PENNSYLVANIA AVENUE</t>
  </si>
  <si>
    <t>NEW CITY ACADEMY</t>
  </si>
  <si>
    <t>2130 W. HOLMES ROAD, SUITE B</t>
  </si>
  <si>
    <t>WINDEMERE PARK CHARTER ACADEMY</t>
  </si>
  <si>
    <t>3100 W. SAGINAW HWY</t>
  </si>
  <si>
    <t>PARAGON CHARTER ACADEMY</t>
  </si>
  <si>
    <t>3750 MCCAIN ROAD</t>
  </si>
  <si>
    <t>KALAMAZOO ADVANTAGE ACADEMY</t>
  </si>
  <si>
    <t>300 S. KALAMAZOO MALL</t>
  </si>
  <si>
    <t>PARAMOUNT CHARTER ACADEMY</t>
  </si>
  <si>
    <t>3624 S. WESTNEDGE AVENUE</t>
  </si>
  <si>
    <t>CREATIVE TECHNOLOGIES ACADEMY</t>
  </si>
  <si>
    <t>360 PINE STREET</t>
  </si>
  <si>
    <t>CEDAR SPRINGS</t>
  </si>
  <si>
    <t>RIDGE PARK CHARTER ACADEMY</t>
  </si>
  <si>
    <t>4120 CAMELOT RIDGE DRIVE SE</t>
  </si>
  <si>
    <t>KENTWOOD</t>
  </si>
  <si>
    <t>CHANDLER WOODS CHARTER ACADEMY</t>
  </si>
  <si>
    <t>6895 SAMRICK AVENUE PVT.</t>
  </si>
  <si>
    <t>CONNER CREEK ACADEMY EAST</t>
  </si>
  <si>
    <t>16911 EASTLAND</t>
  </si>
  <si>
    <t>HURON ACADEMY</t>
  </si>
  <si>
    <t>11401 METRO PARKWAY</t>
  </si>
  <si>
    <t>STERLING HEIGHTS</t>
  </si>
  <si>
    <t>CONNER CREEK ACADEMY</t>
  </si>
  <si>
    <t>8525 COLE AVENUE</t>
  </si>
  <si>
    <t>NEW BEDFORD ACADEMY</t>
  </si>
  <si>
    <t>6315 SECOR ROAD</t>
  </si>
  <si>
    <t>LAMBERTVILLE</t>
  </si>
  <si>
    <t>TIMBERLAND ACADEMY</t>
  </si>
  <si>
    <t>2574 MCLAUGHLIN ROAD</t>
  </si>
  <si>
    <t>EDISON-OAKLAND PUBLIC SCHOOL ACADEMY</t>
  </si>
  <si>
    <t>22111 WOODWARD AVENUE</t>
  </si>
  <si>
    <t>FERNDALE</t>
  </si>
  <si>
    <t>HOLLY ACADEMY</t>
  </si>
  <si>
    <t>820 ACADEMY DRIVE</t>
  </si>
  <si>
    <t>HOLLY</t>
  </si>
  <si>
    <t>OAKLAND INTERNATIONAL ACADEMY</t>
  </si>
  <si>
    <t>28650 11 MILE ROAD BANTRY SUIT</t>
  </si>
  <si>
    <t>FARMINGTON HILLS</t>
  </si>
  <si>
    <t>FRANCIS REH PSA</t>
  </si>
  <si>
    <t>2201 OWEN STREET</t>
  </si>
  <si>
    <t>NORTH SAGINAW CHARTER ACADEMY</t>
  </si>
  <si>
    <t>2332 TRAUTNER ROAD</t>
  </si>
  <si>
    <t>LANDMARK ACADEMY</t>
  </si>
  <si>
    <t>4800 LAPEER ROAD</t>
  </si>
  <si>
    <t>KIMBALL</t>
  </si>
  <si>
    <t>ANN ARBOR LEARNING COMMUNITY</t>
  </si>
  <si>
    <t>2898 PACKARD ROAD</t>
  </si>
  <si>
    <t>SOUTH ARBOR CHARTER ACADEMY</t>
  </si>
  <si>
    <t>8200 CARPENTER ROAD</t>
  </si>
  <si>
    <t>YPSILANTI</t>
  </si>
  <si>
    <t>GEORGE CROCKETT ACADEMY</t>
  </si>
  <si>
    <t>4851 14TH STREET</t>
  </si>
  <si>
    <t>SUMMIT ACADEMY NORTH</t>
  </si>
  <si>
    <t>28697 SIBLEY ROAD</t>
  </si>
  <si>
    <t>PIERRE TOUSSAINT ACADEMY</t>
  </si>
  <si>
    <t>2450 S. BEATRICE STREET</t>
  </si>
  <si>
    <t>VOYAGEUR ACADEMY</t>
  </si>
  <si>
    <t>4321 N. MILITARY STREET</t>
  </si>
  <si>
    <t>STAR INTERNATIONAL ACADEMY</t>
  </si>
  <si>
    <t>24425 HASS</t>
  </si>
  <si>
    <t>HOPE ACADEMY</t>
  </si>
  <si>
    <t>10100 GRAND RIVER AVENUE</t>
  </si>
  <si>
    <t>WESTON TECHNICAL ACADEMY</t>
  </si>
  <si>
    <t>22930 CHIPPEWA</t>
  </si>
  <si>
    <t>EDISON PUBLIC SCHOOL ACADEMY</t>
  </si>
  <si>
    <t>950 SELDEN STREET</t>
  </si>
  <si>
    <t>DAVID ELLIS ACADEMY</t>
  </si>
  <si>
    <t>18977 SCHAEFER HIGHWAY</t>
  </si>
  <si>
    <t>ROSS HILL ACADEMY</t>
  </si>
  <si>
    <t>3111 ELMWOOD STREET</t>
  </si>
  <si>
    <t>CENTER FOR LITERACY AND CREATIVITY</t>
  </si>
  <si>
    <t>18401 W. MCNICHOLS ROAD</t>
  </si>
  <si>
    <t>UNIVERSAL ACADEMY</t>
  </si>
  <si>
    <t>4612 LONYO STREET</t>
  </si>
  <si>
    <t>YMCA SERVICE LEARNING ACADEMY</t>
  </si>
  <si>
    <t>21605 W. 7 MILE ROAD</t>
  </si>
  <si>
    <t>ALLEN ACADEMY</t>
  </si>
  <si>
    <t>14595 HEYDEN</t>
  </si>
  <si>
    <t>OLD REDFORD ACADEMY</t>
  </si>
  <si>
    <t>17195 REDFORD AVENUE</t>
  </si>
  <si>
    <t>HOPE OF DETROIT ACADEMY</t>
  </si>
  <si>
    <t>4443 N. CAMPBELL</t>
  </si>
  <si>
    <t>JOY PREPARATORY ACADEMY</t>
  </si>
  <si>
    <t>1129 OAKMAN BOULEVARD</t>
  </si>
  <si>
    <t>WEST VILLAGE ACADEMY</t>
  </si>
  <si>
    <t>3530 WESTWOOD</t>
  </si>
  <si>
    <t>CHERRY HILL SCHOOL OF PERFORMING ARTS</t>
  </si>
  <si>
    <t>28500 AVONDALE</t>
  </si>
  <si>
    <t>ACADEMY OF INKSTER</t>
  </si>
  <si>
    <t>NEW BEGINNINGS ACADEMY</t>
  </si>
  <si>
    <t>211 EAST MICHIGAN</t>
  </si>
  <si>
    <t>GEORGE WASHINGTON CARVER ACADEMY</t>
  </si>
  <si>
    <t>14510 SECOND AVENUE</t>
  </si>
  <si>
    <t>MARSHALL ACADEMY</t>
  </si>
  <si>
    <t>18203 HOMER ROAD</t>
  </si>
  <si>
    <t>BURTON GLEN CHARTER ACADEMY</t>
  </si>
  <si>
    <t>4171 ATHERTON ROAD</t>
  </si>
  <si>
    <t>BURTON</t>
  </si>
  <si>
    <t>GRAND RAPIDS CHILD DISCOVERY CENTER</t>
  </si>
  <si>
    <t>640 5TH STREET NW</t>
  </si>
  <si>
    <t>WALTON CHARTER ACADEMY</t>
  </si>
  <si>
    <t>744 E. WALTON BOULEVARD</t>
  </si>
  <si>
    <t>ADVANCED TECHNOLOGY ACADEMY</t>
  </si>
  <si>
    <t>7265 CALHOUN</t>
  </si>
  <si>
    <t>BLUE WATER LEARNING ACADEMY</t>
  </si>
  <si>
    <t>5202 TAFT ROAD</t>
  </si>
  <si>
    <t>ALGONAC</t>
  </si>
  <si>
    <t>MARILYN F. LUNDY ACADEMY</t>
  </si>
  <si>
    <t>12555 S. MCDOUGALL</t>
  </si>
  <si>
    <t>UNIVERSITY PREPARATORY ACADEMY</t>
  </si>
  <si>
    <t>600 ANTOINETTE</t>
  </si>
  <si>
    <t>DETROIT ADVANTAGE ACADEMY</t>
  </si>
  <si>
    <t>9881 MENDOTA STREET</t>
  </si>
  <si>
    <t>METRO CHARTER ACADEMY</t>
  </si>
  <si>
    <t>34800 ECORSE ROAD</t>
  </si>
  <si>
    <t>CANTON CHARTER ACADEMY</t>
  </si>
  <si>
    <t>49100 FORD ROAD</t>
  </si>
  <si>
    <t>BAY COUNTY PSA</t>
  </si>
  <si>
    <t>1110 STATE STREET</t>
  </si>
  <si>
    <t>BAY CITY</t>
  </si>
  <si>
    <t>GRAND TRAVERSE ACADEMY</t>
  </si>
  <si>
    <t>1245 HAMMOND ROAD E</t>
  </si>
  <si>
    <t>MUSKEGON TECHNICAL ACADEMY</t>
  </si>
  <si>
    <t>2900 E. APPLE</t>
  </si>
  <si>
    <t>PONTIAC PSA</t>
  </si>
  <si>
    <t>48980 WOODWARD</t>
  </si>
  <si>
    <t>PRESQUE ISLE ACADEMY II</t>
  </si>
  <si>
    <t>PO BOX 731</t>
  </si>
  <si>
    <t>ONAWAY</t>
  </si>
  <si>
    <t>CREATIVE MONTESSORI ACADEMY</t>
  </si>
  <si>
    <t>15100 NORTHLINE ROAD</t>
  </si>
  <si>
    <t>WARRENDALE CHARTER ACADEMY</t>
  </si>
  <si>
    <t>19350 SAWYER</t>
  </si>
  <si>
    <t>BLANCHE KELSO BRUCE ACADEMY</t>
  </si>
  <si>
    <t>5555 CONNOR</t>
  </si>
  <si>
    <t>ARTS ACADEMY IN THE WOODS</t>
  </si>
  <si>
    <t>12900 FRAZHO</t>
  </si>
  <si>
    <t>OUTLOOK ACADEMY</t>
  </si>
  <si>
    <t>310 THOMAS STREET</t>
  </si>
  <si>
    <t>ALLEGAN</t>
  </si>
  <si>
    <t>St. Clair County Intervention Academy</t>
  </si>
  <si>
    <t>204 Bard Street</t>
  </si>
  <si>
    <t>Port Huron</t>
  </si>
  <si>
    <t>BATTLE CREEK AREA LEARNING CENTER</t>
  </si>
  <si>
    <t>15 S. ARBOR</t>
  </si>
  <si>
    <t>TRILLIUM ACADEMY</t>
  </si>
  <si>
    <t>13435 PARDEE</t>
  </si>
  <si>
    <t>TAYLOR</t>
  </si>
  <si>
    <t>DETROIT MERIT CHARTER ACADEMY</t>
  </si>
  <si>
    <t>1091 ALTER ROAD</t>
  </si>
  <si>
    <t>MERRITT ACADEMY</t>
  </si>
  <si>
    <t>59900 HAVENRIDGE ROAD</t>
  </si>
  <si>
    <t>JACKSON ARTS AND TECHNOLOGY PSA</t>
  </si>
  <si>
    <t>500 GRISWOLD STREET</t>
  </si>
  <si>
    <t>MT. CLEMENS MONTESSORI ACADEMY</t>
  </si>
  <si>
    <t>1070 HAMPTON ROAD</t>
  </si>
  <si>
    <t>MT. CLEMENS</t>
  </si>
  <si>
    <t>BRADFORD ACADEMY</t>
  </si>
  <si>
    <t>26555 FRANKLIN ROAD</t>
  </si>
  <si>
    <t>OJIBWE CHARTER SCHOOL</t>
  </si>
  <si>
    <t>11507 WEST INDUSTRIAL DRIVE</t>
  </si>
  <si>
    <t>BRIMLEY</t>
  </si>
  <si>
    <t>RICHFIELD PUBLIC SCHOOL ACADEMY</t>
  </si>
  <si>
    <t>3807 N. CENTER ROAD</t>
  </si>
  <si>
    <t>HAMTRAMCK ACADEMY</t>
  </si>
  <si>
    <t>11420 CONANT</t>
  </si>
  <si>
    <t>HAMTRAMCK</t>
  </si>
  <si>
    <t>THREE OAKS PUBLIC SCHOOL ACADEMY</t>
  </si>
  <si>
    <t>1212 KINGSLEY</t>
  </si>
  <si>
    <t>KEYSTONE ACADEMY</t>
  </si>
  <si>
    <t>47925 BEMIS</t>
  </si>
  <si>
    <t>ACADEMY OF WATERFORD</t>
  </si>
  <si>
    <t>3000 SASHABAW ROAD</t>
  </si>
  <si>
    <t>RIVERSIDE ACADEMY</t>
  </si>
  <si>
    <t>7124 MILLER ROAD</t>
  </si>
  <si>
    <t>ADAMS TOWNSHIP SCHOOL DISTRICT</t>
  </si>
  <si>
    <t>P.O. BOX 37</t>
  </si>
  <si>
    <t>PAINESDALE</t>
  </si>
  <si>
    <t>ADDISON COMMUNITY SCHOOLS</t>
  </si>
  <si>
    <t>219 N. COMSTOCK STREET</t>
  </si>
  <si>
    <t>ADRIAN CITY SCHOOL DISTRICT</t>
  </si>
  <si>
    <t>227 N. WINTER STREET</t>
  </si>
  <si>
    <t>ADRIAN</t>
  </si>
  <si>
    <t>AIRPORT COMMUNITY SCHOOL DISTRICT</t>
  </si>
  <si>
    <t>11270 GRAFTON ROAD</t>
  </si>
  <si>
    <t>CARLETON</t>
  </si>
  <si>
    <t>AKRON-FAIRGROVE SCHOOLS</t>
  </si>
  <si>
    <t>P.O. BOX 217</t>
  </si>
  <si>
    <t>FAIRGROVE</t>
  </si>
  <si>
    <t>ALBA PUBLIC SCHOOLS</t>
  </si>
  <si>
    <t>P.O. BOX 10</t>
  </si>
  <si>
    <t>ALBA</t>
  </si>
  <si>
    <t>ALBION PUBLIC SCHOOLS</t>
  </si>
  <si>
    <t>1418 COOPER STREET</t>
  </si>
  <si>
    <t>ALCONA COMMUNITY SCHOOLS</t>
  </si>
  <si>
    <t>ALGONAC COMMUNITY SCHOOL DISTRICT</t>
  </si>
  <si>
    <t>1216 ST. CLAIR BOULEVARD</t>
  </si>
  <si>
    <t>ALLEGAN PUBLIC SCHOOLS</t>
  </si>
  <si>
    <t>550 FIFTH STREET</t>
  </si>
  <si>
    <t>ALLEN PARK PUBLIC SCHOOLS</t>
  </si>
  <si>
    <t>9601 VINE AVENUE</t>
  </si>
  <si>
    <t>ALLEN PARK</t>
  </si>
  <si>
    <t>ALLENDALE PUBLIC SCHOOL DISTRICT</t>
  </si>
  <si>
    <t>P.O. BOX 30</t>
  </si>
  <si>
    <t>ALMA PUBLIC SCHOOLS</t>
  </si>
  <si>
    <t>1500 N. PINE AVENUE</t>
  </si>
  <si>
    <t>ALMONT COMMUNITY SCHOOLS</t>
  </si>
  <si>
    <t>401 CHURCH STREET</t>
  </si>
  <si>
    <t>ALMONT</t>
  </si>
  <si>
    <t>ALPENA PUBLIC SCHOOLS</t>
  </si>
  <si>
    <t>2373 GORDON ROAD</t>
  </si>
  <si>
    <t>ALPENA</t>
  </si>
  <si>
    <t>ANCHOR BAY SCHOOL DISTRICT</t>
  </si>
  <si>
    <t>52801 ASHLEY STREET</t>
  </si>
  <si>
    <t>NEW BALTIMORE</t>
  </si>
  <si>
    <t>ANN ARBOR PUBLIC SCHOOLS</t>
  </si>
  <si>
    <t>P.O. BOX 1188</t>
  </si>
  <si>
    <t>ARENAC EASTERN SCHOOL DISTRICT</t>
  </si>
  <si>
    <t>P.O. BOX 98</t>
  </si>
  <si>
    <t>TWINING</t>
  </si>
  <si>
    <t>ARMADA AREA SCHOOLS</t>
  </si>
  <si>
    <t>74500 BURK STREET</t>
  </si>
  <si>
    <t>ARMADA</t>
  </si>
  <si>
    <t>ARVON TOWNSHIP SCHOOL DISTRICT</t>
  </si>
  <si>
    <t>HCR 1 BOX 825</t>
  </si>
  <si>
    <t>SKANEE</t>
  </si>
  <si>
    <t>ASHLEY COMMUNITY SCHOOLS</t>
  </si>
  <si>
    <t>P.O. BOX 6</t>
  </si>
  <si>
    <t>ATHENS AREA SCHOOLS</t>
  </si>
  <si>
    <t>300 E. HOLCOMB STREET</t>
  </si>
  <si>
    <t>ATHERTON COMMUNITY SCHOOLS</t>
  </si>
  <si>
    <t>3354 S. GENESEE ROAD</t>
  </si>
  <si>
    <t>ATLANTA COMMUNITY SCHOOLS</t>
  </si>
  <si>
    <t>P.O. BOX 619</t>
  </si>
  <si>
    <t>AU GRES-SIMS SCHOOL DISTRICT</t>
  </si>
  <si>
    <t>P.O. BOX 648</t>
  </si>
  <si>
    <t>AU GRES</t>
  </si>
  <si>
    <t>AUTRAIN-ONOTA PUBLIC SCHOOLS</t>
  </si>
  <si>
    <t>P.O. BOX 105</t>
  </si>
  <si>
    <t>DEERTON</t>
  </si>
  <si>
    <t>AVONDALE SCHOOL DISTRICT</t>
  </si>
  <si>
    <t>260 S. SQUIRREL ROAD</t>
  </si>
  <si>
    <t>AUBURN HILLS</t>
  </si>
  <si>
    <t>BALDWIN COMMUNITY SCHOOLS</t>
  </si>
  <si>
    <t>525 FOURTH STREET</t>
  </si>
  <si>
    <t>BALDWIN</t>
  </si>
  <si>
    <t>BANGOR PUBLIC SCHOOLS (VAN BUREN)</t>
  </si>
  <si>
    <t>801 W. ARLINGTON STREET</t>
  </si>
  <si>
    <t>BANGOR TOWNSHIP SCHOOLS</t>
  </si>
  <si>
    <t>3520 OLD KAWKAWLIN ROAD</t>
  </si>
  <si>
    <t>BANGOR TOWNSHIP S/D #8</t>
  </si>
  <si>
    <t>35594 66TH STREET</t>
  </si>
  <si>
    <t>BARAGA AREA SCHOOLS</t>
  </si>
  <si>
    <t>P.O. BOX 428</t>
  </si>
  <si>
    <t>BARAGA</t>
  </si>
  <si>
    <t>BARK RIVER-HARRIS SCHOOL DISTRICT</t>
  </si>
  <si>
    <t>P.O. BOX 350</t>
  </si>
  <si>
    <t>HARRIS</t>
  </si>
  <si>
    <t>BATH COMMUNITY SCHOOLS</t>
  </si>
  <si>
    <t>P.O. BOX 310</t>
  </si>
  <si>
    <t>BAY CITY SCHOOL DISTRICT</t>
  </si>
  <si>
    <t>910 N. WALNUT STREET</t>
  </si>
  <si>
    <t>BEAL CITY PUBLIC SCHOOLS</t>
  </si>
  <si>
    <t>3117 ELIAS ROAD</t>
  </si>
  <si>
    <t>BEAR LAKE SCHOOL DISTRICT</t>
  </si>
  <si>
    <t>P.O. BOX 188</t>
  </si>
  <si>
    <t>BEAR LAKE</t>
  </si>
  <si>
    <t>BEAVER ISLAND COMMUNITY SCHOOL</t>
  </si>
  <si>
    <t>P.O. BOX 235</t>
  </si>
  <si>
    <t>BEAVER ISLAND</t>
  </si>
  <si>
    <t>BEAVERTON RURAL SCHOOLS</t>
  </si>
  <si>
    <t>P.O. BOX 529</t>
  </si>
  <si>
    <t>BEDFORD PUBLIC SCHOOLS</t>
  </si>
  <si>
    <t>1623 W. STERNS ROAD</t>
  </si>
  <si>
    <t>TEMPERANCE</t>
  </si>
  <si>
    <t>BEECHER COMMUNITY SCHOOL DISTRICT</t>
  </si>
  <si>
    <t>1020 W. COLDWATER ROAD</t>
  </si>
  <si>
    <t>BELDING AREA SCHOOL DISTRICT</t>
  </si>
  <si>
    <t>321 WILSON STREET</t>
  </si>
  <si>
    <t>BELLAIRE PUBLIC SCHOOLS</t>
  </si>
  <si>
    <t>204 W. FOREST HOME AVENUE</t>
  </si>
  <si>
    <t>BELLAIRE</t>
  </si>
  <si>
    <t>BELLEVUE COMMUNITY SCHOOLS</t>
  </si>
  <si>
    <t>201 WEST STREET</t>
  </si>
  <si>
    <t>BENDLE PUBLIC SCHOOLS</t>
  </si>
  <si>
    <t>2283 E. SCOTTWOOD AVENUE</t>
  </si>
  <si>
    <t>BENTLEY COMMUNITY SCHOOLS</t>
  </si>
  <si>
    <t>1170 N. BELSAY ROAD</t>
  </si>
  <si>
    <t>BENTON HARBOR AREA SCHOOLS</t>
  </si>
  <si>
    <t>P.O. BOX 1107</t>
  </si>
  <si>
    <t>BENZIE COUNTY CENTRAL SCHOOLS</t>
  </si>
  <si>
    <t>P.O. BOX 240</t>
  </si>
  <si>
    <t>BENZONIA</t>
  </si>
  <si>
    <t>BERKLEY SCHOOL DISTRICT</t>
  </si>
  <si>
    <t>2211 OAKSHIRE STREET</t>
  </si>
  <si>
    <t>BERLIN TOWNSHIP S/D #3</t>
  </si>
  <si>
    <t>6679 S. STATE ROAD</t>
  </si>
  <si>
    <t>IONIA</t>
  </si>
  <si>
    <t>BERRIEN SPRINGS PUBLIC SCHOOLS</t>
  </si>
  <si>
    <t>ONE SYLVESTER AVENUE</t>
  </si>
  <si>
    <t>BERRIEN SPRINGS</t>
  </si>
  <si>
    <t>BIG BAY DE NOC SCHOOL DISTRICT</t>
  </si>
  <si>
    <t>8928 OO.25 ROAD</t>
  </si>
  <si>
    <t>COOKS</t>
  </si>
  <si>
    <t>BIG RAPIDS PUBLIC SCHOOLS</t>
  </si>
  <si>
    <t>21034 15 MILE ROAD</t>
  </si>
  <si>
    <t>BIRCH RUN AREA SCHOOL DISTRICT</t>
  </si>
  <si>
    <t>12400 CHURCH STREET</t>
  </si>
  <si>
    <t>BIRCH RUN</t>
  </si>
  <si>
    <t>BIRMINGHAM CITY SCHOOL DISTRICT</t>
  </si>
  <si>
    <t>550 W. MERRILL STREET</t>
  </si>
  <si>
    <t>BIRMINGHAM</t>
  </si>
  <si>
    <t>BLISSFIELD COMMUNITY SCHOOLS</t>
  </si>
  <si>
    <t>630 S. LANE STREET</t>
  </si>
  <si>
    <t>BLISSFIELD</t>
  </si>
  <si>
    <t>BLOOMFIELD HILLS SCHOOL DISTRICT</t>
  </si>
  <si>
    <t>PO BOX 816</t>
  </si>
  <si>
    <t>BLOOMFIELD HILLS</t>
  </si>
  <si>
    <t>BLOOMINGDALE PUBLIC SCHOOL DISTRICT</t>
  </si>
  <si>
    <t>BOIS BLANC PINES SCHOOL DISTRICT</t>
  </si>
  <si>
    <t>P.O. BOX 876</t>
  </si>
  <si>
    <t>POINTE AUX PINS</t>
  </si>
  <si>
    <t>BOYNE CITY PUBLIC SCHOOLS</t>
  </si>
  <si>
    <t>P.O. BOX 289</t>
  </si>
  <si>
    <t>BOYNE FALLS PUBLIC SCHOOL DISTRICT</t>
  </si>
  <si>
    <t>P.O. BOX 356</t>
  </si>
  <si>
    <t>BOYNE FALLS</t>
  </si>
  <si>
    <t>BRANDON SCHOOL DISTRICT</t>
  </si>
  <si>
    <t>1025 S. ORTONVILLE ROAD</t>
  </si>
  <si>
    <t>ORTONVILLE</t>
  </si>
  <si>
    <t>BRANDYWINE PUBLIC SCHOOL DISTRICT</t>
  </si>
  <si>
    <t>1830 S. THIRD ST.</t>
  </si>
  <si>
    <t>BRECKENRIDGE COMMUNITY SCHOOLS</t>
  </si>
  <si>
    <t>BRECKENRIDGE</t>
  </si>
  <si>
    <t>BREITUNG TOWNSHIP SCHOOLS</t>
  </si>
  <si>
    <t>2000 W. PYLE DRIVE</t>
  </si>
  <si>
    <t>KINGSFORD</t>
  </si>
  <si>
    <t>BRIDGEPORT-SPAULDING COMMUNITY SCHOOL DISTRICT</t>
  </si>
  <si>
    <t>P.O. BOX 657</t>
  </si>
  <si>
    <t>BRIDGMAN PUBLIC SCHOOLS</t>
  </si>
  <si>
    <t>9964 GAST ROAD</t>
  </si>
  <si>
    <t>BRIDGMAN</t>
  </si>
  <si>
    <t>BRIGHTON AREA SCHOOLS</t>
  </si>
  <si>
    <t>125 S. CHURCH STREET</t>
  </si>
  <si>
    <t>BRIMLEY AREA SCHOOLS</t>
  </si>
  <si>
    <t>7134 S. M-221</t>
  </si>
  <si>
    <t>BRITTON-MACON AREA SCHOOL DISTRICT</t>
  </si>
  <si>
    <t>201 COLLEGE AVENUE</t>
  </si>
  <si>
    <t>BRITTON</t>
  </si>
  <si>
    <t>BRONSON COMMUNITY SCHOOL DISTRICT</t>
  </si>
  <si>
    <t>215 W. CHICAGO STREET</t>
  </si>
  <si>
    <t>11775 HEWITT ROAD</t>
  </si>
  <si>
    <t>BROWN CITY COMMUNITY SCHOOLS</t>
  </si>
  <si>
    <t>4349 SECOND ST., PO BOX 160</t>
  </si>
  <si>
    <t>BROWN CITY</t>
  </si>
  <si>
    <t>FLAT ROCK COMMUNITY SCHOOLS</t>
  </si>
  <si>
    <t>28639 DIVISION</t>
  </si>
  <si>
    <t>BUCHANAN COMMUNITY SCHOOLS</t>
  </si>
  <si>
    <t>401 W. CHICAGO STREET</t>
  </si>
  <si>
    <t>BUCKLEY COMMUNITY SCHOOL DISTRICT</t>
  </si>
  <si>
    <t>BUCKLEY</t>
  </si>
  <si>
    <t>BUENA VISTA SCHOOL DISTRICT</t>
  </si>
  <si>
    <t>P.O. BOX 14829</t>
  </si>
  <si>
    <t>BULLOCK CREEK SCHOOL DISTRICT</t>
  </si>
  <si>
    <t>1420 S. BADOUR ROAD</t>
  </si>
  <si>
    <t>BURR OAK COMMUNITY SCHOOL DISTRICT</t>
  </si>
  <si>
    <t>P.O. BOX 337</t>
  </si>
  <si>
    <t>BURR OAK, MICH</t>
  </si>
  <si>
    <t>BURT TOWNSHIP SCHOOL DISTRICT</t>
  </si>
  <si>
    <t>GRAND MARAIS</t>
  </si>
  <si>
    <t>BYRON AREA SCHOOLS</t>
  </si>
  <si>
    <t>312 W. MAPLE STREET</t>
  </si>
  <si>
    <t>BYRON CENTER PUBLIC SCHOOLS</t>
  </si>
  <si>
    <t>2475 84TH STREET SW</t>
  </si>
  <si>
    <t>CADILLAC AREA PUBLIC SCHOOLS</t>
  </si>
  <si>
    <t>421 S. MITCHELL STREET</t>
  </si>
  <si>
    <t>CADILLAC</t>
  </si>
  <si>
    <t>CALEDONIA COMMUNITY SCHOOLS</t>
  </si>
  <si>
    <t>203 E. MAIN STREET SE</t>
  </si>
  <si>
    <t>CALEDONIA</t>
  </si>
  <si>
    <t>PUBLIC SCHOOLS OF CALUMET</t>
  </si>
  <si>
    <t>57070 MINE STREET</t>
  </si>
  <si>
    <t>CALUMET</t>
  </si>
  <si>
    <t>CAMDEN-FRONTIER SCHOOLS</t>
  </si>
  <si>
    <t>4971 W. MONTGOMERY ROAD</t>
  </si>
  <si>
    <t>CAPAC COMMUNITY SCHOOL DISTRICT</t>
  </si>
  <si>
    <t>P.O. BOX 700</t>
  </si>
  <si>
    <t>CAPAC</t>
  </si>
  <si>
    <t>CARMAN-AINSWORTH COMMUNITY SCHOOLS</t>
  </si>
  <si>
    <t>G-3475 W. COURT STREET</t>
  </si>
  <si>
    <t>CARNEY-NADEAU PUBLIC SCHOOLS</t>
  </si>
  <si>
    <t>CARNEY</t>
  </si>
  <si>
    <t>CARO COMMUNITY SCHOOLS</t>
  </si>
  <si>
    <t>301 N. HOOPER STREET</t>
  </si>
  <si>
    <t>CARO</t>
  </si>
  <si>
    <t>CARROLLTON SCHOOL DISTRICT</t>
  </si>
  <si>
    <t>P.O. BOX 517</t>
  </si>
  <si>
    <t>CARSON CITY-CRYSTAL AREA SCHOOLS</t>
  </si>
  <si>
    <t>P.O. BOX 780</t>
  </si>
  <si>
    <t>CARSON CITY</t>
  </si>
  <si>
    <t>CARSONVILLE-PORT SANILAC SCHOOL DISTRICT</t>
  </si>
  <si>
    <t>100 N. GOETZE ROAD</t>
  </si>
  <si>
    <t>CARSONVILLE</t>
  </si>
  <si>
    <t>CASEVILLE PUBLIC SCHOOLS</t>
  </si>
  <si>
    <t>P.O. BOX 1068</t>
  </si>
  <si>
    <t>CASEVILLE</t>
  </si>
  <si>
    <t>CASS CITY PUBLIC SCHOOLS</t>
  </si>
  <si>
    <t>4868 N. SEEGER STREET</t>
  </si>
  <si>
    <t>CASS CITY</t>
  </si>
  <si>
    <t>CASSOPOLIS PUBLIC SCHOOLS</t>
  </si>
  <si>
    <t>CASSOPOLIS</t>
  </si>
  <si>
    <t>CEDAR SPRINGS PUBLIC SCHOOLS</t>
  </si>
  <si>
    <t>204 E. MUSKEGON STREET</t>
  </si>
  <si>
    <t>CENTER LINE PUBLIC SCHOOLS</t>
  </si>
  <si>
    <t>26400 ARSENAL STREET</t>
  </si>
  <si>
    <t>CENTER LINE</t>
  </si>
  <si>
    <t>CENTRAL LAKE PUBLIC SCHOOLS</t>
  </si>
  <si>
    <t>CENTRAL LAKE</t>
  </si>
  <si>
    <t>CENTRAL MONTCALM PUBLIC SCHOOLS</t>
  </si>
  <si>
    <t>CENTREVILLE PUBLIC SCHOOLS</t>
  </si>
  <si>
    <t>CHARLEVOIX PUBLIC SCHOOLS</t>
  </si>
  <si>
    <t>208 CLINTON STREET</t>
  </si>
  <si>
    <t>CHARLOTTE PUBLIC SCHOOLS</t>
  </si>
  <si>
    <t>378 STATE STREET</t>
  </si>
  <si>
    <t>CHARLOTTE</t>
  </si>
  <si>
    <t>CHASSELL TOWNSHIP SCHOOL DISTRICT</t>
  </si>
  <si>
    <t>P.O. BOX 140</t>
  </si>
  <si>
    <t>CHASSELL</t>
  </si>
  <si>
    <t>CHEBOYGAN AREA SCHOOLS</t>
  </si>
  <si>
    <t>CHEBOYGAN</t>
  </si>
  <si>
    <t>CHELSEA SCHOOL DISTRICT</t>
  </si>
  <si>
    <t>500 E. WASHINGTON STREET</t>
  </si>
  <si>
    <t>CHESANING UNION SCHOOLS</t>
  </si>
  <si>
    <t>850 N. 4TH STREET</t>
  </si>
  <si>
    <t>CHESANING</t>
  </si>
  <si>
    <t>CHIPPEWA HILLS SCHOOL DISTRICT</t>
  </si>
  <si>
    <t>3226 ARTHUR ROAD</t>
  </si>
  <si>
    <t>REMUS</t>
  </si>
  <si>
    <t>CHIPPEWA VALLEY SCHOOLS</t>
  </si>
  <si>
    <t>19120 CASS AVENUE</t>
  </si>
  <si>
    <t>CHURCH SCHOOL DISTRICT</t>
  </si>
  <si>
    <t>2927 CROCKARD ROAD</t>
  </si>
  <si>
    <t>CLARE PUBLIC SCHOOLS</t>
  </si>
  <si>
    <t>201 E. STATE STREET</t>
  </si>
  <si>
    <t>CLARE</t>
  </si>
  <si>
    <t>CLARENCEVILLE SCHOOL DISTRICT</t>
  </si>
  <si>
    <t>20210 MIDDLEBELT ROAD</t>
  </si>
  <si>
    <t>LIVONIA</t>
  </si>
  <si>
    <t>CLARKSTON COMMUNITY SCHOOL DISTRICT</t>
  </si>
  <si>
    <t>P.O. BOX 1050</t>
  </si>
  <si>
    <t>CLARKSTON</t>
  </si>
  <si>
    <t>CLAWSON CITY SCHOOL DISTRICT</t>
  </si>
  <si>
    <t>626 PHILLIPS AVENUE</t>
  </si>
  <si>
    <t>CLAWSON</t>
  </si>
  <si>
    <t>CLIMAX-SCOTTS COMMUNITY SCHOOLS</t>
  </si>
  <si>
    <t>372 S. MAIN STREET</t>
  </si>
  <si>
    <t>CLIMAX</t>
  </si>
  <si>
    <t>CLINTON COMMUNITY SCHOOLS</t>
  </si>
  <si>
    <t>341 E. MICHIGAN AVENUE</t>
  </si>
  <si>
    <t>CLINTONDALE COMMUNITY SCHOOLS</t>
  </si>
  <si>
    <t>35100 LITTLE MACK AVENUE</t>
  </si>
  <si>
    <t>CLIO AREA SCHOOL DISTRICT</t>
  </si>
  <si>
    <t>430 N. MILL STREET</t>
  </si>
  <si>
    <t>CLIO</t>
  </si>
  <si>
    <t>COLDWATER COMMUNITY SCHOOLS</t>
  </si>
  <si>
    <t>401 SAUK RIVER DRIVE</t>
  </si>
  <si>
    <t>COLEMAN COMMUNITY SCHOOL DISTRICT</t>
  </si>
  <si>
    <t>P.O. BOX 522</t>
  </si>
  <si>
    <t>COLEMAN</t>
  </si>
  <si>
    <t>COLFAX TOWNSHIP S/D #1F</t>
  </si>
  <si>
    <t>1509 N. VAN DYKE ROAD</t>
  </si>
  <si>
    <t>COLOMA COMMUNITY SCHOOLS</t>
  </si>
  <si>
    <t>P.O. BOX 550</t>
  </si>
  <si>
    <t>COLOMA</t>
  </si>
  <si>
    <t>COLON COMMUNITY SCHOOL DISTRICT</t>
  </si>
  <si>
    <t>400 DALLAS STREET</t>
  </si>
  <si>
    <t>COLON</t>
  </si>
  <si>
    <t>FAIRVIEW AREA SCHOOL DISTRICT</t>
  </si>
  <si>
    <t>1879 EAST MILLER ROAD</t>
  </si>
  <si>
    <t>FAIRVIEW</t>
  </si>
  <si>
    <t>COMSTOCK PUBLIC SCHOOLS</t>
  </si>
  <si>
    <t>301 N. 26TH STREET</t>
  </si>
  <si>
    <t>COMSTOCK PARK PUBLIC SCHOOLS</t>
  </si>
  <si>
    <t>COMSTOCK PARK</t>
  </si>
  <si>
    <t>CONSTANTINE PUBLIC SCHOOL DISTRICT</t>
  </si>
  <si>
    <t>260 W. 6TH STREET</t>
  </si>
  <si>
    <t>CONSTANTINE</t>
  </si>
  <si>
    <t>COOPERSVILLE PUBLIC SCHOOL DISTRICT</t>
  </si>
  <si>
    <t>198 EAST STREET</t>
  </si>
  <si>
    <t>COOPERSVILLE</t>
  </si>
  <si>
    <t>CORUNNA PUBLIC SCHOOL DISTRICT</t>
  </si>
  <si>
    <t>106 S. SHIAWASSEE STREET</t>
  </si>
  <si>
    <t>CORUNNA</t>
  </si>
  <si>
    <t>COVERT PUBLIC SCHOOLS</t>
  </si>
  <si>
    <t>35323 M-140 HIGHWAY</t>
  </si>
  <si>
    <t>COVERT</t>
  </si>
  <si>
    <t>CRAWFORD AUSABLE SCHOOLS</t>
  </si>
  <si>
    <t>403 E. MICHIGAN AVENUE</t>
  </si>
  <si>
    <t>GRAYLING</t>
  </si>
  <si>
    <t>CROSWELL-LEXINGTON COMMUNITY SCHOOLS</t>
  </si>
  <si>
    <t>5407 E. PECK ROAD</t>
  </si>
  <si>
    <t>CROSWELL</t>
  </si>
  <si>
    <t>FOREST PARK SCHOOL DISTRICT</t>
  </si>
  <si>
    <t>801 FOREST PARKWAY</t>
  </si>
  <si>
    <t>CRYSTAL FALLS</t>
  </si>
  <si>
    <t>DANSVILLE SCHOOLS</t>
  </si>
  <si>
    <t>1264 ADAMS STREET</t>
  </si>
  <si>
    <t>DANSVILLE</t>
  </si>
  <si>
    <t>DAVISON COMMUNITY SCHOOLS</t>
  </si>
  <si>
    <t>P.O. BOX 319</t>
  </si>
  <si>
    <t>DAVISON</t>
  </si>
  <si>
    <t>DEWITT PUBLIC SCHOOLS</t>
  </si>
  <si>
    <t>DEWITT</t>
  </si>
  <si>
    <t>DEARBORN CITY SCHOOL DISTRICT</t>
  </si>
  <si>
    <t>18700 AUDETTE STREET</t>
  </si>
  <si>
    <t>DEARBORN HEIGHTS SCHOOL DISTRICT #7</t>
  </si>
  <si>
    <t>20629 ANNAPOLIS STREET</t>
  </si>
  <si>
    <t>WESTWOOD COMMUNITY SCHOOLS</t>
  </si>
  <si>
    <t>3335 S. BEECH DALY ROAD</t>
  </si>
  <si>
    <t>DECATUR PUBLIC SCHOOLS</t>
  </si>
  <si>
    <t>110 CEDAR STREET</t>
  </si>
  <si>
    <t>DECKERVILLE COMMUNITY SCHOOL DISTRICT</t>
  </si>
  <si>
    <t>2633 BLACK RIVER STREET</t>
  </si>
  <si>
    <t>DECKERVILLE</t>
  </si>
  <si>
    <t>DEERFIELD PUBLIC SCHOOLS</t>
  </si>
  <si>
    <t>DELTON-KELLOGG SCHOOL DISTRICT</t>
  </si>
  <si>
    <t>327 N. GROVE STREET</t>
  </si>
  <si>
    <t>DELTON</t>
  </si>
  <si>
    <t>DETOUR AREA SCHOOLS</t>
  </si>
  <si>
    <t>P.O. BOX 429</t>
  </si>
  <si>
    <t>DETOUR VILLAGE</t>
  </si>
  <si>
    <t>DETROIT CITY SCHOOL DISTRICT</t>
  </si>
  <si>
    <t>3011 W GRAND BLVD,FISHER 14TH</t>
  </si>
  <si>
    <t>DEXTER COMMUNITY SCHOOL DISTRICT</t>
  </si>
  <si>
    <t>7714 ANN ARBOR STREET</t>
  </si>
  <si>
    <t>DOWAGIAC UNION SCHOOL DISTRICT</t>
  </si>
  <si>
    <t>206 MAIN STREET</t>
  </si>
  <si>
    <t>DOWAGIAC</t>
  </si>
  <si>
    <t>DRYDEN COMMUNITY SCHOOLS</t>
  </si>
  <si>
    <t>3866 ROCHESTER ROAD</t>
  </si>
  <si>
    <t>DRYDEN</t>
  </si>
  <si>
    <t>DUNDEE COMMUNITY SCHOOLS</t>
  </si>
  <si>
    <t>420 YPSILANTI STREET</t>
  </si>
  <si>
    <t>DUNDEE</t>
  </si>
  <si>
    <t>DURAND AREA SCHOOLS</t>
  </si>
  <si>
    <t>310 N. SAGINAW STREET</t>
  </si>
  <si>
    <t>EAST CHINA SCHOOL DISTRICT</t>
  </si>
  <si>
    <t>1585 MEISNER ROAD</t>
  </si>
  <si>
    <t>EAST CHINA</t>
  </si>
  <si>
    <t>EAST DETROIT PUBLIC SCHOOLS</t>
  </si>
  <si>
    <t>15115 DEERFIELD AVENUE</t>
  </si>
  <si>
    <t>EASTPOINTE</t>
  </si>
  <si>
    <t>EAST GRAND RAPIDS PUBLIC SCHOOLS</t>
  </si>
  <si>
    <t>2915 HALL STREET SE</t>
  </si>
  <si>
    <t>EAST GRAND RAPIDS</t>
  </si>
  <si>
    <t>EAST JACKSON COMMUNITY SCHOOLS</t>
  </si>
  <si>
    <t>1404 N. SUTTON ROAD</t>
  </si>
  <si>
    <t>EAST JORDAN PUBLIC SCHOOLS</t>
  </si>
  <si>
    <t>P.O. BOX 399</t>
  </si>
  <si>
    <t>EAST JORDAN</t>
  </si>
  <si>
    <t>EAST LANSING SCHOOL DISTRICT</t>
  </si>
  <si>
    <t>841 TIMBERLANE, SUITE A</t>
  </si>
  <si>
    <t>EAST LANSING</t>
  </si>
  <si>
    <t>EASTON TOWNSHIP S/D #6</t>
  </si>
  <si>
    <t>1779 HAYNOR ROAD</t>
  </si>
  <si>
    <t>EATON RAPIDS PUBLIC SCHOOLS</t>
  </si>
  <si>
    <t>501 KING STREET</t>
  </si>
  <si>
    <t>EAU CLAIRE PUBLIC SCHOOLS</t>
  </si>
  <si>
    <t>P.O. BOX 398</t>
  </si>
  <si>
    <t>EAU CLAIRE</t>
  </si>
  <si>
    <t>ECORSE PUBLIC SCHOOL DISTRICT</t>
  </si>
  <si>
    <t>4024 W. JEFFERSON AVENUE</t>
  </si>
  <si>
    <t>ECORSE</t>
  </si>
  <si>
    <t>MONTABELLA COMMUNITY SCHOOLS</t>
  </si>
  <si>
    <t>P.O. BOX 349</t>
  </si>
  <si>
    <t>EDMORE</t>
  </si>
  <si>
    <t>EDWARDSBURG PUBLIC SCHOOLS</t>
  </si>
  <si>
    <t>69410 SECTION STREET</t>
  </si>
  <si>
    <t>EDWARDSBURG</t>
  </si>
  <si>
    <t>ELK RAPIDS SCHOOLS</t>
  </si>
  <si>
    <t>707 E. 3RD STREET</t>
  </si>
  <si>
    <t>ELK RAPIDS</t>
  </si>
  <si>
    <t>ELKTON-PIGEON-BAY PORT LAKER SCHOOLS</t>
  </si>
  <si>
    <t>6136 PIGEON ROAD</t>
  </si>
  <si>
    <t>PIGEON</t>
  </si>
  <si>
    <t>ELLSWORTH COMMUNITY SCHOOL</t>
  </si>
  <si>
    <t>9467 PARK STREET</t>
  </si>
  <si>
    <t>ELM RIVER TOWNSHIP SCHOOL DISTRICT</t>
  </si>
  <si>
    <t>3999 E. WINONA RD.</t>
  </si>
  <si>
    <t>TOIVOLA</t>
  </si>
  <si>
    <t>ESCANABA AREA PUBLIC SCHOOLS</t>
  </si>
  <si>
    <t>111 N. 5TH STREET</t>
  </si>
  <si>
    <t>ESCANABA</t>
  </si>
  <si>
    <t>ESSEXVILLE-HAMPTON PUBLIC SCHOOLS</t>
  </si>
  <si>
    <t>303 PINE STREET</t>
  </si>
  <si>
    <t>EVART PUBLIC SCHOOLS</t>
  </si>
  <si>
    <t>P.O. BOX 917</t>
  </si>
  <si>
    <t>EVART</t>
  </si>
  <si>
    <t>04901</t>
  </si>
  <si>
    <t>Bingham Academy</t>
  </si>
  <si>
    <t>555 S. 5th Street</t>
  </si>
  <si>
    <t>Alpena</t>
  </si>
  <si>
    <t>49707</t>
  </si>
  <si>
    <t>25911</t>
  </si>
  <si>
    <t>Madison Academy</t>
  </si>
  <si>
    <t>1291 E. Maple Avenue</t>
  </si>
  <si>
    <t>Burton</t>
  </si>
  <si>
    <t>48529</t>
  </si>
  <si>
    <t>50909</t>
  </si>
  <si>
    <t>Prevail Academy</t>
  </si>
  <si>
    <t>353 Cass Avenue</t>
  </si>
  <si>
    <t>Mt. Clemens</t>
  </si>
  <si>
    <t>48043</t>
  </si>
  <si>
    <t>50910</t>
  </si>
  <si>
    <t>Ben Ross Public School Academy</t>
  </si>
  <si>
    <t>8525 Cole Drive</t>
  </si>
  <si>
    <t>Warren</t>
  </si>
  <si>
    <t>48093</t>
  </si>
  <si>
    <t>58902</t>
  </si>
  <si>
    <t>Triumph Academy</t>
  </si>
  <si>
    <t>3000 Vivian Road</t>
  </si>
  <si>
    <t>Monroe</t>
  </si>
  <si>
    <t>48162</t>
  </si>
  <si>
    <t>63918</t>
  </si>
  <si>
    <t>Laurus Academy</t>
  </si>
  <si>
    <t>24590 Lahser Road</t>
  </si>
  <si>
    <t>Southfield</t>
  </si>
  <si>
    <t>48034</t>
  </si>
  <si>
    <t>63919</t>
  </si>
  <si>
    <t>Woodmont Academy</t>
  </si>
  <si>
    <t>25175 Code Road</t>
  </si>
  <si>
    <t>63920</t>
  </si>
  <si>
    <t>Life Skills Center of Pontiac</t>
  </si>
  <si>
    <t>142 Auburn Avenue</t>
  </si>
  <si>
    <t>Pontiac</t>
  </si>
  <si>
    <t>48342</t>
  </si>
  <si>
    <t>63921</t>
  </si>
  <si>
    <t>Crescent Academy</t>
  </si>
  <si>
    <t>17570 W. 12 Mile Road</t>
  </si>
  <si>
    <t>48076</t>
  </si>
  <si>
    <t>63922</t>
  </si>
  <si>
    <t>Great Oaks Academy</t>
  </si>
  <si>
    <t>1075 E. Gardenia Avenue</t>
  </si>
  <si>
    <t>Madison Heights</t>
  </si>
  <si>
    <t>48071</t>
  </si>
  <si>
    <t>81906</t>
  </si>
  <si>
    <t>Fortis Academy</t>
  </si>
  <si>
    <t>3875 Golfside Drive</t>
  </si>
  <si>
    <t>Ypsilanti</t>
  </si>
  <si>
    <t>48197</t>
  </si>
  <si>
    <t>81908</t>
  </si>
  <si>
    <t>Eastern Washtenaw Multicultural Academy</t>
  </si>
  <si>
    <t>5450 Platt Road</t>
  </si>
  <si>
    <t>Ann Arbor</t>
  </si>
  <si>
    <t>48108</t>
  </si>
  <si>
    <t>82978</t>
  </si>
  <si>
    <t>Life Skills Center of Metropolitan Detroit</t>
  </si>
  <si>
    <t>3100 E. Jefferson Avenue</t>
  </si>
  <si>
    <t>Detroit</t>
  </si>
  <si>
    <t>48226</t>
  </si>
  <si>
    <t>82979</t>
  </si>
  <si>
    <t>Detroit Enterprise Academy</t>
  </si>
  <si>
    <t>11224 Kercheval Avenue</t>
  </si>
  <si>
    <t>48214</t>
  </si>
  <si>
    <t>82980</t>
  </si>
  <si>
    <t>Business Entrepreneurship, Science and Technology Academy</t>
  </si>
  <si>
    <t>12523 3rd Avenue</t>
  </si>
  <si>
    <t>Highland Park</t>
  </si>
  <si>
    <t>48203</t>
  </si>
  <si>
    <t>82981</t>
  </si>
  <si>
    <t>American Montessori Academy</t>
  </si>
  <si>
    <t>14800 Middlebelt Road</t>
  </si>
  <si>
    <t>Livonia</t>
  </si>
  <si>
    <t>48154</t>
  </si>
  <si>
    <t>82982</t>
  </si>
  <si>
    <t>Universal Learning Academy</t>
  </si>
  <si>
    <t>22579 Ann Arbor Trail</t>
  </si>
  <si>
    <t>Dearborn</t>
  </si>
  <si>
    <t>48127</t>
  </si>
  <si>
    <t>82983</t>
  </si>
  <si>
    <t>Bridge Academy</t>
  </si>
  <si>
    <t>9600 Buffalo Street</t>
  </si>
  <si>
    <t>Hamtramck</t>
  </si>
  <si>
    <t>48212</t>
  </si>
  <si>
    <t>No</t>
  </si>
  <si>
    <t>WAKEFIELD-MARENISCO  SCHOOL DISTRICT</t>
  </si>
  <si>
    <t>EXCELSIOR TOWNSHIP S/D #1</t>
  </si>
  <si>
    <t>5521 M-72 NE</t>
  </si>
  <si>
    <t>KALKASKA</t>
  </si>
  <si>
    <t>FARMINGTON PUBLIC SCHOOL DISTRICT</t>
  </si>
  <si>
    <t>32500 SHIAWASSEE STREET</t>
  </si>
  <si>
    <t>FARWELL AREA SCHOOLS</t>
  </si>
  <si>
    <t>371 E. MAIN STREET</t>
  </si>
  <si>
    <t>FARWELL</t>
  </si>
  <si>
    <t>FENNVILLE PUBLIC SCHOOLS</t>
  </si>
  <si>
    <t>P.O. BOX 1</t>
  </si>
  <si>
    <t>FENTON AREA PUBLIC SCHOOLS</t>
  </si>
  <si>
    <t>3100 OWEN ROAD</t>
  </si>
  <si>
    <t>FERNDALE PUBLIC SCHOOLS</t>
  </si>
  <si>
    <t>2920 BURDETTE</t>
  </si>
  <si>
    <t>FITZGERALD PUBLIC SCHOOLS</t>
  </si>
  <si>
    <t>23200 RYAN ROAD</t>
  </si>
  <si>
    <t>FLINT CITY SCHOOL DISTRICT</t>
  </si>
  <si>
    <t>923 E. KEARSLEY STREET</t>
  </si>
  <si>
    <t>FLUSHING COMMUNITY SCHOOLS</t>
  </si>
  <si>
    <t>522 N. MCKINLEY ROAD</t>
  </si>
  <si>
    <t>FLUSHING</t>
  </si>
  <si>
    <t>FOREST AREA COMMUNITY SCHOOLS</t>
  </si>
  <si>
    <t>7741 SHIPPY ROAD SW</t>
  </si>
  <si>
    <t>FIFE LAKE</t>
  </si>
  <si>
    <t>FOREST HILLS PUBLIC SCHOOLS</t>
  </si>
  <si>
    <t>6590 CASCADE ROAD SE</t>
  </si>
  <si>
    <t>GWINN AREA COMMUNITY SCHOOLS</t>
  </si>
  <si>
    <t>P.O. BOX 447</t>
  </si>
  <si>
    <t>GWINN</t>
  </si>
  <si>
    <t>FOWLER PUBLIC SCHOOLS</t>
  </si>
  <si>
    <t>P.O. BOX 408</t>
  </si>
  <si>
    <t>FOWLERVILLE COMMUNITY SCHOOLS</t>
  </si>
  <si>
    <t>P.O. BOX 769</t>
  </si>
  <si>
    <t>FOWLERVILLE</t>
  </si>
  <si>
    <t>FRANKENMUTH SCHOOL DISTRICT</t>
  </si>
  <si>
    <t>941 E. GENESEE STREET</t>
  </si>
  <si>
    <t>FRANKENMUTH</t>
  </si>
  <si>
    <t>FRANKFORT-ELBERTA AREA SCHOOLS</t>
  </si>
  <si>
    <t>613 LEELANAU AVENUE</t>
  </si>
  <si>
    <t>FRASER PUBLIC SCHOOLS</t>
  </si>
  <si>
    <t>33466 GARFIELD ROAD</t>
  </si>
  <si>
    <t>FRASER</t>
  </si>
  <si>
    <t>FREELAND COMMUNITY SCHOOL DISTRICT</t>
  </si>
  <si>
    <t>710 POWLEY DRIVE</t>
  </si>
  <si>
    <t>FREELAND</t>
  </si>
  <si>
    <t>FREE SOIL COMMUNITY SCHOOLS</t>
  </si>
  <si>
    <t>8480 N. DEMOCRAT STREET</t>
  </si>
  <si>
    <t>FREE SOIL</t>
  </si>
  <si>
    <t>FREMONT PUBLIC SCHOOL DISTRICT</t>
  </si>
  <si>
    <t>220 W. PINE STREET</t>
  </si>
  <si>
    <t>FRUITPORT COMMUNITY SCHOOLS</t>
  </si>
  <si>
    <t>3255 PONTALUNA ROAD</t>
  </si>
  <si>
    <t>FRUITPORT</t>
  </si>
  <si>
    <t>FULTON SCHOOLS</t>
  </si>
  <si>
    <t>8060 ELY HIGHWAY</t>
  </si>
  <si>
    <t>GALESBURG-AUGUSTA COMMUNITY SCHOOLS</t>
  </si>
  <si>
    <t>1076 N. 37TH STREET</t>
  </si>
  <si>
    <t>GALIEN TOWNSHIP SCHOOL DISTRICT</t>
  </si>
  <si>
    <t>GALIEN</t>
  </si>
  <si>
    <t>GLENN PUBLIC SCHOOL DISTRICT</t>
  </si>
  <si>
    <t>GLENN</t>
  </si>
  <si>
    <t>GARDEN CITY SCHOOL DISTRICT</t>
  </si>
  <si>
    <t>1333 RADCLIFF STREET</t>
  </si>
  <si>
    <t>ENGADINE CONSOLIDATED SCHOOLS</t>
  </si>
  <si>
    <t>W13920 MELVILLE STREET</t>
  </si>
  <si>
    <t>ENGADINE</t>
  </si>
  <si>
    <t>GAYLORD COMMUNITY SCHOOLS</t>
  </si>
  <si>
    <t>615 S. ELM STREET</t>
  </si>
  <si>
    <t>GAYLORD</t>
  </si>
  <si>
    <t>GENESEE SCHOOL DISTRICT</t>
  </si>
  <si>
    <t>P.O. BOX 220</t>
  </si>
  <si>
    <t>GERRISH-HIGGINS SCHOOL DISTRICT</t>
  </si>
  <si>
    <t>P.O. BOX 825</t>
  </si>
  <si>
    <t>ROSCOMMON</t>
  </si>
  <si>
    <t>GIBRALTAR SCHOOL DISTRICT</t>
  </si>
  <si>
    <t>19370 VREELAND ROAD</t>
  </si>
  <si>
    <t>WOODHAVEN</t>
  </si>
  <si>
    <t>GLADSTONE AREA SCHOOLS</t>
  </si>
  <si>
    <t>400 S. 10TH STREET</t>
  </si>
  <si>
    <t>GLADSTONE</t>
  </si>
  <si>
    <t>GLADWIN COMMUNITY SCHOOLS</t>
  </si>
  <si>
    <t>1206 N. SPRING STREET</t>
  </si>
  <si>
    <t>GLADWIN</t>
  </si>
  <si>
    <t>GLEN LAKE COMMUNITY SCHOOLS</t>
  </si>
  <si>
    <t>3375 W. BURDICKVILLE ROAD</t>
  </si>
  <si>
    <t>MAPLE CITY</t>
  </si>
  <si>
    <t>GOBLES PUBLIC SCHOOL DISTRICT</t>
  </si>
  <si>
    <t>P.O. BOX 412</t>
  </si>
  <si>
    <t>GOBLES</t>
  </si>
  <si>
    <t>GODFREY-LEE PUBLIC SCHOOLS</t>
  </si>
  <si>
    <t>963 JOOSTEN SW</t>
  </si>
  <si>
    <t>GODWIN HEIGHTS PUBLIC SCHOOLS</t>
  </si>
  <si>
    <t>15 36TH STREET SW</t>
  </si>
  <si>
    <t>GOODRICH AREA SCHOOLS</t>
  </si>
  <si>
    <t>8029 S. GALE ROAD</t>
  </si>
  <si>
    <t>GOODRICH</t>
  </si>
  <si>
    <t>GRAND BLANC COMMUNITY SCHOOLS</t>
  </si>
  <si>
    <t>G-11920 S. SAGINAW STREET</t>
  </si>
  <si>
    <t>GRAND HAVEN AREA PUBLIC SCHOOLS</t>
  </si>
  <si>
    <t>1415 S. BEECHTREE STREET</t>
  </si>
  <si>
    <t>GRAND HAVEN</t>
  </si>
  <si>
    <t>GRAND LEDGE PUBLIC SCHOOLS</t>
  </si>
  <si>
    <t>220 LAMSON STREET</t>
  </si>
  <si>
    <t>GRAND LEDGE</t>
  </si>
  <si>
    <t>GRAND RAPIDS PUBLIC SCHOOLS</t>
  </si>
  <si>
    <t>P.O. BOX 117</t>
  </si>
  <si>
    <t>GRANDVILLE PUBLIC SCHOOLS</t>
  </si>
  <si>
    <t>3131 BARRETT AVENUE SW</t>
  </si>
  <si>
    <t>GRANDVILLE</t>
  </si>
  <si>
    <t>GRANT PUBLIC SCHOOL DISTRICT</t>
  </si>
  <si>
    <t>12192 S. ELDER AVENUE</t>
  </si>
  <si>
    <t>GRANT</t>
  </si>
  <si>
    <t>GRANT TOWNSHIP S/D #2</t>
  </si>
  <si>
    <t>P.O. BOX 74</t>
  </si>
  <si>
    <t>COPPER HARBOR</t>
  </si>
  <si>
    <t>GRASS LAKE COMMUNITY SCHOOLS</t>
  </si>
  <si>
    <t>990 GRASS LAKE ROAD</t>
  </si>
  <si>
    <t>GRASS LAKE</t>
  </si>
  <si>
    <t>GREENVILLE PUBLIC SCHOOLS</t>
  </si>
  <si>
    <t>1414 W. CHASE ROAD</t>
  </si>
  <si>
    <t>GROSSE ILE TOWNSHIP SCHOOLS</t>
  </si>
  <si>
    <t>23276 E. RIVER ROAD</t>
  </si>
  <si>
    <t>GROSSE ILE</t>
  </si>
  <si>
    <t>GULL LAKE COMMUNITY SCHOOLS</t>
  </si>
  <si>
    <t>11775 EAST D AVENUE</t>
  </si>
  <si>
    <t>RICHLAND</t>
  </si>
  <si>
    <t>HAGAR TOWNSHIP S/D #6</t>
  </si>
  <si>
    <t>P.O. BOX 133</t>
  </si>
  <si>
    <t>HALE AREA SCHOOLS</t>
  </si>
  <si>
    <t>200 W. MAIN STREET</t>
  </si>
  <si>
    <t>HALE</t>
  </si>
  <si>
    <t>P.O. BOX 300</t>
  </si>
  <si>
    <t>HAMTRAMCK PUBLIC SCHOOLS</t>
  </si>
  <si>
    <t>P.O. BOX 12012</t>
  </si>
  <si>
    <t>HANCOCK PUBLIC SCHOOLS</t>
  </si>
  <si>
    <t>417 QUINCY STREET</t>
  </si>
  <si>
    <t>HANOVER-HORTON SCHOOLS</t>
  </si>
  <si>
    <t>P.O. BOX 60</t>
  </si>
  <si>
    <t>HARBOR SPRINGS SCHOOL DISTRICT</t>
  </si>
  <si>
    <t>800 STATE ROAD</t>
  </si>
  <si>
    <t>HARBOR SPRINGS</t>
  </si>
  <si>
    <t>HARPER CREEK COMMUNITY SCHOOLS</t>
  </si>
  <si>
    <t>201 CROSBY DRIVE</t>
  </si>
  <si>
    <t>CITY OF HARPER WOODS SCHOOLS</t>
  </si>
  <si>
    <t>20225 BEACONFIELD STREET</t>
  </si>
  <si>
    <t>HARRISON COMMUNITY SCHOOLS</t>
  </si>
  <si>
    <t>HART PUBLIC SCHOOL DISTRICT</t>
  </si>
  <si>
    <t>301 W. JOHNSON STREET</t>
  </si>
  <si>
    <t>HARTFORD PUBLIC SCHOOL DISTRICT</t>
  </si>
  <si>
    <t>115-B SCHOOL STREET</t>
  </si>
  <si>
    <t>HARTLAND CONSOLIDATED SCHOOLS</t>
  </si>
  <si>
    <t>P.O. BOX 900</t>
  </si>
  <si>
    <t>HARTLAND</t>
  </si>
  <si>
    <t>HASLETT PUBLIC SCHOOLS</t>
  </si>
  <si>
    <t>5593 FRANKLIN STREET</t>
  </si>
  <si>
    <t>HASLETT</t>
  </si>
  <si>
    <t>HASTINGS AREA SCHOOL DISTRICT</t>
  </si>
  <si>
    <t>232 W. GRAND STREET</t>
  </si>
  <si>
    <t>HAZEL PARK CITY SCHOOL DISTRICT</t>
  </si>
  <si>
    <t>23136 HUGHES AVENUE</t>
  </si>
  <si>
    <t>HAZEL PARK</t>
  </si>
  <si>
    <t>HEMLOCK PUBLIC SCHOOL DISTRICT</t>
  </si>
  <si>
    <t>P.O. BOX 260</t>
  </si>
  <si>
    <t>HEMLOCK</t>
  </si>
  <si>
    <t>NA</t>
  </si>
  <si>
    <t>NO</t>
  </si>
  <si>
    <t>YES</t>
  </si>
  <si>
    <t/>
  </si>
  <si>
    <t>HESPERIA COMMUNITY SCHOOLS</t>
  </si>
  <si>
    <t>HESPERIA</t>
  </si>
  <si>
    <t>HIGHLAND PARK CITY SCHOOLS</t>
  </si>
  <si>
    <t>20 BARTLETT STREET</t>
  </si>
  <si>
    <t>HILLMAN COMMUNITY SCHOOLS</t>
  </si>
  <si>
    <t>P.O. BOX 518</t>
  </si>
  <si>
    <t>HILLMAN</t>
  </si>
  <si>
    <t>HILLSDALE COMMUNITY SCHOOLS</t>
  </si>
  <si>
    <t>30 S. NORWOOD AVENUE</t>
  </si>
  <si>
    <t>HOLLAND CITY SCHOOL DISTRICT</t>
  </si>
  <si>
    <t>372 S. RIVER AVENUE</t>
  </si>
  <si>
    <t>HOLLY AREA SCHOOL DISTRICT</t>
  </si>
  <si>
    <t>111 COLLEGE STREET</t>
  </si>
  <si>
    <t>HOLT PUBLIC SCHOOLS</t>
  </si>
  <si>
    <t>5780 WEST HOLT ROAD</t>
  </si>
  <si>
    <t>HOLT</t>
  </si>
  <si>
    <t>HOLTON PUBLIC SCHOOLS</t>
  </si>
  <si>
    <t>HOMER COMMUNITY SCHOOLS</t>
  </si>
  <si>
    <t>403 S. HILLSDALE STREET</t>
  </si>
  <si>
    <t>HOPKINS PUBLIC SCHOOLS</t>
  </si>
  <si>
    <t>P.O. BOX 278</t>
  </si>
  <si>
    <t>HOPKINS</t>
  </si>
  <si>
    <t>HOUGHTON LAKE COMMUNITY SCHOOLS</t>
  </si>
  <si>
    <t>6001 W. HOUGHTON LAKE DRIVE</t>
  </si>
  <si>
    <t>HOUGHTON LAKE</t>
  </si>
  <si>
    <t>HOWELL PUBLIC SCHOOLS</t>
  </si>
  <si>
    <t>411 N. HIGHLANDER WAY</t>
  </si>
  <si>
    <t>HUDSON AREA SCHOOLS</t>
  </si>
  <si>
    <t>781 N. MAPLE GROVE AVENUE</t>
  </si>
  <si>
    <t>HUDSONVILLE PUBLIC SCHOOL DISTRICT</t>
  </si>
  <si>
    <t>3886 VAN BUREN STREET</t>
  </si>
  <si>
    <t>HUDSONVILLE</t>
  </si>
  <si>
    <t>HURON SCHOOL DISTRICT</t>
  </si>
  <si>
    <t>32044 HURON RIVER DRIVE</t>
  </si>
  <si>
    <t>NEW BOSTON</t>
  </si>
  <si>
    <t>HURON VALLEY SCHOOLS</t>
  </si>
  <si>
    <t>2390 S. MILFORD ROAD</t>
  </si>
  <si>
    <t>IDA PUBLIC SCHOOL DISTRICT</t>
  </si>
  <si>
    <t>3145 PRAIRIE STREET</t>
  </si>
  <si>
    <t>IDA</t>
  </si>
  <si>
    <t>IMLAY CITY COMMUNITY SCHOOLS</t>
  </si>
  <si>
    <t>IMLAY CITY</t>
  </si>
  <si>
    <t>INKSTER-EDISON PUBLIC SCHOOLS</t>
  </si>
  <si>
    <t>29115 CARLYSLE STREET</t>
  </si>
  <si>
    <t>INLAND LAKES SCHOOLS</t>
  </si>
  <si>
    <t>5243 S. STRAITS HIGHWAY</t>
  </si>
  <si>
    <t>INDIAN RIVER</t>
  </si>
  <si>
    <t>IONIA PUBLIC SCHOOLS</t>
  </si>
  <si>
    <t>250 E. TUTTLE ROAD</t>
  </si>
  <si>
    <t>IONIA TOWNSHIP S/D #2</t>
  </si>
  <si>
    <t>2120 N. STATE ROAD</t>
  </si>
  <si>
    <t>IRON MOUNTAIN PUBLIC SCHOOLS</t>
  </si>
  <si>
    <t>P.O. BOX 280</t>
  </si>
  <si>
    <t>IRON MOUNTAIN</t>
  </si>
  <si>
    <t>IRONWOOD AREA SCHOOLS</t>
  </si>
  <si>
    <t>650 E. AYER STREET</t>
  </si>
  <si>
    <t>IRONWOOD</t>
  </si>
  <si>
    <t>ISHPEMING PUBLIC SCHOOL DISTRICT</t>
  </si>
  <si>
    <t>319 E. DIVISION STREET</t>
  </si>
  <si>
    <t>ITHACA PUBLIC SCHOOLS</t>
  </si>
  <si>
    <t>710 N. UNION STREET</t>
  </si>
  <si>
    <t>ITHACA</t>
  </si>
  <si>
    <t>JACKSON PUBLIC SCHOOLS</t>
  </si>
  <si>
    <t>522 WILDWOOD AVE.</t>
  </si>
  <si>
    <t>JEFFERSON SCHOOLS (MONROE)</t>
  </si>
  <si>
    <t>2400 N. DIXIE HIGHWAY</t>
  </si>
  <si>
    <t>JENISON PUBLIC SCHOOLS</t>
  </si>
  <si>
    <t>8375 20TH AVENUE</t>
  </si>
  <si>
    <t>JENISON</t>
  </si>
  <si>
    <t>JOHANNESBURG-LEWISTON AREA SCHOOLS</t>
  </si>
  <si>
    <t>10854 M-32</t>
  </si>
  <si>
    <t>JOHANNESBURG</t>
  </si>
  <si>
    <t>JONESVILLE COMMUNITY SCHOOLS</t>
  </si>
  <si>
    <t>202 WRIGHT STREET</t>
  </si>
  <si>
    <t>JONESVILLE</t>
  </si>
  <si>
    <t>KALAMAZOO PUBLIC SCHOOL DISTRICT</t>
  </si>
  <si>
    <t>1220 HOWARD STREET</t>
  </si>
  <si>
    <t>KALEVA NORMAN DICKSON SCHOOL DISTRICT</t>
  </si>
  <si>
    <t>4400 N. HIGH BRIDGE ROAD</t>
  </si>
  <si>
    <t>BRETHREN</t>
  </si>
  <si>
    <t>KALKASKA PUBLIC SCHOOLS</t>
  </si>
  <si>
    <t>P.O. BOX 580</t>
  </si>
  <si>
    <t>KEARSLEY COMMUNITY SCHOOLS</t>
  </si>
  <si>
    <t>4396 UNDERHILL DRIVE</t>
  </si>
  <si>
    <t>KELLOGGSVILLE PUBLIC SCHOOLS</t>
  </si>
  <si>
    <t>242 52ND STREET SE</t>
  </si>
  <si>
    <t>KENOWA HILLS PUBLIC SCHOOLS</t>
  </si>
  <si>
    <t>2325 4 MILE ROAD NW</t>
  </si>
  <si>
    <t>KENT CITY COMMUNITY SCHOOLS</t>
  </si>
  <si>
    <t>341 N. MAIN STREET</t>
  </si>
  <si>
    <t>KENT CITY</t>
  </si>
  <si>
    <t>KENTWOOD PUBLIC SCHOOLS</t>
  </si>
  <si>
    <t>5820 EASTERN AVENUE SE</t>
  </si>
  <si>
    <t>KINGSLEY AREA SCHOOLS</t>
  </si>
  <si>
    <t>KINGSTON COMMUNITY SCHOOL DISTRICT</t>
  </si>
  <si>
    <t>5790 STATE STREET</t>
  </si>
  <si>
    <t>LAINGSBURG COMMUNITY SCHOOL DISTRICT</t>
  </si>
  <si>
    <t>205 S. WOODHULL ST.</t>
  </si>
  <si>
    <t>LAINGSBURG</t>
  </si>
  <si>
    <t>LAKE CITY AREA SCHOOL DISTRICT</t>
  </si>
  <si>
    <t>LAKE FENTON COMMUNITY SCHOOLS</t>
  </si>
  <si>
    <t>11425 TORREY ROAD</t>
  </si>
  <si>
    <t>LAKE LINDEN-HUBBELL SCHOOL DISTRICT</t>
  </si>
  <si>
    <t>601 CALUMET STREET</t>
  </si>
  <si>
    <t>LAKE LINDEN</t>
  </si>
  <si>
    <t>LAKE ORION COMMUNITY SCHOOLS</t>
  </si>
  <si>
    <t>315 N. LAPEER STREET</t>
  </si>
  <si>
    <t>LAKE ORION</t>
  </si>
  <si>
    <t>LAKESHORE SCHOOL DISTRICT (BERRIEN)</t>
  </si>
  <si>
    <t>5771 CLEVELAND AVENUE</t>
  </si>
  <si>
    <t>STEVENSVILLE</t>
  </si>
  <si>
    <t>LAKEVIEW SCH. DISTRICT (CALHOUN)</t>
  </si>
  <si>
    <t>15 ARBOR STREET</t>
  </si>
  <si>
    <t>LAKEVIEW PUBLIC SCHOOLS (MACOMB)</t>
  </si>
  <si>
    <t>20300 STATLER STREET</t>
  </si>
  <si>
    <t>ST. CLAIR SHORES</t>
  </si>
  <si>
    <t>LAKEVIEW COMMUNITY SCHOOLS (MONTCALM)</t>
  </si>
  <si>
    <t>123 5TH STREET</t>
  </si>
  <si>
    <t>LAKEVIEW</t>
  </si>
  <si>
    <t>LAKEVILLE COMMUNITY SCHOOLS</t>
  </si>
  <si>
    <t>11107 WASHBURN ROAD</t>
  </si>
  <si>
    <t>OTISVILLE</t>
  </si>
  <si>
    <t>LAKEWOOD PUBLIC SCHOOLS</t>
  </si>
  <si>
    <t>639 JORDAN LAKE STREET</t>
  </si>
  <si>
    <t>LAKE ODESSA</t>
  </si>
  <si>
    <t>LAMPHERE PUBLIC SCHOOLS</t>
  </si>
  <si>
    <t>31201 DORCHESTER STREET</t>
  </si>
  <si>
    <t>MADISON HEIGHTS</t>
  </si>
  <si>
    <t>LANSING PUBLIC SCHOOL DISTRICT</t>
  </si>
  <si>
    <t>519 W. KALAMAZOO STREET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</si>
</sst>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  <numFmt numFmtId="169" formatCode="&quot;$&quot;#,##0.00;\(&quot;$&quot;#,##0.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2" borderId="5" xfId="0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/>
    </xf>
    <xf numFmtId="0" fontId="0" fillId="0" borderId="5" xfId="0" applyFont="1" applyFill="1" applyBorder="1" applyAlignment="1" applyProtection="1">
      <alignment horizontal="right" wrapText="1"/>
      <protection locked="0"/>
    </xf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0" fillId="0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left" textRotation="75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0" fillId="2" borderId="18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0" fillId="0" borderId="15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0" borderId="13" xfId="0" applyFont="1" applyFill="1" applyBorder="1" applyAlignment="1">
      <alignment horizontal="center"/>
    </xf>
    <xf numFmtId="0" fontId="1" fillId="3" borderId="19" xfId="0" applyFont="1" applyFill="1" applyBorder="1" applyAlignment="1" applyProtection="1">
      <alignment horizontal="left" textRotation="75" wrapText="1"/>
      <protection locked="0"/>
    </xf>
    <xf numFmtId="0" fontId="1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19" xfId="0" applyFont="1" applyFill="1" applyBorder="1" applyAlignment="1" applyProtection="1">
      <alignment horizontal="left" textRotation="75" wrapText="1"/>
      <protection locked="0"/>
    </xf>
    <xf numFmtId="0" fontId="0" fillId="2" borderId="21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5" borderId="5" xfId="0" applyFont="1" applyFill="1" applyBorder="1" applyAlignment="1">
      <alignment/>
    </xf>
    <xf numFmtId="166" fontId="0" fillId="5" borderId="5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center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8" xfId="0" applyFont="1" applyFill="1" applyBorder="1" applyAlignment="1" applyProtection="1">
      <alignment horizontal="right" wrapText="1"/>
      <protection locked="0"/>
    </xf>
    <xf numFmtId="0" fontId="0" fillId="5" borderId="6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>
      <alignment horizontal="center"/>
    </xf>
    <xf numFmtId="0" fontId="0" fillId="5" borderId="7" xfId="0" applyFont="1" applyFill="1" applyBorder="1" applyAlignment="1" applyProtection="1">
      <alignment horizontal="right" wrapText="1"/>
      <protection locked="0"/>
    </xf>
    <xf numFmtId="0" fontId="0" fillId="5" borderId="5" xfId="0" applyFont="1" applyFill="1" applyBorder="1" applyAlignment="1" applyProtection="1">
      <alignment horizontal="right" wrapText="1"/>
      <protection locked="0"/>
    </xf>
    <xf numFmtId="0" fontId="0" fillId="5" borderId="15" xfId="0" applyFont="1" applyFill="1" applyBorder="1" applyAlignment="1" applyProtection="1">
      <alignment horizontal="right" wrapText="1"/>
      <protection locked="0"/>
    </xf>
    <xf numFmtId="1" fontId="0" fillId="0" borderId="0" xfId="0" applyNumberFormat="1" applyFill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right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right" wrapText="1"/>
      <protection locked="0"/>
    </xf>
    <xf numFmtId="0" fontId="0" fillId="0" borderId="23" xfId="0" applyFont="1" applyFill="1" applyBorder="1" applyAlignment="1" applyProtection="1">
      <alignment horizontal="right" wrapText="1"/>
      <protection locked="0"/>
    </xf>
    <xf numFmtId="0" fontId="0" fillId="0" borderId="27" xfId="0" applyFont="1" applyFill="1" applyBorder="1" applyAlignment="1" applyProtection="1">
      <alignment horizontal="right" wrapText="1"/>
      <protection locked="0"/>
    </xf>
    <xf numFmtId="0" fontId="0" fillId="0" borderId="23" xfId="0" applyFont="1" applyFill="1" applyBorder="1" applyAlignment="1">
      <alignment/>
    </xf>
    <xf numFmtId="166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2" fontId="0" fillId="0" borderId="23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169" fontId="0" fillId="0" borderId="5" xfId="0" applyNumberFormat="1" applyFont="1" applyFill="1" applyBorder="1" applyAlignment="1" applyProtection="1">
      <alignment horizontal="right" wrapText="1"/>
      <protection locked="0"/>
    </xf>
    <xf numFmtId="165" fontId="1" fillId="2" borderId="0" xfId="0" applyNumberFormat="1" applyFont="1" applyFill="1" applyBorder="1" applyAlignment="1">
      <alignment horizontal="center" wrapText="1"/>
    </xf>
    <xf numFmtId="168" fontId="1" fillId="2" borderId="0" xfId="0" applyNumberFormat="1" applyFont="1" applyFill="1" applyBorder="1" applyAlignment="1">
      <alignment horizontal="center" wrapText="1"/>
    </xf>
    <xf numFmtId="2" fontId="0" fillId="2" borderId="26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right" wrapText="1"/>
    </xf>
    <xf numFmtId="0" fontId="0" fillId="2" borderId="6" xfId="0" applyFont="1" applyFill="1" applyBorder="1" applyAlignment="1">
      <alignment horizontal="right" wrapText="1"/>
    </xf>
    <xf numFmtId="2" fontId="0" fillId="2" borderId="7" xfId="0" applyNumberFormat="1" applyFont="1" applyFill="1" applyBorder="1" applyAlignment="1">
      <alignment/>
    </xf>
    <xf numFmtId="2" fontId="0" fillId="0" borderId="5" xfId="0" applyNumberFormat="1" applyFont="1" applyFill="1" applyBorder="1" applyAlignment="1" applyProtection="1">
      <alignment/>
      <protection locked="0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center"/>
    </xf>
    <xf numFmtId="0" fontId="0" fillId="2" borderId="25" xfId="0" applyFont="1" applyFill="1" applyBorder="1" applyAlignment="1">
      <alignment/>
    </xf>
    <xf numFmtId="1" fontId="0" fillId="2" borderId="25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1" fontId="0" fillId="2" borderId="21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1" fontId="0" fillId="2" borderId="21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" fontId="0" fillId="0" borderId="21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/>
    </xf>
    <xf numFmtId="0" fontId="0" fillId="5" borderId="21" xfId="0" applyFont="1" applyFill="1" applyBorder="1" applyAlignment="1">
      <alignment/>
    </xf>
    <xf numFmtId="1" fontId="0" fillId="5" borderId="21" xfId="0" applyNumberFormat="1" applyFont="1" applyFill="1" applyBorder="1" applyAlignment="1">
      <alignment horizontal="right"/>
    </xf>
    <xf numFmtId="0" fontId="0" fillId="5" borderId="8" xfId="0" applyFont="1" applyFill="1" applyBorder="1" applyAlignment="1">
      <alignment/>
    </xf>
    <xf numFmtId="2" fontId="0" fillId="5" borderId="7" xfId="0" applyNumberFormat="1" applyFont="1" applyFill="1" applyBorder="1" applyAlignment="1">
      <alignment/>
    </xf>
    <xf numFmtId="2" fontId="0" fillId="5" borderId="5" xfId="0" applyNumberFormat="1" applyFont="1" applyFill="1" applyBorder="1" applyAlignment="1" applyProtection="1">
      <alignment/>
      <protection locked="0"/>
    </xf>
    <xf numFmtId="0" fontId="0" fillId="5" borderId="21" xfId="0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right" wrapText="1"/>
    </xf>
    <xf numFmtId="0" fontId="0" fillId="5" borderId="8" xfId="0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right" wrapText="1"/>
    </xf>
    <xf numFmtId="0" fontId="0" fillId="5" borderId="6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2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2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55.28125" style="0" bestFit="1" customWidth="1"/>
    <col min="4" max="4" width="31.8515625" style="0" bestFit="1" customWidth="1"/>
    <col min="5" max="5" width="18.4218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66" t="s">
        <v>718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7"/>
    </row>
    <row r="2" spans="1:25" ht="12.75">
      <c r="A2" s="164" t="s">
        <v>719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/>
    </row>
    <row r="3" spans="1:14" ht="12.75">
      <c r="A3" s="165" t="s">
        <v>720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4"/>
    </row>
    <row r="4" spans="1:14" ht="15.75" customHeight="1">
      <c r="A4" s="168" t="s">
        <v>721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22" ht="45" customHeight="1">
      <c r="A5" s="161" t="s">
        <v>722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14" ht="12.75">
      <c r="A6" s="163" t="s">
        <v>723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25" ht="12.75">
      <c r="A7" s="163" t="s">
        <v>724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4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</row>
    <row r="8" spans="1:22" s="9" customFormat="1" ht="18">
      <c r="A8" s="23" t="s">
        <v>307</v>
      </c>
      <c r="B8" s="81"/>
      <c r="G8" s="12"/>
      <c r="I8" s="14"/>
      <c r="L8" s="10"/>
      <c r="N8" s="2"/>
      <c r="Q8" s="3"/>
      <c r="S8" s="11"/>
      <c r="T8" s="11"/>
      <c r="U8" s="11"/>
      <c r="V8" s="11"/>
    </row>
    <row r="9" spans="1:32" s="9" customFormat="1" ht="159.75" customHeight="1" thickBot="1">
      <c r="A9" s="4" t="s">
        <v>741</v>
      </c>
      <c r="B9" s="119" t="s">
        <v>742</v>
      </c>
      <c r="C9" s="5" t="s">
        <v>743</v>
      </c>
      <c r="D9" s="5" t="s">
        <v>744</v>
      </c>
      <c r="E9" s="5" t="s">
        <v>745</v>
      </c>
      <c r="F9" s="120" t="s">
        <v>746</v>
      </c>
      <c r="G9" s="31" t="s">
        <v>747</v>
      </c>
      <c r="H9" s="5" t="s">
        <v>748</v>
      </c>
      <c r="I9" s="18" t="s">
        <v>749</v>
      </c>
      <c r="J9" s="16" t="s">
        <v>581</v>
      </c>
      <c r="K9" s="19" t="s">
        <v>582</v>
      </c>
      <c r="L9" s="45" t="s">
        <v>750</v>
      </c>
      <c r="M9" s="48" t="s">
        <v>583</v>
      </c>
      <c r="N9" s="51" t="s">
        <v>761</v>
      </c>
      <c r="O9" s="22" t="s">
        <v>584</v>
      </c>
      <c r="P9" s="6" t="s">
        <v>762</v>
      </c>
      <c r="Q9" s="52" t="s">
        <v>585</v>
      </c>
      <c r="R9" s="54" t="s">
        <v>751</v>
      </c>
      <c r="S9" s="20" t="s">
        <v>766</v>
      </c>
      <c r="T9" s="17" t="s">
        <v>765</v>
      </c>
      <c r="U9" s="17" t="s">
        <v>767</v>
      </c>
      <c r="V9" s="21" t="s">
        <v>768</v>
      </c>
      <c r="W9" s="7" t="s">
        <v>752</v>
      </c>
      <c r="X9" s="8" t="s">
        <v>753</v>
      </c>
      <c r="Y9" s="8" t="s">
        <v>770</v>
      </c>
      <c r="Z9" s="59" t="s">
        <v>769</v>
      </c>
      <c r="AA9" s="61" t="s">
        <v>754</v>
      </c>
      <c r="AB9" s="7" t="s">
        <v>755</v>
      </c>
      <c r="AC9" s="8" t="s">
        <v>756</v>
      </c>
      <c r="AD9" s="59" t="s">
        <v>757</v>
      </c>
      <c r="AE9" s="65" t="s">
        <v>758</v>
      </c>
      <c r="AF9" s="64" t="s">
        <v>759</v>
      </c>
    </row>
    <row r="10" spans="1:32" s="30" customFormat="1" ht="12" customHeight="1" thickBot="1">
      <c r="A10" s="133">
        <v>1</v>
      </c>
      <c r="B10" s="133">
        <v>2</v>
      </c>
      <c r="C10" s="43">
        <v>3</v>
      </c>
      <c r="D10" s="34">
        <v>4</v>
      </c>
      <c r="E10" s="34">
        <v>5</v>
      </c>
      <c r="F10" s="82">
        <v>6</v>
      </c>
      <c r="G10" s="35"/>
      <c r="H10" s="36">
        <v>7</v>
      </c>
      <c r="I10" s="37">
        <v>8</v>
      </c>
      <c r="J10" s="34">
        <v>9</v>
      </c>
      <c r="K10" s="38">
        <v>10</v>
      </c>
      <c r="L10" s="46">
        <v>11</v>
      </c>
      <c r="M10" s="49">
        <v>12</v>
      </c>
      <c r="N10" s="40">
        <v>13</v>
      </c>
      <c r="O10" s="41">
        <v>14</v>
      </c>
      <c r="P10" s="42" t="s">
        <v>763</v>
      </c>
      <c r="Q10" s="38" t="s">
        <v>235</v>
      </c>
      <c r="R10" s="55">
        <v>15</v>
      </c>
      <c r="S10" s="39">
        <v>16</v>
      </c>
      <c r="T10" s="42">
        <v>17</v>
      </c>
      <c r="U10" s="42">
        <v>18</v>
      </c>
      <c r="V10" s="38">
        <v>19</v>
      </c>
      <c r="W10" s="43"/>
      <c r="X10" s="34"/>
      <c r="Y10" s="34"/>
      <c r="Z10" s="36"/>
      <c r="AA10" s="62">
        <v>20</v>
      </c>
      <c r="AB10" s="60"/>
      <c r="AC10" s="44"/>
      <c r="AD10" s="63"/>
      <c r="AE10" s="62">
        <v>21</v>
      </c>
      <c r="AF10" s="43" t="s">
        <v>760</v>
      </c>
    </row>
    <row r="11" spans="1:33" s="1" customFormat="1" ht="12.75">
      <c r="A11" s="140">
        <v>2600198</v>
      </c>
      <c r="B11" s="141">
        <v>25908</v>
      </c>
      <c r="C11" s="107" t="s">
        <v>1376</v>
      </c>
      <c r="D11" s="99" t="s">
        <v>1377</v>
      </c>
      <c r="E11" s="99" t="s">
        <v>1369</v>
      </c>
      <c r="F11" s="158">
        <v>48504</v>
      </c>
      <c r="G11" s="100">
        <v>1102</v>
      </c>
      <c r="H11" s="101">
        <v>8107899484</v>
      </c>
      <c r="I11" s="102">
        <v>8</v>
      </c>
      <c r="J11" s="103" t="s">
        <v>2236</v>
      </c>
      <c r="K11" s="91" t="s">
        <v>2234</v>
      </c>
      <c r="L11" s="92">
        <v>409</v>
      </c>
      <c r="M11" s="93" t="s">
        <v>2234</v>
      </c>
      <c r="N11" s="104" t="s">
        <v>454</v>
      </c>
      <c r="O11" s="103" t="s">
        <v>454</v>
      </c>
      <c r="P11" s="105">
        <v>39.775</v>
      </c>
      <c r="Q11" s="94" t="str">
        <f aca="true" t="shared" si="0" ref="Q11:Q138">IF(AND(ISNUMBER(P11),P11&gt;=20),"YES","NO")</f>
        <v>YES</v>
      </c>
      <c r="R11" s="106" t="s">
        <v>2236</v>
      </c>
      <c r="S11" s="96">
        <v>48017</v>
      </c>
      <c r="T11" s="97">
        <v>8961</v>
      </c>
      <c r="U11" s="97">
        <v>7777</v>
      </c>
      <c r="V11" s="98">
        <v>8393</v>
      </c>
      <c r="W11" s="107">
        <f aca="true" t="shared" si="1" ref="W11:W138">IF(OR(J11="YES",K11="YES"),1,0)</f>
        <v>1</v>
      </c>
      <c r="X11" s="99">
        <f aca="true" t="shared" si="2" ref="X11:X138">IF(OR(AND(ISNUMBER(L11),AND(L11&gt;0,L11&lt;600)),AND(ISNUMBER(L11),AND(L11&gt;0,M11="YES"))),1,0)</f>
        <v>1</v>
      </c>
      <c r="Y11" s="99">
        <f aca="true" t="shared" si="3" ref="Y11:Y74">IF(AND(OR(J11="YES",K11="YES"),(W11=0)),"Trouble",0)</f>
        <v>0</v>
      </c>
      <c r="Z11" s="101">
        <f aca="true" t="shared" si="4" ref="Z11:Z74">IF(AND(OR(AND(ISNUMBER(L11),AND(L11&gt;0,L11&lt;600)),AND(ISNUMBER(L11),AND(L11&gt;0,M11="YES"))),(X11=0)),"Trouble",0)</f>
        <v>0</v>
      </c>
      <c r="AA11" s="108" t="str">
        <f aca="true" t="shared" si="5" ref="AA11:AA138">IF(AND(W11=1,X11=1),"SRSA","-")</f>
        <v>SRSA</v>
      </c>
      <c r="AB11" s="107">
        <f aca="true" t="shared" si="6" ref="AB11:AB138">IF(R11="YES",1,0)</f>
        <v>1</v>
      </c>
      <c r="AC11" s="99">
        <f aca="true" t="shared" si="7" ref="AC11:AC138">IF(OR(AND(ISNUMBER(P11),P11&gt;=20),(AND(ISNUMBER(P11)=FALSE,AND(ISNUMBER(N11),N11&gt;=20)))),1,0)</f>
        <v>1</v>
      </c>
      <c r="AD11" s="101" t="str">
        <f aca="true" t="shared" si="8" ref="AD11:AD138">IF(AND(AB11=1,AC11=1),"Initial",0)</f>
        <v>Initial</v>
      </c>
      <c r="AE11" s="108" t="str">
        <f aca="true" t="shared" si="9" ref="AE11:AE74">IF(AND(AND(AD11="Initial",AF11=0),AND(ISNUMBER(L11),L11&gt;0)),"RLIS","-")</f>
        <v>-</v>
      </c>
      <c r="AF11" s="107" t="str">
        <f aca="true" t="shared" si="10" ref="AF11:AF138">IF(AND(AA11="SRSA",AD11="Initial"),"SRSA",0)</f>
        <v>SRSA</v>
      </c>
      <c r="AG11" s="1" t="s">
        <v>717</v>
      </c>
    </row>
    <row r="12" spans="1:33" s="1" customFormat="1" ht="12.75">
      <c r="A12" s="142">
        <v>2601890</v>
      </c>
      <c r="B12" s="143">
        <v>31020</v>
      </c>
      <c r="C12" s="115" t="s">
        <v>1559</v>
      </c>
      <c r="D12" s="109" t="s">
        <v>1560</v>
      </c>
      <c r="E12" s="109" t="s">
        <v>1561</v>
      </c>
      <c r="F12" s="159">
        <v>49955</v>
      </c>
      <c r="G12" s="110">
        <v>37</v>
      </c>
      <c r="H12" s="111">
        <v>9064820599</v>
      </c>
      <c r="I12" s="112">
        <v>7</v>
      </c>
      <c r="J12" s="113" t="s">
        <v>2236</v>
      </c>
      <c r="K12" s="67" t="s">
        <v>2234</v>
      </c>
      <c r="L12" s="47">
        <v>423</v>
      </c>
      <c r="M12" s="50" t="s">
        <v>2234</v>
      </c>
      <c r="N12" s="144">
        <v>11.79775281</v>
      </c>
      <c r="O12" s="113" t="str">
        <f aca="true" t="shared" si="11" ref="O12:O43">IF(ISNUMBER(N12)=FALSE,"M",IF(AND(ISNUMBER(N12),N12&gt;=20),"YES","NO"))</f>
        <v>NO</v>
      </c>
      <c r="P12" s="130"/>
      <c r="Q12" s="53" t="str">
        <f aca="true" t="shared" si="12" ref="Q12:Q43">IF(AND(ISNUMBER(P12),P12&gt;=20),"YES","NO")</f>
        <v>NO</v>
      </c>
      <c r="R12" s="114" t="s">
        <v>2236</v>
      </c>
      <c r="S12" s="57">
        <v>29510</v>
      </c>
      <c r="T12" s="33">
        <v>2254</v>
      </c>
      <c r="U12" s="33">
        <v>3022</v>
      </c>
      <c r="V12" s="58">
        <v>4912</v>
      </c>
      <c r="W12" s="115">
        <f aca="true" t="shared" si="13" ref="W12:W139">IF(OR(J12="YES",K12="YES"),1,0)</f>
        <v>1</v>
      </c>
      <c r="X12" s="109">
        <f aca="true" t="shared" si="14" ref="X12:X139">IF(OR(AND(ISNUMBER(L12),AND(L12&gt;0,L12&lt;600)),AND(ISNUMBER(L12),AND(L12&gt;0,M12="YES"))),1,0)</f>
        <v>1</v>
      </c>
      <c r="Y12" s="109">
        <f t="shared" si="3"/>
        <v>0</v>
      </c>
      <c r="Z12" s="111">
        <f t="shared" si="4"/>
        <v>0</v>
      </c>
      <c r="AA12" s="116" t="str">
        <f aca="true" t="shared" si="15" ref="AA12:AA139">IF(AND(W12=1,X12=1),"SRSA","-")</f>
        <v>SRSA</v>
      </c>
      <c r="AB12" s="115">
        <f aca="true" t="shared" si="16" ref="AB12:AB139">IF(R12="YES",1,0)</f>
        <v>1</v>
      </c>
      <c r="AC12" s="109">
        <f aca="true" t="shared" si="17" ref="AC12:AC139">IF(OR(AND(ISNUMBER(P12),P12&gt;=20),(AND(ISNUMBER(P12)=FALSE,AND(ISNUMBER(N12),N12&gt;=20)))),1,0)</f>
        <v>0</v>
      </c>
      <c r="AD12" s="111">
        <f aca="true" t="shared" si="18" ref="AD12:AD139">IF(AND(AB12=1,AC12=1),"Initial",0)</f>
        <v>0</v>
      </c>
      <c r="AE12" s="116" t="str">
        <f t="shared" si="9"/>
        <v>-</v>
      </c>
      <c r="AF12" s="115">
        <f aca="true" t="shared" si="19" ref="AF12:AF139">IF(AND(AA12="SRSA",AD12="Initial"),"SRSA",0)</f>
        <v>0</v>
      </c>
      <c r="AG12" s="1" t="s">
        <v>716</v>
      </c>
    </row>
    <row r="13" spans="1:33" s="1" customFormat="1" ht="12.75">
      <c r="A13" s="142">
        <v>2602010</v>
      </c>
      <c r="B13" s="143">
        <v>79010</v>
      </c>
      <c r="C13" s="115" t="s">
        <v>1570</v>
      </c>
      <c r="D13" s="109" t="s">
        <v>1571</v>
      </c>
      <c r="E13" s="109" t="s">
        <v>1572</v>
      </c>
      <c r="F13" s="159">
        <v>48733</v>
      </c>
      <c r="G13" s="110">
        <v>217</v>
      </c>
      <c r="H13" s="111">
        <v>9896936163</v>
      </c>
      <c r="I13" s="112">
        <v>7</v>
      </c>
      <c r="J13" s="113" t="s">
        <v>2236</v>
      </c>
      <c r="K13" s="67" t="s">
        <v>2234</v>
      </c>
      <c r="L13" s="47">
        <v>377</v>
      </c>
      <c r="M13" s="50" t="s">
        <v>2234</v>
      </c>
      <c r="N13" s="144">
        <v>14.93055556</v>
      </c>
      <c r="O13" s="113" t="str">
        <f t="shared" si="11"/>
        <v>NO</v>
      </c>
      <c r="P13" s="130"/>
      <c r="Q13" s="53" t="str">
        <f t="shared" si="12"/>
        <v>NO</v>
      </c>
      <c r="R13" s="114" t="s">
        <v>2236</v>
      </c>
      <c r="S13" s="57">
        <v>37655</v>
      </c>
      <c r="T13" s="33">
        <v>3030</v>
      </c>
      <c r="U13" s="33">
        <v>3511</v>
      </c>
      <c r="V13" s="58">
        <v>4751</v>
      </c>
      <c r="W13" s="115">
        <f t="shared" si="13"/>
        <v>1</v>
      </c>
      <c r="X13" s="109">
        <f t="shared" si="14"/>
        <v>1</v>
      </c>
      <c r="Y13" s="109">
        <f t="shared" si="3"/>
        <v>0</v>
      </c>
      <c r="Z13" s="111">
        <f t="shared" si="4"/>
        <v>0</v>
      </c>
      <c r="AA13" s="116" t="str">
        <f t="shared" si="15"/>
        <v>SRSA</v>
      </c>
      <c r="AB13" s="115">
        <f t="shared" si="16"/>
        <v>1</v>
      </c>
      <c r="AC13" s="109">
        <f t="shared" si="17"/>
        <v>0</v>
      </c>
      <c r="AD13" s="111">
        <f t="shared" si="18"/>
        <v>0</v>
      </c>
      <c r="AE13" s="116" t="str">
        <f t="shared" si="9"/>
        <v>-</v>
      </c>
      <c r="AF13" s="115">
        <f t="shared" si="19"/>
        <v>0</v>
      </c>
      <c r="AG13" s="1" t="s">
        <v>715</v>
      </c>
    </row>
    <row r="14" spans="1:33" s="1" customFormat="1" ht="12.75">
      <c r="A14" s="142">
        <v>2602040</v>
      </c>
      <c r="B14" s="143">
        <v>5010</v>
      </c>
      <c r="C14" s="115" t="s">
        <v>1573</v>
      </c>
      <c r="D14" s="109" t="s">
        <v>1574</v>
      </c>
      <c r="E14" s="109" t="s">
        <v>1575</v>
      </c>
      <c r="F14" s="159">
        <v>49611</v>
      </c>
      <c r="G14" s="110">
        <v>10</v>
      </c>
      <c r="H14" s="111">
        <v>2315842000</v>
      </c>
      <c r="I14" s="112">
        <v>7</v>
      </c>
      <c r="J14" s="113" t="s">
        <v>2236</v>
      </c>
      <c r="K14" s="67" t="s">
        <v>2234</v>
      </c>
      <c r="L14" s="47">
        <v>155</v>
      </c>
      <c r="M14" s="50" t="s">
        <v>2234</v>
      </c>
      <c r="N14" s="144">
        <v>17.73399015</v>
      </c>
      <c r="O14" s="113" t="str">
        <f t="shared" si="11"/>
        <v>NO</v>
      </c>
      <c r="P14" s="130"/>
      <c r="Q14" s="53" t="str">
        <f t="shared" si="12"/>
        <v>NO</v>
      </c>
      <c r="R14" s="114" t="s">
        <v>2236</v>
      </c>
      <c r="S14" s="57">
        <v>13414</v>
      </c>
      <c r="T14" s="33">
        <v>1227</v>
      </c>
      <c r="U14" s="33">
        <v>1294</v>
      </c>
      <c r="V14" s="58">
        <v>1989</v>
      </c>
      <c r="W14" s="115">
        <f t="shared" si="13"/>
        <v>1</v>
      </c>
      <c r="X14" s="109">
        <f t="shared" si="14"/>
        <v>1</v>
      </c>
      <c r="Y14" s="109">
        <f t="shared" si="3"/>
        <v>0</v>
      </c>
      <c r="Z14" s="111">
        <f t="shared" si="4"/>
        <v>0</v>
      </c>
      <c r="AA14" s="116" t="str">
        <f t="shared" si="15"/>
        <v>SRSA</v>
      </c>
      <c r="AB14" s="115">
        <f t="shared" si="16"/>
        <v>1</v>
      </c>
      <c r="AC14" s="109">
        <f t="shared" si="17"/>
        <v>0</v>
      </c>
      <c r="AD14" s="111">
        <f t="shared" si="18"/>
        <v>0</v>
      </c>
      <c r="AE14" s="116" t="str">
        <f t="shared" si="9"/>
        <v>-</v>
      </c>
      <c r="AF14" s="115">
        <f t="shared" si="19"/>
        <v>0</v>
      </c>
      <c r="AG14" s="1" t="s">
        <v>714</v>
      </c>
    </row>
    <row r="15" spans="1:33" s="1" customFormat="1" ht="12.75">
      <c r="A15" s="142">
        <v>2680120</v>
      </c>
      <c r="B15" s="143">
        <v>4000</v>
      </c>
      <c r="C15" s="115" t="s">
        <v>1122</v>
      </c>
      <c r="D15" s="109" t="s">
        <v>1123</v>
      </c>
      <c r="E15" s="109" t="s">
        <v>1595</v>
      </c>
      <c r="F15" s="159">
        <v>49707</v>
      </c>
      <c r="G15" s="110">
        <v>4542</v>
      </c>
      <c r="H15" s="111">
        <v>9893543101</v>
      </c>
      <c r="I15" s="112">
        <v>7</v>
      </c>
      <c r="J15" s="113" t="s">
        <v>2236</v>
      </c>
      <c r="K15" s="67" t="s">
        <v>2234</v>
      </c>
      <c r="L15" s="47">
        <v>68</v>
      </c>
      <c r="M15" s="50" t="s">
        <v>2234</v>
      </c>
      <c r="N15" s="144" t="s">
        <v>454</v>
      </c>
      <c r="O15" s="113" t="str">
        <f t="shared" si="11"/>
        <v>M</v>
      </c>
      <c r="P15" s="130"/>
      <c r="Q15" s="53" t="str">
        <f t="shared" si="12"/>
        <v>NO</v>
      </c>
      <c r="R15" s="114" t="s">
        <v>2236</v>
      </c>
      <c r="S15" s="57">
        <v>379</v>
      </c>
      <c r="T15" s="33">
        <v>0</v>
      </c>
      <c r="U15" s="33">
        <v>178</v>
      </c>
      <c r="V15" s="58">
        <v>1769</v>
      </c>
      <c r="W15" s="115">
        <f t="shared" si="13"/>
        <v>1</v>
      </c>
      <c r="X15" s="109">
        <f t="shared" si="14"/>
        <v>1</v>
      </c>
      <c r="Y15" s="109">
        <f t="shared" si="3"/>
        <v>0</v>
      </c>
      <c r="Z15" s="111">
        <f t="shared" si="4"/>
        <v>0</v>
      </c>
      <c r="AA15" s="116" t="str">
        <f t="shared" si="15"/>
        <v>SRSA</v>
      </c>
      <c r="AB15" s="115">
        <f t="shared" si="16"/>
        <v>1</v>
      </c>
      <c r="AC15" s="109">
        <f t="shared" si="17"/>
        <v>0</v>
      </c>
      <c r="AD15" s="111">
        <f t="shared" si="18"/>
        <v>0</v>
      </c>
      <c r="AE15" s="116" t="str">
        <f t="shared" si="9"/>
        <v>-</v>
      </c>
      <c r="AF15" s="115">
        <f t="shared" si="19"/>
        <v>0</v>
      </c>
      <c r="AG15" s="1" t="s">
        <v>713</v>
      </c>
    </row>
    <row r="16" spans="1:33" s="1" customFormat="1" ht="12.75">
      <c r="A16" s="142">
        <v>2603060</v>
      </c>
      <c r="B16" s="143">
        <v>6010</v>
      </c>
      <c r="C16" s="115" t="s">
        <v>1601</v>
      </c>
      <c r="D16" s="109" t="s">
        <v>1602</v>
      </c>
      <c r="E16" s="109" t="s">
        <v>1603</v>
      </c>
      <c r="F16" s="159">
        <v>48766</v>
      </c>
      <c r="G16" s="110">
        <v>98</v>
      </c>
      <c r="H16" s="111">
        <v>9898674234</v>
      </c>
      <c r="I16" s="112">
        <v>7</v>
      </c>
      <c r="J16" s="113" t="s">
        <v>2236</v>
      </c>
      <c r="K16" s="67" t="s">
        <v>2234</v>
      </c>
      <c r="L16" s="47">
        <v>364</v>
      </c>
      <c r="M16" s="50" t="s">
        <v>2234</v>
      </c>
      <c r="N16" s="144">
        <v>22.32142857</v>
      </c>
      <c r="O16" s="113" t="str">
        <f t="shared" si="11"/>
        <v>YES</v>
      </c>
      <c r="P16" s="130"/>
      <c r="Q16" s="53" t="str">
        <f t="shared" si="12"/>
        <v>NO</v>
      </c>
      <c r="R16" s="114" t="s">
        <v>2236</v>
      </c>
      <c r="S16" s="57">
        <v>39119</v>
      </c>
      <c r="T16" s="33">
        <v>3751</v>
      </c>
      <c r="U16" s="33">
        <v>3947</v>
      </c>
      <c r="V16" s="58">
        <v>5556</v>
      </c>
      <c r="W16" s="115">
        <f t="shared" si="13"/>
        <v>1</v>
      </c>
      <c r="X16" s="109">
        <f t="shared" si="14"/>
        <v>1</v>
      </c>
      <c r="Y16" s="109">
        <f t="shared" si="3"/>
        <v>0</v>
      </c>
      <c r="Z16" s="111">
        <f t="shared" si="4"/>
        <v>0</v>
      </c>
      <c r="AA16" s="116" t="str">
        <f t="shared" si="15"/>
        <v>SRSA</v>
      </c>
      <c r="AB16" s="115">
        <f t="shared" si="16"/>
        <v>1</v>
      </c>
      <c r="AC16" s="109">
        <f t="shared" si="17"/>
        <v>1</v>
      </c>
      <c r="AD16" s="111" t="str">
        <f t="shared" si="18"/>
        <v>Initial</v>
      </c>
      <c r="AE16" s="116" t="str">
        <f t="shared" si="9"/>
        <v>-</v>
      </c>
      <c r="AF16" s="115" t="str">
        <f t="shared" si="19"/>
        <v>SRSA</v>
      </c>
      <c r="AG16" s="1" t="s">
        <v>712</v>
      </c>
    </row>
    <row r="17" spans="1:33" s="1" customFormat="1" ht="12.75">
      <c r="A17" s="142">
        <v>2603270</v>
      </c>
      <c r="B17" s="143">
        <v>7010</v>
      </c>
      <c r="C17" s="115" t="s">
        <v>1607</v>
      </c>
      <c r="D17" s="109" t="s">
        <v>1608</v>
      </c>
      <c r="E17" s="109" t="s">
        <v>1609</v>
      </c>
      <c r="F17" s="159">
        <v>49962</v>
      </c>
      <c r="G17" s="110">
        <v>9713</v>
      </c>
      <c r="H17" s="111">
        <v>9065247336</v>
      </c>
      <c r="I17" s="112">
        <v>7</v>
      </c>
      <c r="J17" s="113" t="s">
        <v>2236</v>
      </c>
      <c r="K17" s="67" t="s">
        <v>2234</v>
      </c>
      <c r="L17" s="47">
        <v>7</v>
      </c>
      <c r="M17" s="50" t="s">
        <v>2234</v>
      </c>
      <c r="N17" s="144">
        <v>17.80821918</v>
      </c>
      <c r="O17" s="113" t="str">
        <f t="shared" si="11"/>
        <v>NO</v>
      </c>
      <c r="P17" s="130"/>
      <c r="Q17" s="53" t="str">
        <f t="shared" si="12"/>
        <v>NO</v>
      </c>
      <c r="R17" s="114" t="s">
        <v>2236</v>
      </c>
      <c r="S17" s="57">
        <v>3300</v>
      </c>
      <c r="T17" s="33">
        <v>454</v>
      </c>
      <c r="U17" s="33">
        <v>368</v>
      </c>
      <c r="V17" s="58">
        <v>212</v>
      </c>
      <c r="W17" s="115">
        <f t="shared" si="13"/>
        <v>1</v>
      </c>
      <c r="X17" s="109">
        <f t="shared" si="14"/>
        <v>1</v>
      </c>
      <c r="Y17" s="109">
        <f t="shared" si="3"/>
        <v>0</v>
      </c>
      <c r="Z17" s="111">
        <f t="shared" si="4"/>
        <v>0</v>
      </c>
      <c r="AA17" s="116" t="str">
        <f t="shared" si="15"/>
        <v>SRSA</v>
      </c>
      <c r="AB17" s="115">
        <f t="shared" si="16"/>
        <v>1</v>
      </c>
      <c r="AC17" s="109">
        <f t="shared" si="17"/>
        <v>0</v>
      </c>
      <c r="AD17" s="111">
        <f t="shared" si="18"/>
        <v>0</v>
      </c>
      <c r="AE17" s="116" t="str">
        <f t="shared" si="9"/>
        <v>-</v>
      </c>
      <c r="AF17" s="115">
        <f t="shared" si="19"/>
        <v>0</v>
      </c>
      <c r="AG17" s="1" t="s">
        <v>711</v>
      </c>
    </row>
    <row r="18" spans="1:33" s="1" customFormat="1" ht="12.75">
      <c r="A18" s="142">
        <v>2603480</v>
      </c>
      <c r="B18" s="143">
        <v>29020</v>
      </c>
      <c r="C18" s="115" t="s">
        <v>1610</v>
      </c>
      <c r="D18" s="109" t="s">
        <v>1611</v>
      </c>
      <c r="E18" s="109" t="s">
        <v>573</v>
      </c>
      <c r="F18" s="159">
        <v>48806</v>
      </c>
      <c r="G18" s="110">
        <v>6</v>
      </c>
      <c r="H18" s="111">
        <v>9898474000</v>
      </c>
      <c r="I18" s="112">
        <v>7</v>
      </c>
      <c r="J18" s="113" t="s">
        <v>2236</v>
      </c>
      <c r="K18" s="67" t="s">
        <v>2234</v>
      </c>
      <c r="L18" s="47">
        <v>354</v>
      </c>
      <c r="M18" s="50" t="s">
        <v>2234</v>
      </c>
      <c r="N18" s="144">
        <v>18.5483871</v>
      </c>
      <c r="O18" s="113" t="str">
        <f t="shared" si="11"/>
        <v>NO</v>
      </c>
      <c r="P18" s="130"/>
      <c r="Q18" s="53" t="str">
        <f t="shared" si="12"/>
        <v>NO</v>
      </c>
      <c r="R18" s="114" t="s">
        <v>2236</v>
      </c>
      <c r="S18" s="57">
        <v>23310</v>
      </c>
      <c r="T18" s="33">
        <v>2401</v>
      </c>
      <c r="U18" s="33">
        <v>2790</v>
      </c>
      <c r="V18" s="58">
        <v>3287</v>
      </c>
      <c r="W18" s="115">
        <f t="shared" si="13"/>
        <v>1</v>
      </c>
      <c r="X18" s="109">
        <f t="shared" si="14"/>
        <v>1</v>
      </c>
      <c r="Y18" s="109">
        <f t="shared" si="3"/>
        <v>0</v>
      </c>
      <c r="Z18" s="111">
        <f t="shared" si="4"/>
        <v>0</v>
      </c>
      <c r="AA18" s="116" t="str">
        <f t="shared" si="15"/>
        <v>SRSA</v>
      </c>
      <c r="AB18" s="115">
        <f t="shared" si="16"/>
        <v>1</v>
      </c>
      <c r="AC18" s="109">
        <f t="shared" si="17"/>
        <v>0</v>
      </c>
      <c r="AD18" s="111">
        <f t="shared" si="18"/>
        <v>0</v>
      </c>
      <c r="AE18" s="116" t="str">
        <f t="shared" si="9"/>
        <v>-</v>
      </c>
      <c r="AF18" s="115">
        <f t="shared" si="19"/>
        <v>0</v>
      </c>
      <c r="AG18" s="1" t="s">
        <v>710</v>
      </c>
    </row>
    <row r="19" spans="1:33" s="1" customFormat="1" ht="12.75">
      <c r="A19" s="142">
        <v>2603570</v>
      </c>
      <c r="B19" s="143">
        <v>60010</v>
      </c>
      <c r="C19" s="115" t="s">
        <v>1616</v>
      </c>
      <c r="D19" s="109" t="s">
        <v>1617</v>
      </c>
      <c r="E19" s="109" t="s">
        <v>782</v>
      </c>
      <c r="F19" s="159">
        <v>49709</v>
      </c>
      <c r="G19" s="110">
        <v>619</v>
      </c>
      <c r="H19" s="111">
        <v>9897854877</v>
      </c>
      <c r="I19" s="112">
        <v>7</v>
      </c>
      <c r="J19" s="113" t="s">
        <v>2236</v>
      </c>
      <c r="K19" s="67" t="s">
        <v>2234</v>
      </c>
      <c r="L19" s="47">
        <v>417</v>
      </c>
      <c r="M19" s="50" t="s">
        <v>2234</v>
      </c>
      <c r="N19" s="144">
        <v>27.13178295</v>
      </c>
      <c r="O19" s="113" t="str">
        <f t="shared" si="11"/>
        <v>YES</v>
      </c>
      <c r="P19" s="130"/>
      <c r="Q19" s="53" t="str">
        <f t="shared" si="12"/>
        <v>NO</v>
      </c>
      <c r="R19" s="114" t="s">
        <v>2236</v>
      </c>
      <c r="S19" s="57">
        <v>54246</v>
      </c>
      <c r="T19" s="33">
        <v>5945</v>
      </c>
      <c r="U19" s="33">
        <v>21444</v>
      </c>
      <c r="V19" s="58">
        <v>7221</v>
      </c>
      <c r="W19" s="115">
        <f t="shared" si="13"/>
        <v>1</v>
      </c>
      <c r="X19" s="109">
        <f t="shared" si="14"/>
        <v>1</v>
      </c>
      <c r="Y19" s="109">
        <f t="shared" si="3"/>
        <v>0</v>
      </c>
      <c r="Z19" s="111">
        <f t="shared" si="4"/>
        <v>0</v>
      </c>
      <c r="AA19" s="116" t="str">
        <f t="shared" si="15"/>
        <v>SRSA</v>
      </c>
      <c r="AB19" s="115">
        <f t="shared" si="16"/>
        <v>1</v>
      </c>
      <c r="AC19" s="109">
        <f t="shared" si="17"/>
        <v>1</v>
      </c>
      <c r="AD19" s="111" t="str">
        <f t="shared" si="18"/>
        <v>Initial</v>
      </c>
      <c r="AE19" s="116" t="str">
        <f t="shared" si="9"/>
        <v>-</v>
      </c>
      <c r="AF19" s="115" t="str">
        <f t="shared" si="19"/>
        <v>SRSA</v>
      </c>
      <c r="AG19" s="1" t="s">
        <v>709</v>
      </c>
    </row>
    <row r="20" spans="1:33" s="1" customFormat="1" ht="12.75">
      <c r="A20" s="142">
        <v>2603600</v>
      </c>
      <c r="B20" s="143">
        <v>6020</v>
      </c>
      <c r="C20" s="115" t="s">
        <v>1618</v>
      </c>
      <c r="D20" s="109" t="s">
        <v>1619</v>
      </c>
      <c r="E20" s="109" t="s">
        <v>1620</v>
      </c>
      <c r="F20" s="159">
        <v>48703</v>
      </c>
      <c r="G20" s="110">
        <v>648</v>
      </c>
      <c r="H20" s="111">
        <v>9898767150</v>
      </c>
      <c r="I20" s="112">
        <v>7</v>
      </c>
      <c r="J20" s="113" t="s">
        <v>2236</v>
      </c>
      <c r="K20" s="67" t="s">
        <v>2234</v>
      </c>
      <c r="L20" s="47">
        <v>490</v>
      </c>
      <c r="M20" s="50" t="s">
        <v>2234</v>
      </c>
      <c r="N20" s="144">
        <v>19.73180077</v>
      </c>
      <c r="O20" s="113" t="str">
        <f t="shared" si="11"/>
        <v>NO</v>
      </c>
      <c r="P20" s="130"/>
      <c r="Q20" s="53" t="str">
        <f t="shared" si="12"/>
        <v>NO</v>
      </c>
      <c r="R20" s="114" t="s">
        <v>2236</v>
      </c>
      <c r="S20" s="57">
        <v>42205</v>
      </c>
      <c r="T20" s="33">
        <v>3820</v>
      </c>
      <c r="U20" s="33">
        <v>4338</v>
      </c>
      <c r="V20" s="58">
        <v>3066</v>
      </c>
      <c r="W20" s="115">
        <f t="shared" si="13"/>
        <v>1</v>
      </c>
      <c r="X20" s="109">
        <f t="shared" si="14"/>
        <v>1</v>
      </c>
      <c r="Y20" s="109">
        <f t="shared" si="3"/>
        <v>0</v>
      </c>
      <c r="Z20" s="111">
        <f t="shared" si="4"/>
        <v>0</v>
      </c>
      <c r="AA20" s="116" t="str">
        <f t="shared" si="15"/>
        <v>SRSA</v>
      </c>
      <c r="AB20" s="115">
        <f t="shared" si="16"/>
        <v>1</v>
      </c>
      <c r="AC20" s="109">
        <f t="shared" si="17"/>
        <v>0</v>
      </c>
      <c r="AD20" s="111">
        <f t="shared" si="18"/>
        <v>0</v>
      </c>
      <c r="AE20" s="116" t="str">
        <f t="shared" si="9"/>
        <v>-</v>
      </c>
      <c r="AF20" s="115">
        <f t="shared" si="19"/>
        <v>0</v>
      </c>
      <c r="AG20" s="1" t="s">
        <v>708</v>
      </c>
    </row>
    <row r="21" spans="1:33" s="1" customFormat="1" ht="12.75">
      <c r="A21" s="142">
        <v>2603660</v>
      </c>
      <c r="B21" s="143">
        <v>2010</v>
      </c>
      <c r="C21" s="115" t="s">
        <v>1621</v>
      </c>
      <c r="D21" s="109" t="s">
        <v>1622</v>
      </c>
      <c r="E21" s="109" t="s">
        <v>1623</v>
      </c>
      <c r="F21" s="159">
        <v>49822</v>
      </c>
      <c r="G21" s="110">
        <v>105</v>
      </c>
      <c r="H21" s="111">
        <v>9063436632</v>
      </c>
      <c r="I21" s="112">
        <v>7</v>
      </c>
      <c r="J21" s="113" t="s">
        <v>2236</v>
      </c>
      <c r="K21" s="67" t="s">
        <v>2234</v>
      </c>
      <c r="L21" s="47">
        <v>31</v>
      </c>
      <c r="M21" s="50" t="s">
        <v>2234</v>
      </c>
      <c r="N21" s="144">
        <v>2.884615385</v>
      </c>
      <c r="O21" s="113" t="str">
        <f t="shared" si="11"/>
        <v>NO</v>
      </c>
      <c r="P21" s="130"/>
      <c r="Q21" s="53" t="str">
        <f t="shared" si="12"/>
        <v>NO</v>
      </c>
      <c r="R21" s="114" t="s">
        <v>2236</v>
      </c>
      <c r="S21" s="57">
        <v>5163</v>
      </c>
      <c r="T21" s="33">
        <v>71</v>
      </c>
      <c r="U21" s="33">
        <v>146</v>
      </c>
      <c r="V21" s="58">
        <v>307</v>
      </c>
      <c r="W21" s="115">
        <f t="shared" si="13"/>
        <v>1</v>
      </c>
      <c r="X21" s="109">
        <f t="shared" si="14"/>
        <v>1</v>
      </c>
      <c r="Y21" s="109">
        <f t="shared" si="3"/>
        <v>0</v>
      </c>
      <c r="Z21" s="111">
        <f t="shared" si="4"/>
        <v>0</v>
      </c>
      <c r="AA21" s="116" t="str">
        <f t="shared" si="15"/>
        <v>SRSA</v>
      </c>
      <c r="AB21" s="115">
        <f t="shared" si="16"/>
        <v>1</v>
      </c>
      <c r="AC21" s="109">
        <f t="shared" si="17"/>
        <v>0</v>
      </c>
      <c r="AD21" s="111">
        <f t="shared" si="18"/>
        <v>0</v>
      </c>
      <c r="AE21" s="116" t="str">
        <f t="shared" si="9"/>
        <v>-</v>
      </c>
      <c r="AF21" s="115">
        <f t="shared" si="19"/>
        <v>0</v>
      </c>
      <c r="AG21" s="1" t="s">
        <v>707</v>
      </c>
    </row>
    <row r="22" spans="1:33" s="1" customFormat="1" ht="12.75">
      <c r="A22" s="142">
        <v>2603960</v>
      </c>
      <c r="B22" s="143">
        <v>80240</v>
      </c>
      <c r="C22" s="115" t="s">
        <v>1634</v>
      </c>
      <c r="D22" s="109" t="s">
        <v>1635</v>
      </c>
      <c r="E22" s="109" t="s">
        <v>293</v>
      </c>
      <c r="F22" s="159">
        <v>49013</v>
      </c>
      <c r="G22" s="110">
        <v>9639</v>
      </c>
      <c r="H22" s="111">
        <v>6164278562</v>
      </c>
      <c r="I22" s="112">
        <v>8</v>
      </c>
      <c r="J22" s="113" t="s">
        <v>2236</v>
      </c>
      <c r="K22" s="67" t="s">
        <v>2234</v>
      </c>
      <c r="L22" s="47">
        <v>17</v>
      </c>
      <c r="M22" s="50" t="s">
        <v>2234</v>
      </c>
      <c r="N22" s="144">
        <v>8</v>
      </c>
      <c r="O22" s="113" t="str">
        <f t="shared" si="11"/>
        <v>NO</v>
      </c>
      <c r="P22" s="130"/>
      <c r="Q22" s="53" t="str">
        <f t="shared" si="12"/>
        <v>NO</v>
      </c>
      <c r="R22" s="114" t="s">
        <v>2236</v>
      </c>
      <c r="S22" s="57">
        <v>1645</v>
      </c>
      <c r="T22" s="33">
        <v>0</v>
      </c>
      <c r="U22" s="33">
        <v>33</v>
      </c>
      <c r="V22" s="58">
        <v>112</v>
      </c>
      <c r="W22" s="115">
        <f t="shared" si="13"/>
        <v>1</v>
      </c>
      <c r="X22" s="109">
        <f t="shared" si="14"/>
        <v>1</v>
      </c>
      <c r="Y22" s="109">
        <f t="shared" si="3"/>
        <v>0</v>
      </c>
      <c r="Z22" s="111">
        <f t="shared" si="4"/>
        <v>0</v>
      </c>
      <c r="AA22" s="116" t="str">
        <f t="shared" si="15"/>
        <v>SRSA</v>
      </c>
      <c r="AB22" s="115">
        <f t="shared" si="16"/>
        <v>1</v>
      </c>
      <c r="AC22" s="109">
        <f t="shared" si="17"/>
        <v>0</v>
      </c>
      <c r="AD22" s="111">
        <f t="shared" si="18"/>
        <v>0</v>
      </c>
      <c r="AE22" s="116" t="str">
        <f t="shared" si="9"/>
        <v>-</v>
      </c>
      <c r="AF22" s="115">
        <f t="shared" si="19"/>
        <v>0</v>
      </c>
      <c r="AG22" s="1" t="s">
        <v>706</v>
      </c>
    </row>
    <row r="23" spans="1:33" s="1" customFormat="1" ht="12.75">
      <c r="A23" s="142">
        <v>2603990</v>
      </c>
      <c r="B23" s="143">
        <v>7020</v>
      </c>
      <c r="C23" s="115" t="s">
        <v>1636</v>
      </c>
      <c r="D23" s="109" t="s">
        <v>1637</v>
      </c>
      <c r="E23" s="109" t="s">
        <v>1638</v>
      </c>
      <c r="F23" s="159">
        <v>49908</v>
      </c>
      <c r="G23" s="110">
        <v>428</v>
      </c>
      <c r="H23" s="111">
        <v>9063536664</v>
      </c>
      <c r="I23" s="112">
        <v>7</v>
      </c>
      <c r="J23" s="113" t="s">
        <v>2236</v>
      </c>
      <c r="K23" s="67" t="s">
        <v>2234</v>
      </c>
      <c r="L23" s="47">
        <v>515</v>
      </c>
      <c r="M23" s="50" t="s">
        <v>2234</v>
      </c>
      <c r="N23" s="144">
        <v>15.87561375</v>
      </c>
      <c r="O23" s="113" t="str">
        <f t="shared" si="11"/>
        <v>NO</v>
      </c>
      <c r="P23" s="130"/>
      <c r="Q23" s="53" t="str">
        <f t="shared" si="12"/>
        <v>NO</v>
      </c>
      <c r="R23" s="114" t="s">
        <v>2236</v>
      </c>
      <c r="S23" s="57">
        <v>47462</v>
      </c>
      <c r="T23" s="33">
        <v>4170</v>
      </c>
      <c r="U23" s="33">
        <v>4815</v>
      </c>
      <c r="V23" s="58">
        <v>6164</v>
      </c>
      <c r="W23" s="115">
        <f t="shared" si="13"/>
        <v>1</v>
      </c>
      <c r="X23" s="109">
        <f t="shared" si="14"/>
        <v>1</v>
      </c>
      <c r="Y23" s="109">
        <f t="shared" si="3"/>
        <v>0</v>
      </c>
      <c r="Z23" s="111">
        <f t="shared" si="4"/>
        <v>0</v>
      </c>
      <c r="AA23" s="116" t="str">
        <f t="shared" si="15"/>
        <v>SRSA</v>
      </c>
      <c r="AB23" s="115">
        <f t="shared" si="16"/>
        <v>1</v>
      </c>
      <c r="AC23" s="109">
        <f t="shared" si="17"/>
        <v>0</v>
      </c>
      <c r="AD23" s="111">
        <f t="shared" si="18"/>
        <v>0</v>
      </c>
      <c r="AE23" s="116" t="str">
        <f t="shared" si="9"/>
        <v>-</v>
      </c>
      <c r="AF23" s="115">
        <f t="shared" si="19"/>
        <v>0</v>
      </c>
      <c r="AG23" s="1" t="s">
        <v>705</v>
      </c>
    </row>
    <row r="24" spans="1:33" s="1" customFormat="1" ht="12.75">
      <c r="A24" s="142">
        <v>2604020</v>
      </c>
      <c r="B24" s="143">
        <v>21090</v>
      </c>
      <c r="C24" s="115" t="s">
        <v>1639</v>
      </c>
      <c r="D24" s="109" t="s">
        <v>1640</v>
      </c>
      <c r="E24" s="109" t="s">
        <v>1641</v>
      </c>
      <c r="F24" s="159">
        <v>49845</v>
      </c>
      <c r="G24" s="110">
        <v>350</v>
      </c>
      <c r="H24" s="111">
        <v>9064669981</v>
      </c>
      <c r="I24" s="112">
        <v>7</v>
      </c>
      <c r="J24" s="113" t="s">
        <v>2236</v>
      </c>
      <c r="K24" s="67" t="s">
        <v>2234</v>
      </c>
      <c r="L24" s="47">
        <v>599</v>
      </c>
      <c r="M24" s="50" t="s">
        <v>2234</v>
      </c>
      <c r="N24" s="144">
        <v>14.12872841</v>
      </c>
      <c r="O24" s="113" t="str">
        <f t="shared" si="11"/>
        <v>NO</v>
      </c>
      <c r="P24" s="130"/>
      <c r="Q24" s="53" t="str">
        <f t="shared" si="12"/>
        <v>NO</v>
      </c>
      <c r="R24" s="114" t="s">
        <v>2236</v>
      </c>
      <c r="S24" s="57">
        <v>29931</v>
      </c>
      <c r="T24" s="33">
        <v>3031</v>
      </c>
      <c r="U24" s="33">
        <v>4044</v>
      </c>
      <c r="V24" s="58">
        <v>7068</v>
      </c>
      <c r="W24" s="115">
        <f t="shared" si="13"/>
        <v>1</v>
      </c>
      <c r="X24" s="109">
        <f t="shared" si="14"/>
        <v>1</v>
      </c>
      <c r="Y24" s="109">
        <f t="shared" si="3"/>
        <v>0</v>
      </c>
      <c r="Z24" s="111">
        <f t="shared" si="4"/>
        <v>0</v>
      </c>
      <c r="AA24" s="116" t="str">
        <f t="shared" si="15"/>
        <v>SRSA</v>
      </c>
      <c r="AB24" s="115">
        <f t="shared" si="16"/>
        <v>1</v>
      </c>
      <c r="AC24" s="109">
        <f t="shared" si="17"/>
        <v>0</v>
      </c>
      <c r="AD24" s="111">
        <f t="shared" si="18"/>
        <v>0</v>
      </c>
      <c r="AE24" s="116" t="str">
        <f t="shared" si="9"/>
        <v>-</v>
      </c>
      <c r="AF24" s="115">
        <f t="shared" si="19"/>
        <v>0</v>
      </c>
      <c r="AG24" s="1" t="s">
        <v>704</v>
      </c>
    </row>
    <row r="25" spans="1:33" s="1" customFormat="1" ht="12.75">
      <c r="A25" s="142">
        <v>2604290</v>
      </c>
      <c r="B25" s="143">
        <v>37040</v>
      </c>
      <c r="C25" s="115" t="s">
        <v>1646</v>
      </c>
      <c r="D25" s="109" t="s">
        <v>1647</v>
      </c>
      <c r="E25" s="109" t="s">
        <v>394</v>
      </c>
      <c r="F25" s="159">
        <v>48858</v>
      </c>
      <c r="G25" s="110">
        <v>9733</v>
      </c>
      <c r="H25" s="111">
        <v>9896443901</v>
      </c>
      <c r="I25" s="112">
        <v>7</v>
      </c>
      <c r="J25" s="113" t="s">
        <v>2236</v>
      </c>
      <c r="K25" s="67" t="s">
        <v>2234</v>
      </c>
      <c r="L25" s="47">
        <v>572</v>
      </c>
      <c r="M25" s="50" t="s">
        <v>2234</v>
      </c>
      <c r="N25" s="144">
        <v>2.787456446</v>
      </c>
      <c r="O25" s="113" t="str">
        <f t="shared" si="11"/>
        <v>NO</v>
      </c>
      <c r="P25" s="130"/>
      <c r="Q25" s="53" t="str">
        <f t="shared" si="12"/>
        <v>NO</v>
      </c>
      <c r="R25" s="114" t="s">
        <v>2236</v>
      </c>
      <c r="S25" s="57">
        <v>21721</v>
      </c>
      <c r="T25" s="33">
        <v>990</v>
      </c>
      <c r="U25" s="33">
        <v>2758</v>
      </c>
      <c r="V25" s="58">
        <v>377</v>
      </c>
      <c r="W25" s="115">
        <f t="shared" si="13"/>
        <v>1</v>
      </c>
      <c r="X25" s="109">
        <f t="shared" si="14"/>
        <v>1</v>
      </c>
      <c r="Y25" s="109">
        <f t="shared" si="3"/>
        <v>0</v>
      </c>
      <c r="Z25" s="111">
        <f t="shared" si="4"/>
        <v>0</v>
      </c>
      <c r="AA25" s="116" t="str">
        <f t="shared" si="15"/>
        <v>SRSA</v>
      </c>
      <c r="AB25" s="115">
        <f t="shared" si="16"/>
        <v>1</v>
      </c>
      <c r="AC25" s="109">
        <f t="shared" si="17"/>
        <v>0</v>
      </c>
      <c r="AD25" s="111">
        <f t="shared" si="18"/>
        <v>0</v>
      </c>
      <c r="AE25" s="116" t="str">
        <f t="shared" si="9"/>
        <v>-</v>
      </c>
      <c r="AF25" s="115">
        <f t="shared" si="19"/>
        <v>0</v>
      </c>
      <c r="AG25" s="1" t="s">
        <v>703</v>
      </c>
    </row>
    <row r="26" spans="1:33" s="1" customFormat="1" ht="12.75">
      <c r="A26" s="142">
        <v>2604320</v>
      </c>
      <c r="B26" s="143">
        <v>51020</v>
      </c>
      <c r="C26" s="115" t="s">
        <v>1648</v>
      </c>
      <c r="D26" s="109" t="s">
        <v>1649</v>
      </c>
      <c r="E26" s="109" t="s">
        <v>1650</v>
      </c>
      <c r="F26" s="159">
        <v>49614</v>
      </c>
      <c r="G26" s="110">
        <v>188</v>
      </c>
      <c r="H26" s="111">
        <v>2318643133</v>
      </c>
      <c r="I26" s="112">
        <v>7</v>
      </c>
      <c r="J26" s="113" t="s">
        <v>2236</v>
      </c>
      <c r="K26" s="67" t="s">
        <v>2234</v>
      </c>
      <c r="L26" s="47">
        <v>359</v>
      </c>
      <c r="M26" s="50" t="s">
        <v>2234</v>
      </c>
      <c r="N26" s="144">
        <v>15.73033708</v>
      </c>
      <c r="O26" s="113" t="str">
        <f t="shared" si="11"/>
        <v>NO</v>
      </c>
      <c r="P26" s="130"/>
      <c r="Q26" s="53" t="str">
        <f t="shared" si="12"/>
        <v>NO</v>
      </c>
      <c r="R26" s="114" t="s">
        <v>2236</v>
      </c>
      <c r="S26" s="57">
        <v>19856</v>
      </c>
      <c r="T26" s="33">
        <v>1840</v>
      </c>
      <c r="U26" s="33">
        <v>2222</v>
      </c>
      <c r="V26" s="58">
        <v>977</v>
      </c>
      <c r="W26" s="115">
        <f t="shared" si="13"/>
        <v>1</v>
      </c>
      <c r="X26" s="109">
        <f t="shared" si="14"/>
        <v>1</v>
      </c>
      <c r="Y26" s="109">
        <f t="shared" si="3"/>
        <v>0</v>
      </c>
      <c r="Z26" s="111">
        <f t="shared" si="4"/>
        <v>0</v>
      </c>
      <c r="AA26" s="116" t="str">
        <f t="shared" si="15"/>
        <v>SRSA</v>
      </c>
      <c r="AB26" s="115">
        <f t="shared" si="16"/>
        <v>1</v>
      </c>
      <c r="AC26" s="109">
        <f t="shared" si="17"/>
        <v>0</v>
      </c>
      <c r="AD26" s="111">
        <f t="shared" si="18"/>
        <v>0</v>
      </c>
      <c r="AE26" s="116" t="str">
        <f t="shared" si="9"/>
        <v>-</v>
      </c>
      <c r="AF26" s="115">
        <f t="shared" si="19"/>
        <v>0</v>
      </c>
      <c r="AG26" s="1" t="s">
        <v>702</v>
      </c>
    </row>
    <row r="27" spans="1:33" s="1" customFormat="1" ht="12.75">
      <c r="A27" s="142">
        <v>2604350</v>
      </c>
      <c r="B27" s="143">
        <v>15010</v>
      </c>
      <c r="C27" s="115" t="s">
        <v>1651</v>
      </c>
      <c r="D27" s="109" t="s">
        <v>1652</v>
      </c>
      <c r="E27" s="109" t="s">
        <v>1653</v>
      </c>
      <c r="F27" s="159">
        <v>49782</v>
      </c>
      <c r="G27" s="110">
        <v>235</v>
      </c>
      <c r="H27" s="111">
        <v>2314482744</v>
      </c>
      <c r="I27" s="112">
        <v>7</v>
      </c>
      <c r="J27" s="113" t="s">
        <v>2236</v>
      </c>
      <c r="K27" s="67" t="s">
        <v>2234</v>
      </c>
      <c r="L27" s="47">
        <v>82</v>
      </c>
      <c r="M27" s="50" t="s">
        <v>2234</v>
      </c>
      <c r="N27" s="144">
        <v>8.988764045</v>
      </c>
      <c r="O27" s="113" t="str">
        <f t="shared" si="11"/>
        <v>NO</v>
      </c>
      <c r="P27" s="130"/>
      <c r="Q27" s="53" t="str">
        <f t="shared" si="12"/>
        <v>NO</v>
      </c>
      <c r="R27" s="114" t="s">
        <v>2236</v>
      </c>
      <c r="S27" s="57">
        <v>3780</v>
      </c>
      <c r="T27" s="33">
        <v>0</v>
      </c>
      <c r="U27" s="33">
        <v>233</v>
      </c>
      <c r="V27" s="58">
        <v>555</v>
      </c>
      <c r="W27" s="115">
        <f t="shared" si="13"/>
        <v>1</v>
      </c>
      <c r="X27" s="109">
        <f t="shared" si="14"/>
        <v>1</v>
      </c>
      <c r="Y27" s="109">
        <f t="shared" si="3"/>
        <v>0</v>
      </c>
      <c r="Z27" s="111">
        <f t="shared" si="4"/>
        <v>0</v>
      </c>
      <c r="AA27" s="116" t="str">
        <f t="shared" si="15"/>
        <v>SRSA</v>
      </c>
      <c r="AB27" s="115">
        <f t="shared" si="16"/>
        <v>1</v>
      </c>
      <c r="AC27" s="109">
        <f t="shared" si="17"/>
        <v>0</v>
      </c>
      <c r="AD27" s="111">
        <f t="shared" si="18"/>
        <v>0</v>
      </c>
      <c r="AE27" s="116" t="str">
        <f t="shared" si="9"/>
        <v>-</v>
      </c>
      <c r="AF27" s="115">
        <f t="shared" si="19"/>
        <v>0</v>
      </c>
      <c r="AG27" s="1" t="s">
        <v>701</v>
      </c>
    </row>
    <row r="28" spans="1:33" s="1" customFormat="1" ht="12.75">
      <c r="A28" s="142">
        <v>2604620</v>
      </c>
      <c r="B28" s="143">
        <v>5040</v>
      </c>
      <c r="C28" s="115" t="s">
        <v>1663</v>
      </c>
      <c r="D28" s="109" t="s">
        <v>1664</v>
      </c>
      <c r="E28" s="109" t="s">
        <v>1665</v>
      </c>
      <c r="F28" s="159">
        <v>49615</v>
      </c>
      <c r="G28" s="110">
        <v>9501</v>
      </c>
      <c r="H28" s="111">
        <v>2315338141</v>
      </c>
      <c r="I28" s="112">
        <v>7</v>
      </c>
      <c r="J28" s="113" t="s">
        <v>2236</v>
      </c>
      <c r="K28" s="67" t="s">
        <v>2234</v>
      </c>
      <c r="L28" s="47">
        <v>568</v>
      </c>
      <c r="M28" s="50" t="s">
        <v>2234</v>
      </c>
      <c r="N28" s="144">
        <v>7.142857143</v>
      </c>
      <c r="O28" s="113" t="str">
        <f t="shared" si="11"/>
        <v>NO</v>
      </c>
      <c r="P28" s="130"/>
      <c r="Q28" s="53" t="str">
        <f t="shared" si="12"/>
        <v>NO</v>
      </c>
      <c r="R28" s="114" t="s">
        <v>2236</v>
      </c>
      <c r="S28" s="57">
        <v>27977</v>
      </c>
      <c r="T28" s="33">
        <v>1654</v>
      </c>
      <c r="U28" s="33">
        <v>2915</v>
      </c>
      <c r="V28" s="58">
        <v>374</v>
      </c>
      <c r="W28" s="115">
        <f t="shared" si="13"/>
        <v>1</v>
      </c>
      <c r="X28" s="109">
        <f t="shared" si="14"/>
        <v>1</v>
      </c>
      <c r="Y28" s="109">
        <f t="shared" si="3"/>
        <v>0</v>
      </c>
      <c r="Z28" s="111">
        <f t="shared" si="4"/>
        <v>0</v>
      </c>
      <c r="AA28" s="116" t="str">
        <f t="shared" si="15"/>
        <v>SRSA</v>
      </c>
      <c r="AB28" s="115">
        <f t="shared" si="16"/>
        <v>1</v>
      </c>
      <c r="AC28" s="109">
        <f t="shared" si="17"/>
        <v>0</v>
      </c>
      <c r="AD28" s="111">
        <f t="shared" si="18"/>
        <v>0</v>
      </c>
      <c r="AE28" s="116" t="str">
        <f t="shared" si="9"/>
        <v>-</v>
      </c>
      <c r="AF28" s="115">
        <f t="shared" si="19"/>
        <v>0</v>
      </c>
      <c r="AG28" s="1" t="s">
        <v>700</v>
      </c>
    </row>
    <row r="29" spans="1:33" s="1" customFormat="1" ht="12.75">
      <c r="A29" s="142">
        <v>2605100</v>
      </c>
      <c r="B29" s="143">
        <v>34140</v>
      </c>
      <c r="C29" s="115" t="s">
        <v>1679</v>
      </c>
      <c r="D29" s="109" t="s">
        <v>1680</v>
      </c>
      <c r="E29" s="109" t="s">
        <v>1681</v>
      </c>
      <c r="F29" s="159">
        <v>48846</v>
      </c>
      <c r="G29" s="110">
        <v>9427</v>
      </c>
      <c r="H29" s="111">
        <v>6165274900</v>
      </c>
      <c r="I29" s="112">
        <v>8</v>
      </c>
      <c r="J29" s="113" t="s">
        <v>2236</v>
      </c>
      <c r="K29" s="67" t="s">
        <v>2234</v>
      </c>
      <c r="L29" s="47">
        <v>28</v>
      </c>
      <c r="M29" s="50" t="s">
        <v>2234</v>
      </c>
      <c r="N29" s="144">
        <v>4.761904762</v>
      </c>
      <c r="O29" s="113" t="str">
        <f t="shared" si="11"/>
        <v>NO</v>
      </c>
      <c r="P29" s="130"/>
      <c r="Q29" s="53" t="str">
        <f t="shared" si="12"/>
        <v>NO</v>
      </c>
      <c r="R29" s="114" t="s">
        <v>2236</v>
      </c>
      <c r="S29" s="57">
        <v>1154</v>
      </c>
      <c r="T29" s="33">
        <v>0</v>
      </c>
      <c r="U29" s="33">
        <v>165</v>
      </c>
      <c r="V29" s="58">
        <v>187</v>
      </c>
      <c r="W29" s="115">
        <f t="shared" si="13"/>
        <v>1</v>
      </c>
      <c r="X29" s="109">
        <f t="shared" si="14"/>
        <v>1</v>
      </c>
      <c r="Y29" s="109">
        <f t="shared" si="3"/>
        <v>0</v>
      </c>
      <c r="Z29" s="111">
        <f t="shared" si="4"/>
        <v>0</v>
      </c>
      <c r="AA29" s="116" t="str">
        <f t="shared" si="15"/>
        <v>SRSA</v>
      </c>
      <c r="AB29" s="115">
        <f t="shared" si="16"/>
        <v>1</v>
      </c>
      <c r="AC29" s="109">
        <f t="shared" si="17"/>
        <v>0</v>
      </c>
      <c r="AD29" s="111">
        <f t="shared" si="18"/>
        <v>0</v>
      </c>
      <c r="AE29" s="116" t="str">
        <f t="shared" si="9"/>
        <v>-</v>
      </c>
      <c r="AF29" s="115">
        <f t="shared" si="19"/>
        <v>0</v>
      </c>
      <c r="AG29" s="1" t="s">
        <v>699</v>
      </c>
    </row>
    <row r="30" spans="1:33" s="1" customFormat="1" ht="12.75">
      <c r="A30" s="142">
        <v>2600006</v>
      </c>
      <c r="B30" s="143">
        <v>27010</v>
      </c>
      <c r="C30" s="115" t="s">
        <v>311</v>
      </c>
      <c r="D30" s="109" t="s">
        <v>312</v>
      </c>
      <c r="E30" s="109" t="s">
        <v>313</v>
      </c>
      <c r="F30" s="159">
        <v>49911</v>
      </c>
      <c r="G30" s="110">
        <v>1522</v>
      </c>
      <c r="H30" s="111">
        <v>9066670802</v>
      </c>
      <c r="I30" s="112">
        <v>7</v>
      </c>
      <c r="J30" s="113" t="s">
        <v>2236</v>
      </c>
      <c r="K30" s="67" t="s">
        <v>2234</v>
      </c>
      <c r="L30" s="47">
        <v>506</v>
      </c>
      <c r="M30" s="50" t="s">
        <v>2234</v>
      </c>
      <c r="N30" s="144">
        <v>13.56589147</v>
      </c>
      <c r="O30" s="113" t="str">
        <f t="shared" si="11"/>
        <v>NO</v>
      </c>
      <c r="P30" s="130"/>
      <c r="Q30" s="53" t="str">
        <f t="shared" si="12"/>
        <v>NO</v>
      </c>
      <c r="R30" s="114" t="s">
        <v>2236</v>
      </c>
      <c r="S30" s="57">
        <v>37826</v>
      </c>
      <c r="T30" s="33">
        <v>3154</v>
      </c>
      <c r="U30" s="33">
        <v>4027</v>
      </c>
      <c r="V30" s="58">
        <v>5801</v>
      </c>
      <c r="W30" s="115">
        <f t="shared" si="13"/>
        <v>1</v>
      </c>
      <c r="X30" s="109">
        <f t="shared" si="14"/>
        <v>1</v>
      </c>
      <c r="Y30" s="109">
        <f t="shared" si="3"/>
        <v>0</v>
      </c>
      <c r="Z30" s="111">
        <f t="shared" si="4"/>
        <v>0</v>
      </c>
      <c r="AA30" s="116" t="str">
        <f t="shared" si="15"/>
        <v>SRSA</v>
      </c>
      <c r="AB30" s="115">
        <f t="shared" si="16"/>
        <v>1</v>
      </c>
      <c r="AC30" s="109">
        <f t="shared" si="17"/>
        <v>0</v>
      </c>
      <c r="AD30" s="111">
        <f t="shared" si="18"/>
        <v>0</v>
      </c>
      <c r="AE30" s="116" t="str">
        <f t="shared" si="9"/>
        <v>-</v>
      </c>
      <c r="AF30" s="115">
        <f t="shared" si="19"/>
        <v>0</v>
      </c>
      <c r="AG30" s="1" t="s">
        <v>698</v>
      </c>
    </row>
    <row r="31" spans="1:33" s="1" customFormat="1" ht="12.75">
      <c r="A31" s="142">
        <v>2605690</v>
      </c>
      <c r="B31" s="143">
        <v>21065</v>
      </c>
      <c r="C31" s="115" t="s">
        <v>1685</v>
      </c>
      <c r="D31" s="109" t="s">
        <v>1686</v>
      </c>
      <c r="E31" s="109" t="s">
        <v>1687</v>
      </c>
      <c r="F31" s="159">
        <v>49817</v>
      </c>
      <c r="G31" s="110">
        <v>9510</v>
      </c>
      <c r="H31" s="111">
        <v>9066442773</v>
      </c>
      <c r="I31" s="112">
        <v>7</v>
      </c>
      <c r="J31" s="113" t="s">
        <v>2236</v>
      </c>
      <c r="K31" s="67" t="s">
        <v>2234</v>
      </c>
      <c r="L31" s="47">
        <v>285</v>
      </c>
      <c r="M31" s="50" t="s">
        <v>2234</v>
      </c>
      <c r="N31" s="144">
        <v>19.60227273</v>
      </c>
      <c r="O31" s="113" t="str">
        <f t="shared" si="11"/>
        <v>NO</v>
      </c>
      <c r="P31" s="130"/>
      <c r="Q31" s="53" t="str">
        <f t="shared" si="12"/>
        <v>NO</v>
      </c>
      <c r="R31" s="114" t="s">
        <v>2236</v>
      </c>
      <c r="S31" s="57">
        <v>25437</v>
      </c>
      <c r="T31" s="33">
        <v>2248</v>
      </c>
      <c r="U31" s="33">
        <v>2596</v>
      </c>
      <c r="V31" s="58">
        <v>2834</v>
      </c>
      <c r="W31" s="115">
        <f t="shared" si="13"/>
        <v>1</v>
      </c>
      <c r="X31" s="109">
        <f t="shared" si="14"/>
        <v>1</v>
      </c>
      <c r="Y31" s="109">
        <f t="shared" si="3"/>
        <v>0</v>
      </c>
      <c r="Z31" s="111">
        <f t="shared" si="4"/>
        <v>0</v>
      </c>
      <c r="AA31" s="116" t="str">
        <f t="shared" si="15"/>
        <v>SRSA</v>
      </c>
      <c r="AB31" s="115">
        <f t="shared" si="16"/>
        <v>1</v>
      </c>
      <c r="AC31" s="109">
        <f t="shared" si="17"/>
        <v>0</v>
      </c>
      <c r="AD31" s="111">
        <f t="shared" si="18"/>
        <v>0</v>
      </c>
      <c r="AE31" s="116" t="str">
        <f t="shared" si="9"/>
        <v>-</v>
      </c>
      <c r="AF31" s="115">
        <f t="shared" si="19"/>
        <v>0</v>
      </c>
      <c r="AG31" s="1" t="s">
        <v>697</v>
      </c>
    </row>
    <row r="32" spans="1:33" s="1" customFormat="1" ht="12.75">
      <c r="A32" s="142">
        <v>2600105</v>
      </c>
      <c r="B32" s="143">
        <v>62470</v>
      </c>
      <c r="C32" s="115" t="s">
        <v>429</v>
      </c>
      <c r="D32" s="109" t="s">
        <v>430</v>
      </c>
      <c r="E32" s="109" t="s">
        <v>557</v>
      </c>
      <c r="F32" s="159">
        <v>49338</v>
      </c>
      <c r="G32" s="110">
        <v>9625</v>
      </c>
      <c r="H32" s="111">
        <v>2317968947</v>
      </c>
      <c r="I32" s="112">
        <v>8</v>
      </c>
      <c r="J32" s="113" t="s">
        <v>2236</v>
      </c>
      <c r="K32" s="67" t="s">
        <v>2234</v>
      </c>
      <c r="L32" s="47">
        <v>27</v>
      </c>
      <c r="M32" s="50" t="s">
        <v>2234</v>
      </c>
      <c r="N32" s="144">
        <v>5.050505051</v>
      </c>
      <c r="O32" s="113" t="str">
        <f t="shared" si="11"/>
        <v>NO</v>
      </c>
      <c r="P32" s="130"/>
      <c r="Q32" s="53" t="str">
        <f t="shared" si="12"/>
        <v>NO</v>
      </c>
      <c r="R32" s="114" t="s">
        <v>2236</v>
      </c>
      <c r="S32" s="57">
        <v>4976</v>
      </c>
      <c r="T32" s="33">
        <v>396</v>
      </c>
      <c r="U32" s="33">
        <v>413</v>
      </c>
      <c r="V32" s="58">
        <v>479</v>
      </c>
      <c r="W32" s="115">
        <f t="shared" si="13"/>
        <v>1</v>
      </c>
      <c r="X32" s="109">
        <f t="shared" si="14"/>
        <v>1</v>
      </c>
      <c r="Y32" s="109">
        <f t="shared" si="3"/>
        <v>0</v>
      </c>
      <c r="Z32" s="111">
        <f t="shared" si="4"/>
        <v>0</v>
      </c>
      <c r="AA32" s="116" t="str">
        <f t="shared" si="15"/>
        <v>SRSA</v>
      </c>
      <c r="AB32" s="115">
        <f t="shared" si="16"/>
        <v>1</v>
      </c>
      <c r="AC32" s="109">
        <f t="shared" si="17"/>
        <v>0</v>
      </c>
      <c r="AD32" s="111">
        <f t="shared" si="18"/>
        <v>0</v>
      </c>
      <c r="AE32" s="116" t="str">
        <f t="shared" si="9"/>
        <v>-</v>
      </c>
      <c r="AF32" s="115">
        <f t="shared" si="19"/>
        <v>0</v>
      </c>
      <c r="AG32" s="1" t="s">
        <v>696</v>
      </c>
    </row>
    <row r="33" spans="1:33" s="1" customFormat="1" ht="12.75">
      <c r="A33" s="142">
        <v>2600009</v>
      </c>
      <c r="B33" s="143">
        <v>32250</v>
      </c>
      <c r="C33" s="115" t="s">
        <v>317</v>
      </c>
      <c r="D33" s="109" t="s">
        <v>318</v>
      </c>
      <c r="E33" s="109" t="s">
        <v>319</v>
      </c>
      <c r="F33" s="159">
        <v>48413</v>
      </c>
      <c r="G33" s="110">
        <v>9150</v>
      </c>
      <c r="H33" s="111">
        <v>9892696406</v>
      </c>
      <c r="I33" s="112">
        <v>7</v>
      </c>
      <c r="J33" s="113" t="s">
        <v>2236</v>
      </c>
      <c r="K33" s="67" t="s">
        <v>2234</v>
      </c>
      <c r="L33" s="47">
        <v>9</v>
      </c>
      <c r="M33" s="50" t="s">
        <v>2234</v>
      </c>
      <c r="N33" s="144">
        <v>7.692307692</v>
      </c>
      <c r="O33" s="113" t="str">
        <f t="shared" si="11"/>
        <v>NO</v>
      </c>
      <c r="P33" s="130"/>
      <c r="Q33" s="53" t="str">
        <f t="shared" si="12"/>
        <v>NO</v>
      </c>
      <c r="R33" s="114" t="s">
        <v>2236</v>
      </c>
      <c r="S33" s="57">
        <v>2040</v>
      </c>
      <c r="T33" s="33">
        <v>268</v>
      </c>
      <c r="U33" s="33">
        <v>0</v>
      </c>
      <c r="V33" s="58">
        <v>93</v>
      </c>
      <c r="W33" s="115">
        <f t="shared" si="13"/>
        <v>1</v>
      </c>
      <c r="X33" s="109">
        <f t="shared" si="14"/>
        <v>1</v>
      </c>
      <c r="Y33" s="109">
        <f t="shared" si="3"/>
        <v>0</v>
      </c>
      <c r="Z33" s="111">
        <f t="shared" si="4"/>
        <v>0</v>
      </c>
      <c r="AA33" s="116" t="str">
        <f t="shared" si="15"/>
        <v>SRSA</v>
      </c>
      <c r="AB33" s="115">
        <f t="shared" si="16"/>
        <v>1</v>
      </c>
      <c r="AC33" s="109">
        <f t="shared" si="17"/>
        <v>0</v>
      </c>
      <c r="AD33" s="111">
        <f t="shared" si="18"/>
        <v>0</v>
      </c>
      <c r="AE33" s="116" t="str">
        <f t="shared" si="9"/>
        <v>-</v>
      </c>
      <c r="AF33" s="115">
        <f t="shared" si="19"/>
        <v>0</v>
      </c>
      <c r="AG33" s="1" t="s">
        <v>695</v>
      </c>
    </row>
    <row r="34" spans="1:33" s="1" customFormat="1" ht="12.75">
      <c r="A34" s="142">
        <v>2606300</v>
      </c>
      <c r="B34" s="143">
        <v>49020</v>
      </c>
      <c r="C34" s="115" t="s">
        <v>1703</v>
      </c>
      <c r="D34" s="109" t="s">
        <v>1704</v>
      </c>
      <c r="E34" s="109" t="s">
        <v>1705</v>
      </c>
      <c r="F34" s="159">
        <v>49775</v>
      </c>
      <c r="G34" s="110">
        <v>876</v>
      </c>
      <c r="H34" s="111">
        <v>9066323373</v>
      </c>
      <c r="I34" s="112">
        <v>7</v>
      </c>
      <c r="J34" s="113" t="s">
        <v>2236</v>
      </c>
      <c r="K34" s="67" t="s">
        <v>2234</v>
      </c>
      <c r="L34" s="47">
        <v>2</v>
      </c>
      <c r="M34" s="50" t="s">
        <v>2234</v>
      </c>
      <c r="N34" s="144">
        <v>0</v>
      </c>
      <c r="O34" s="113" t="str">
        <f t="shared" si="11"/>
        <v>NO</v>
      </c>
      <c r="P34" s="130"/>
      <c r="Q34" s="53" t="str">
        <f t="shared" si="12"/>
        <v>NO</v>
      </c>
      <c r="R34" s="114" t="s">
        <v>2236</v>
      </c>
      <c r="S34" s="57">
        <v>41</v>
      </c>
      <c r="T34" s="33">
        <v>0</v>
      </c>
      <c r="U34" s="33">
        <v>8</v>
      </c>
      <c r="V34" s="58">
        <v>13</v>
      </c>
      <c r="W34" s="115">
        <f>IF(OR(J34="YES",K34="YES"),1,0)</f>
        <v>1</v>
      </c>
      <c r="X34" s="109">
        <f>IF(OR(AND(ISNUMBER(L34),AND(L34&gt;0,L34&lt;600)),AND(ISNUMBER(L34),AND(L34&gt;0,M34="YES"))),1,0)</f>
        <v>1</v>
      </c>
      <c r="Y34" s="109">
        <f t="shared" si="3"/>
        <v>0</v>
      </c>
      <c r="Z34" s="111">
        <f t="shared" si="4"/>
        <v>0</v>
      </c>
      <c r="AA34" s="116" t="str">
        <f>IF(AND(W34=1,X34=1),"SRSA","-")</f>
        <v>SRSA</v>
      </c>
      <c r="AB34" s="115">
        <f>IF(R34="YES",1,0)</f>
        <v>1</v>
      </c>
      <c r="AC34" s="109">
        <f>IF(OR(AND(ISNUMBER(P34),P34&gt;=20),(AND(ISNUMBER(P34)=FALSE,AND(ISNUMBER(N34),N34&gt;=20)))),1,0)</f>
        <v>0</v>
      </c>
      <c r="AD34" s="111">
        <f>IF(AND(AB34=1,AC34=1),"Initial",0)</f>
        <v>0</v>
      </c>
      <c r="AE34" s="116" t="str">
        <f t="shared" si="9"/>
        <v>-</v>
      </c>
      <c r="AF34" s="115">
        <f>IF(AND(AA34="SRSA",AD34="Initial"),"SRSA",0)</f>
        <v>0</v>
      </c>
      <c r="AG34" s="1" t="s">
        <v>694</v>
      </c>
    </row>
    <row r="35" spans="1:33" s="1" customFormat="1" ht="12.75">
      <c r="A35" s="142">
        <v>2606510</v>
      </c>
      <c r="B35" s="143">
        <v>15030</v>
      </c>
      <c r="C35" s="115" t="s">
        <v>1708</v>
      </c>
      <c r="D35" s="109" t="s">
        <v>1709</v>
      </c>
      <c r="E35" s="109" t="s">
        <v>1710</v>
      </c>
      <c r="F35" s="159">
        <v>49713</v>
      </c>
      <c r="G35" s="110">
        <v>356</v>
      </c>
      <c r="H35" s="111">
        <v>2315492211</v>
      </c>
      <c r="I35" s="112">
        <v>7</v>
      </c>
      <c r="J35" s="113" t="s">
        <v>2236</v>
      </c>
      <c r="K35" s="67" t="s">
        <v>2234</v>
      </c>
      <c r="L35" s="47">
        <v>305</v>
      </c>
      <c r="M35" s="50" t="s">
        <v>2234</v>
      </c>
      <c r="N35" s="144">
        <v>9.345794393</v>
      </c>
      <c r="O35" s="113" t="str">
        <f t="shared" si="11"/>
        <v>NO</v>
      </c>
      <c r="P35" s="130"/>
      <c r="Q35" s="53" t="str">
        <f t="shared" si="12"/>
        <v>NO</v>
      </c>
      <c r="R35" s="114" t="s">
        <v>2236</v>
      </c>
      <c r="S35" s="57">
        <v>16847</v>
      </c>
      <c r="T35" s="33">
        <v>1257</v>
      </c>
      <c r="U35" s="33">
        <v>1803</v>
      </c>
      <c r="V35" s="58">
        <v>2061</v>
      </c>
      <c r="W35" s="115">
        <f t="shared" si="13"/>
        <v>1</v>
      </c>
      <c r="X35" s="109">
        <f t="shared" si="14"/>
        <v>1</v>
      </c>
      <c r="Y35" s="109">
        <f t="shared" si="3"/>
        <v>0</v>
      </c>
      <c r="Z35" s="111">
        <f t="shared" si="4"/>
        <v>0</v>
      </c>
      <c r="AA35" s="116" t="str">
        <f t="shared" si="15"/>
        <v>SRSA</v>
      </c>
      <c r="AB35" s="115">
        <f t="shared" si="16"/>
        <v>1</v>
      </c>
      <c r="AC35" s="109">
        <f t="shared" si="17"/>
        <v>0</v>
      </c>
      <c r="AD35" s="111">
        <f t="shared" si="18"/>
        <v>0</v>
      </c>
      <c r="AE35" s="116" t="str">
        <f t="shared" si="9"/>
        <v>-</v>
      </c>
      <c r="AF35" s="115">
        <f t="shared" si="19"/>
        <v>0</v>
      </c>
      <c r="AG35" s="1" t="s">
        <v>693</v>
      </c>
    </row>
    <row r="36" spans="1:33" s="1" customFormat="1" ht="12.75">
      <c r="A36" s="142">
        <v>2606900</v>
      </c>
      <c r="B36" s="143">
        <v>17140</v>
      </c>
      <c r="C36" s="115" t="s">
        <v>1728</v>
      </c>
      <c r="D36" s="109" t="s">
        <v>1729</v>
      </c>
      <c r="E36" s="109" t="s">
        <v>1545</v>
      </c>
      <c r="F36" s="159">
        <v>49715</v>
      </c>
      <c r="G36" s="110">
        <v>9299</v>
      </c>
      <c r="H36" s="111">
        <v>9062483219</v>
      </c>
      <c r="I36" s="112">
        <v>7</v>
      </c>
      <c r="J36" s="113" t="s">
        <v>2236</v>
      </c>
      <c r="K36" s="67" t="s">
        <v>2234</v>
      </c>
      <c r="L36" s="47">
        <v>446</v>
      </c>
      <c r="M36" s="50" t="s">
        <v>2234</v>
      </c>
      <c r="N36" s="144">
        <v>13.96551724</v>
      </c>
      <c r="O36" s="113" t="str">
        <f t="shared" si="11"/>
        <v>NO</v>
      </c>
      <c r="P36" s="130"/>
      <c r="Q36" s="53" t="str">
        <f t="shared" si="12"/>
        <v>NO</v>
      </c>
      <c r="R36" s="114" t="s">
        <v>2236</v>
      </c>
      <c r="S36" s="57">
        <v>38644</v>
      </c>
      <c r="T36" s="33">
        <v>3177</v>
      </c>
      <c r="U36" s="33">
        <v>3822</v>
      </c>
      <c r="V36" s="58">
        <v>4221</v>
      </c>
      <c r="W36" s="115">
        <f t="shared" si="13"/>
        <v>1</v>
      </c>
      <c r="X36" s="109">
        <f t="shared" si="14"/>
        <v>1</v>
      </c>
      <c r="Y36" s="109">
        <f t="shared" si="3"/>
        <v>0</v>
      </c>
      <c r="Z36" s="111">
        <f t="shared" si="4"/>
        <v>0</v>
      </c>
      <c r="AA36" s="116" t="str">
        <f t="shared" si="15"/>
        <v>SRSA</v>
      </c>
      <c r="AB36" s="115">
        <f t="shared" si="16"/>
        <v>1</v>
      </c>
      <c r="AC36" s="109">
        <f t="shared" si="17"/>
        <v>0</v>
      </c>
      <c r="AD36" s="111">
        <f t="shared" si="18"/>
        <v>0</v>
      </c>
      <c r="AE36" s="116" t="str">
        <f t="shared" si="9"/>
        <v>-</v>
      </c>
      <c r="AF36" s="115">
        <f t="shared" si="19"/>
        <v>0</v>
      </c>
      <c r="AG36" s="1" t="s">
        <v>692</v>
      </c>
    </row>
    <row r="37" spans="1:33" s="1" customFormat="1" ht="12.75">
      <c r="A37" s="142">
        <v>2606930</v>
      </c>
      <c r="B37" s="143">
        <v>46050</v>
      </c>
      <c r="C37" s="115" t="s">
        <v>1730</v>
      </c>
      <c r="D37" s="109" t="s">
        <v>1731</v>
      </c>
      <c r="E37" s="109" t="s">
        <v>1732</v>
      </c>
      <c r="F37" s="159">
        <v>49229</v>
      </c>
      <c r="G37" s="110">
        <v>9704</v>
      </c>
      <c r="H37" s="111">
        <v>5174514581</v>
      </c>
      <c r="I37" s="112">
        <v>7</v>
      </c>
      <c r="J37" s="113" t="s">
        <v>2236</v>
      </c>
      <c r="K37" s="67" t="s">
        <v>2234</v>
      </c>
      <c r="L37" s="47">
        <v>503</v>
      </c>
      <c r="M37" s="50" t="s">
        <v>2234</v>
      </c>
      <c r="N37" s="144">
        <v>7.385229541</v>
      </c>
      <c r="O37" s="113" t="str">
        <f t="shared" si="11"/>
        <v>NO</v>
      </c>
      <c r="P37" s="130"/>
      <c r="Q37" s="53" t="str">
        <f t="shared" si="12"/>
        <v>NO</v>
      </c>
      <c r="R37" s="114" t="s">
        <v>2236</v>
      </c>
      <c r="S37" s="57">
        <v>13290</v>
      </c>
      <c r="T37" s="33">
        <v>1032</v>
      </c>
      <c r="U37" s="33">
        <v>2169</v>
      </c>
      <c r="V37" s="58">
        <v>331</v>
      </c>
      <c r="W37" s="115">
        <f t="shared" si="13"/>
        <v>1</v>
      </c>
      <c r="X37" s="109">
        <f t="shared" si="14"/>
        <v>1</v>
      </c>
      <c r="Y37" s="109">
        <f t="shared" si="3"/>
        <v>0</v>
      </c>
      <c r="Z37" s="111">
        <f t="shared" si="4"/>
        <v>0</v>
      </c>
      <c r="AA37" s="116" t="str">
        <f t="shared" si="15"/>
        <v>SRSA</v>
      </c>
      <c r="AB37" s="115">
        <f t="shared" si="16"/>
        <v>1</v>
      </c>
      <c r="AC37" s="109">
        <f t="shared" si="17"/>
        <v>0</v>
      </c>
      <c r="AD37" s="111">
        <f t="shared" si="18"/>
        <v>0</v>
      </c>
      <c r="AE37" s="116" t="str">
        <f t="shared" si="9"/>
        <v>-</v>
      </c>
      <c r="AF37" s="115">
        <f t="shared" si="19"/>
        <v>0</v>
      </c>
      <c r="AG37" s="1" t="s">
        <v>691</v>
      </c>
    </row>
    <row r="38" spans="1:33" s="1" customFormat="1" ht="12.75">
      <c r="A38" s="142">
        <v>2607170</v>
      </c>
      <c r="B38" s="143">
        <v>28035</v>
      </c>
      <c r="C38" s="115" t="s">
        <v>1743</v>
      </c>
      <c r="D38" s="109" t="s">
        <v>510</v>
      </c>
      <c r="E38" s="109" t="s">
        <v>1744</v>
      </c>
      <c r="F38" s="159">
        <v>49620</v>
      </c>
      <c r="G38" s="110">
        <v>38</v>
      </c>
      <c r="H38" s="111">
        <v>2312693325</v>
      </c>
      <c r="I38" s="112">
        <v>7</v>
      </c>
      <c r="J38" s="113" t="s">
        <v>2236</v>
      </c>
      <c r="K38" s="67" t="s">
        <v>2234</v>
      </c>
      <c r="L38" s="47">
        <v>376</v>
      </c>
      <c r="M38" s="50" t="s">
        <v>2234</v>
      </c>
      <c r="N38" s="144">
        <v>8.883826879</v>
      </c>
      <c r="O38" s="113" t="str">
        <f t="shared" si="11"/>
        <v>NO</v>
      </c>
      <c r="P38" s="130"/>
      <c r="Q38" s="53" t="str">
        <f t="shared" si="12"/>
        <v>NO</v>
      </c>
      <c r="R38" s="114" t="s">
        <v>2236</v>
      </c>
      <c r="S38" s="57">
        <v>34020</v>
      </c>
      <c r="T38" s="33">
        <v>3089</v>
      </c>
      <c r="U38" s="33">
        <v>3641</v>
      </c>
      <c r="V38" s="58">
        <v>3462</v>
      </c>
      <c r="W38" s="115">
        <f t="shared" si="13"/>
        <v>1</v>
      </c>
      <c r="X38" s="109">
        <f t="shared" si="14"/>
        <v>1</v>
      </c>
      <c r="Y38" s="109">
        <f t="shared" si="3"/>
        <v>0</v>
      </c>
      <c r="Z38" s="111">
        <f t="shared" si="4"/>
        <v>0</v>
      </c>
      <c r="AA38" s="116" t="str">
        <f t="shared" si="15"/>
        <v>SRSA</v>
      </c>
      <c r="AB38" s="115">
        <f t="shared" si="16"/>
        <v>1</v>
      </c>
      <c r="AC38" s="109">
        <f t="shared" si="17"/>
        <v>0</v>
      </c>
      <c r="AD38" s="111">
        <f t="shared" si="18"/>
        <v>0</v>
      </c>
      <c r="AE38" s="116" t="str">
        <f t="shared" si="9"/>
        <v>-</v>
      </c>
      <c r="AF38" s="115">
        <f t="shared" si="19"/>
        <v>0</v>
      </c>
      <c r="AG38" s="1" t="s">
        <v>690</v>
      </c>
    </row>
    <row r="39" spans="1:33" s="1" customFormat="1" ht="12.75">
      <c r="A39" s="145">
        <v>2607410</v>
      </c>
      <c r="B39" s="146">
        <v>75020</v>
      </c>
      <c r="C39" s="147" t="s">
        <v>1749</v>
      </c>
      <c r="D39" s="68" t="s">
        <v>1750</v>
      </c>
      <c r="E39" s="68" t="s">
        <v>1751</v>
      </c>
      <c r="F39" s="160">
        <v>49030</v>
      </c>
      <c r="G39" s="69">
        <v>337</v>
      </c>
      <c r="H39" s="70">
        <v>2694892213</v>
      </c>
      <c r="I39" s="71">
        <v>7</v>
      </c>
      <c r="J39" s="72" t="s">
        <v>2236</v>
      </c>
      <c r="K39" s="73" t="s">
        <v>2234</v>
      </c>
      <c r="L39" s="74">
        <v>320</v>
      </c>
      <c r="M39" s="75" t="s">
        <v>2234</v>
      </c>
      <c r="N39" s="148">
        <v>12.6344086</v>
      </c>
      <c r="O39" s="72" t="str">
        <f t="shared" si="11"/>
        <v>NO</v>
      </c>
      <c r="P39" s="149"/>
      <c r="Q39" s="76" t="str">
        <f t="shared" si="12"/>
        <v>NO</v>
      </c>
      <c r="R39" s="77" t="s">
        <v>2236</v>
      </c>
      <c r="S39" s="78">
        <v>21683</v>
      </c>
      <c r="T39" s="79">
        <v>1679</v>
      </c>
      <c r="U39" s="79">
        <v>2253</v>
      </c>
      <c r="V39" s="80">
        <v>1885</v>
      </c>
      <c r="W39" s="147">
        <f t="shared" si="13"/>
        <v>1</v>
      </c>
      <c r="X39" s="68">
        <f t="shared" si="14"/>
        <v>1</v>
      </c>
      <c r="Y39" s="68">
        <f t="shared" si="3"/>
        <v>0</v>
      </c>
      <c r="Z39" s="70">
        <f t="shared" si="4"/>
        <v>0</v>
      </c>
      <c r="AA39" s="150" t="str">
        <f t="shared" si="15"/>
        <v>SRSA</v>
      </c>
      <c r="AB39" s="147">
        <f t="shared" si="16"/>
        <v>1</v>
      </c>
      <c r="AC39" s="68">
        <f t="shared" si="17"/>
        <v>0</v>
      </c>
      <c r="AD39" s="70">
        <f t="shared" si="18"/>
        <v>0</v>
      </c>
      <c r="AE39" s="150" t="str">
        <f t="shared" si="9"/>
        <v>-</v>
      </c>
      <c r="AF39" s="147">
        <f t="shared" si="19"/>
        <v>0</v>
      </c>
      <c r="AG39" s="1" t="e">
        <v>#N/A</v>
      </c>
    </row>
    <row r="40" spans="1:33" s="1" customFormat="1" ht="12.75">
      <c r="A40" s="142">
        <v>2607470</v>
      </c>
      <c r="B40" s="143">
        <v>2020</v>
      </c>
      <c r="C40" s="115" t="s">
        <v>1752</v>
      </c>
      <c r="D40" s="109" t="s">
        <v>513</v>
      </c>
      <c r="E40" s="109" t="s">
        <v>1753</v>
      </c>
      <c r="F40" s="159">
        <v>49839</v>
      </c>
      <c r="G40" s="110">
        <v>338</v>
      </c>
      <c r="H40" s="111">
        <v>9064942543</v>
      </c>
      <c r="I40" s="112">
        <v>7</v>
      </c>
      <c r="J40" s="113" t="s">
        <v>2236</v>
      </c>
      <c r="K40" s="67" t="s">
        <v>2234</v>
      </c>
      <c r="L40" s="47">
        <v>74</v>
      </c>
      <c r="M40" s="50" t="s">
        <v>2234</v>
      </c>
      <c r="N40" s="144">
        <v>14.81481481</v>
      </c>
      <c r="O40" s="113" t="str">
        <f t="shared" si="11"/>
        <v>NO</v>
      </c>
      <c r="P40" s="130"/>
      <c r="Q40" s="53" t="str">
        <f t="shared" si="12"/>
        <v>NO</v>
      </c>
      <c r="R40" s="114" t="s">
        <v>2236</v>
      </c>
      <c r="S40" s="57">
        <v>4326</v>
      </c>
      <c r="T40" s="33">
        <v>420</v>
      </c>
      <c r="U40" s="33">
        <v>533</v>
      </c>
      <c r="V40" s="58">
        <v>877</v>
      </c>
      <c r="W40" s="115">
        <f t="shared" si="13"/>
        <v>1</v>
      </c>
      <c r="X40" s="109">
        <f t="shared" si="14"/>
        <v>1</v>
      </c>
      <c r="Y40" s="109">
        <f t="shared" si="3"/>
        <v>0</v>
      </c>
      <c r="Z40" s="111">
        <f t="shared" si="4"/>
        <v>0</v>
      </c>
      <c r="AA40" s="116" t="str">
        <f t="shared" si="15"/>
        <v>SRSA</v>
      </c>
      <c r="AB40" s="115">
        <f t="shared" si="16"/>
        <v>1</v>
      </c>
      <c r="AC40" s="109">
        <f t="shared" si="17"/>
        <v>0</v>
      </c>
      <c r="AD40" s="111">
        <f t="shared" si="18"/>
        <v>0</v>
      </c>
      <c r="AE40" s="116" t="str">
        <f t="shared" si="9"/>
        <v>-</v>
      </c>
      <c r="AF40" s="115">
        <f t="shared" si="19"/>
        <v>0</v>
      </c>
      <c r="AG40" s="1" t="s">
        <v>689</v>
      </c>
    </row>
    <row r="41" spans="1:33" s="1" customFormat="1" ht="12.75">
      <c r="A41" s="142">
        <v>2680920</v>
      </c>
      <c r="B41" s="143">
        <v>72000</v>
      </c>
      <c r="C41" s="115" t="s">
        <v>1211</v>
      </c>
      <c r="D41" s="109" t="s">
        <v>1212</v>
      </c>
      <c r="E41" s="109" t="s">
        <v>2143</v>
      </c>
      <c r="F41" s="159">
        <v>48653</v>
      </c>
      <c r="G41" s="110">
        <v>827</v>
      </c>
      <c r="H41" s="111">
        <v>9892759520</v>
      </c>
      <c r="I41" s="112">
        <v>7</v>
      </c>
      <c r="J41" s="113" t="s">
        <v>2236</v>
      </c>
      <c r="K41" s="67" t="s">
        <v>2234</v>
      </c>
      <c r="L41" s="47">
        <v>79</v>
      </c>
      <c r="M41" s="50" t="s">
        <v>2234</v>
      </c>
      <c r="N41" s="144" t="s">
        <v>454</v>
      </c>
      <c r="O41" s="113" t="str">
        <f t="shared" si="11"/>
        <v>M</v>
      </c>
      <c r="P41" s="130"/>
      <c r="Q41" s="53" t="str">
        <f t="shared" si="12"/>
        <v>NO</v>
      </c>
      <c r="R41" s="114" t="s">
        <v>2236</v>
      </c>
      <c r="S41" s="57">
        <v>400</v>
      </c>
      <c r="T41" s="33">
        <v>0</v>
      </c>
      <c r="U41" s="33">
        <v>241</v>
      </c>
      <c r="V41" s="58">
        <v>6169</v>
      </c>
      <c r="W41" s="115">
        <f t="shared" si="13"/>
        <v>1</v>
      </c>
      <c r="X41" s="109">
        <f t="shared" si="14"/>
        <v>1</v>
      </c>
      <c r="Y41" s="109">
        <f t="shared" si="3"/>
        <v>0</v>
      </c>
      <c r="Z41" s="111">
        <f t="shared" si="4"/>
        <v>0</v>
      </c>
      <c r="AA41" s="116" t="str">
        <f t="shared" si="15"/>
        <v>SRSA</v>
      </c>
      <c r="AB41" s="115">
        <f t="shared" si="16"/>
        <v>1</v>
      </c>
      <c r="AC41" s="109">
        <f t="shared" si="17"/>
        <v>0</v>
      </c>
      <c r="AD41" s="111">
        <f t="shared" si="18"/>
        <v>0</v>
      </c>
      <c r="AE41" s="116" t="str">
        <f t="shared" si="9"/>
        <v>-</v>
      </c>
      <c r="AF41" s="115">
        <f t="shared" si="19"/>
        <v>0</v>
      </c>
      <c r="AG41" s="1" t="s">
        <v>677</v>
      </c>
    </row>
    <row r="42" spans="1:33" s="1" customFormat="1" ht="12.75">
      <c r="A42" s="145">
        <v>2607710</v>
      </c>
      <c r="B42" s="146">
        <v>30010</v>
      </c>
      <c r="C42" s="147" t="s">
        <v>1767</v>
      </c>
      <c r="D42" s="68" t="s">
        <v>1768</v>
      </c>
      <c r="E42" s="68" t="s">
        <v>773</v>
      </c>
      <c r="F42" s="160">
        <v>49232</v>
      </c>
      <c r="G42" s="69">
        <v>9725</v>
      </c>
      <c r="H42" s="70">
        <v>5173685991</v>
      </c>
      <c r="I42" s="71">
        <v>7</v>
      </c>
      <c r="J42" s="72" t="s">
        <v>2236</v>
      </c>
      <c r="K42" s="73" t="s">
        <v>2234</v>
      </c>
      <c r="L42" s="74">
        <v>587</v>
      </c>
      <c r="M42" s="75" t="s">
        <v>2234</v>
      </c>
      <c r="N42" s="148">
        <v>23.22503008</v>
      </c>
      <c r="O42" s="72" t="str">
        <f t="shared" si="11"/>
        <v>YES</v>
      </c>
      <c r="P42" s="149"/>
      <c r="Q42" s="76" t="str">
        <f t="shared" si="12"/>
        <v>NO</v>
      </c>
      <c r="R42" s="77" t="s">
        <v>2236</v>
      </c>
      <c r="S42" s="78">
        <v>63231</v>
      </c>
      <c r="T42" s="79">
        <v>5912</v>
      </c>
      <c r="U42" s="79">
        <v>5925</v>
      </c>
      <c r="V42" s="80">
        <v>2649</v>
      </c>
      <c r="W42" s="147">
        <f t="shared" si="13"/>
        <v>1</v>
      </c>
      <c r="X42" s="68">
        <f t="shared" si="14"/>
        <v>1</v>
      </c>
      <c r="Y42" s="68">
        <f t="shared" si="3"/>
        <v>0</v>
      </c>
      <c r="Z42" s="70">
        <f t="shared" si="4"/>
        <v>0</v>
      </c>
      <c r="AA42" s="150" t="str">
        <f t="shared" si="15"/>
        <v>SRSA</v>
      </c>
      <c r="AB42" s="147">
        <f t="shared" si="16"/>
        <v>1</v>
      </c>
      <c r="AC42" s="68">
        <f t="shared" si="17"/>
        <v>1</v>
      </c>
      <c r="AD42" s="70" t="str">
        <f t="shared" si="18"/>
        <v>Initial</v>
      </c>
      <c r="AE42" s="150" t="str">
        <f t="shared" si="9"/>
        <v>-</v>
      </c>
      <c r="AF42" s="147" t="str">
        <f t="shared" si="19"/>
        <v>SRSA</v>
      </c>
      <c r="AG42" s="1" t="e">
        <v>#N/A</v>
      </c>
    </row>
    <row r="43" spans="1:33" s="1" customFormat="1" ht="12.75">
      <c r="A43" s="142">
        <v>2608010</v>
      </c>
      <c r="B43" s="143">
        <v>55010</v>
      </c>
      <c r="C43" s="115" t="s">
        <v>1774</v>
      </c>
      <c r="D43" s="109" t="s">
        <v>506</v>
      </c>
      <c r="E43" s="109" t="s">
        <v>1775</v>
      </c>
      <c r="F43" s="159">
        <v>49812</v>
      </c>
      <c r="G43" s="110">
        <v>68</v>
      </c>
      <c r="H43" s="111">
        <v>9066392000</v>
      </c>
      <c r="I43" s="112">
        <v>7</v>
      </c>
      <c r="J43" s="113" t="s">
        <v>2236</v>
      </c>
      <c r="K43" s="67" t="s">
        <v>2234</v>
      </c>
      <c r="L43" s="47">
        <v>234</v>
      </c>
      <c r="M43" s="50" t="s">
        <v>2234</v>
      </c>
      <c r="N43" s="144">
        <v>15.6626506</v>
      </c>
      <c r="O43" s="113" t="str">
        <f t="shared" si="11"/>
        <v>NO</v>
      </c>
      <c r="P43" s="130"/>
      <c r="Q43" s="53" t="str">
        <f t="shared" si="12"/>
        <v>NO</v>
      </c>
      <c r="R43" s="114" t="s">
        <v>2236</v>
      </c>
      <c r="S43" s="57">
        <v>15773</v>
      </c>
      <c r="T43" s="33">
        <v>1552</v>
      </c>
      <c r="U43" s="33">
        <v>8786</v>
      </c>
      <c r="V43" s="58">
        <v>2996</v>
      </c>
      <c r="W43" s="115">
        <f t="shared" si="13"/>
        <v>1</v>
      </c>
      <c r="X43" s="109">
        <f t="shared" si="14"/>
        <v>1</v>
      </c>
      <c r="Y43" s="109">
        <f t="shared" si="3"/>
        <v>0</v>
      </c>
      <c r="Z43" s="111">
        <f t="shared" si="4"/>
        <v>0</v>
      </c>
      <c r="AA43" s="116" t="str">
        <f t="shared" si="15"/>
        <v>SRSA</v>
      </c>
      <c r="AB43" s="115">
        <f t="shared" si="16"/>
        <v>1</v>
      </c>
      <c r="AC43" s="109">
        <f t="shared" si="17"/>
        <v>0</v>
      </c>
      <c r="AD43" s="111">
        <f t="shared" si="18"/>
        <v>0</v>
      </c>
      <c r="AE43" s="116" t="str">
        <f t="shared" si="9"/>
        <v>-</v>
      </c>
      <c r="AF43" s="115">
        <f t="shared" si="19"/>
        <v>0</v>
      </c>
      <c r="AG43" s="1" t="s">
        <v>688</v>
      </c>
    </row>
    <row r="44" spans="1:33" s="1" customFormat="1" ht="12.75">
      <c r="A44" s="142">
        <v>2608160</v>
      </c>
      <c r="B44" s="143">
        <v>76070</v>
      </c>
      <c r="C44" s="115" t="s">
        <v>1784</v>
      </c>
      <c r="D44" s="109" t="s">
        <v>1785</v>
      </c>
      <c r="E44" s="109" t="s">
        <v>1786</v>
      </c>
      <c r="F44" s="159">
        <v>48419</v>
      </c>
      <c r="G44" s="110">
        <v>9745</v>
      </c>
      <c r="H44" s="111">
        <v>8106579393</v>
      </c>
      <c r="I44" s="112">
        <v>7</v>
      </c>
      <c r="J44" s="113" t="s">
        <v>2236</v>
      </c>
      <c r="K44" s="67" t="s">
        <v>2234</v>
      </c>
      <c r="L44" s="47">
        <v>570</v>
      </c>
      <c r="M44" s="50" t="s">
        <v>2234</v>
      </c>
      <c r="N44" s="144">
        <v>16.95906433</v>
      </c>
      <c r="O44" s="113" t="str">
        <f aca="true" t="shared" si="20" ref="O44:O74">IF(ISNUMBER(N44)=FALSE,"M",IF(AND(ISNUMBER(N44),N44&gt;=20),"YES","NO"))</f>
        <v>NO</v>
      </c>
      <c r="P44" s="130"/>
      <c r="Q44" s="53" t="str">
        <f aca="true" t="shared" si="21" ref="Q44:Q74">IF(AND(ISNUMBER(P44),P44&gt;=20),"YES","NO")</f>
        <v>NO</v>
      </c>
      <c r="R44" s="114" t="s">
        <v>2236</v>
      </c>
      <c r="S44" s="57">
        <v>46412</v>
      </c>
      <c r="T44" s="33">
        <v>3970</v>
      </c>
      <c r="U44" s="33">
        <v>4573</v>
      </c>
      <c r="V44" s="58">
        <v>3327</v>
      </c>
      <c r="W44" s="115">
        <f t="shared" si="13"/>
        <v>1</v>
      </c>
      <c r="X44" s="109">
        <f t="shared" si="14"/>
        <v>1</v>
      </c>
      <c r="Y44" s="109">
        <f t="shared" si="3"/>
        <v>0</v>
      </c>
      <c r="Z44" s="111">
        <f t="shared" si="4"/>
        <v>0</v>
      </c>
      <c r="AA44" s="116" t="str">
        <f t="shared" si="15"/>
        <v>SRSA</v>
      </c>
      <c r="AB44" s="115">
        <f t="shared" si="16"/>
        <v>1</v>
      </c>
      <c r="AC44" s="109">
        <f t="shared" si="17"/>
        <v>0</v>
      </c>
      <c r="AD44" s="111">
        <f t="shared" si="18"/>
        <v>0</v>
      </c>
      <c r="AE44" s="116" t="str">
        <f t="shared" si="9"/>
        <v>-</v>
      </c>
      <c r="AF44" s="115">
        <f t="shared" si="19"/>
        <v>0</v>
      </c>
      <c r="AG44" s="1" t="s">
        <v>687</v>
      </c>
    </row>
    <row r="45" spans="1:33" s="1" customFormat="1" ht="12.75">
      <c r="A45" s="142">
        <v>2608280</v>
      </c>
      <c r="B45" s="143">
        <v>32030</v>
      </c>
      <c r="C45" s="115" t="s">
        <v>1787</v>
      </c>
      <c r="D45" s="109" t="s">
        <v>1788</v>
      </c>
      <c r="E45" s="109" t="s">
        <v>1789</v>
      </c>
      <c r="F45" s="159">
        <v>48725</v>
      </c>
      <c r="G45" s="110">
        <v>1068</v>
      </c>
      <c r="H45" s="111">
        <v>9898562940</v>
      </c>
      <c r="I45" s="112">
        <v>7</v>
      </c>
      <c r="J45" s="113" t="s">
        <v>2236</v>
      </c>
      <c r="K45" s="67" t="s">
        <v>2234</v>
      </c>
      <c r="L45" s="47">
        <v>278</v>
      </c>
      <c r="M45" s="50" t="s">
        <v>2234</v>
      </c>
      <c r="N45" s="144">
        <v>12.75862069</v>
      </c>
      <c r="O45" s="113" t="str">
        <f t="shared" si="20"/>
        <v>NO</v>
      </c>
      <c r="P45" s="130"/>
      <c r="Q45" s="53" t="str">
        <f t="shared" si="21"/>
        <v>NO</v>
      </c>
      <c r="R45" s="114" t="s">
        <v>2236</v>
      </c>
      <c r="S45" s="57">
        <v>13470</v>
      </c>
      <c r="T45" s="33">
        <v>1191</v>
      </c>
      <c r="U45" s="33">
        <v>1664</v>
      </c>
      <c r="V45" s="58">
        <v>1053</v>
      </c>
      <c r="W45" s="115">
        <f t="shared" si="13"/>
        <v>1</v>
      </c>
      <c r="X45" s="109">
        <f t="shared" si="14"/>
        <v>1</v>
      </c>
      <c r="Y45" s="109">
        <f t="shared" si="3"/>
        <v>0</v>
      </c>
      <c r="Z45" s="111">
        <f t="shared" si="4"/>
        <v>0</v>
      </c>
      <c r="AA45" s="116" t="str">
        <f t="shared" si="15"/>
        <v>SRSA</v>
      </c>
      <c r="AB45" s="115">
        <f t="shared" si="16"/>
        <v>1</v>
      </c>
      <c r="AC45" s="109">
        <f t="shared" si="17"/>
        <v>0</v>
      </c>
      <c r="AD45" s="111">
        <f t="shared" si="18"/>
        <v>0</v>
      </c>
      <c r="AE45" s="116" t="str">
        <f t="shared" si="9"/>
        <v>-</v>
      </c>
      <c r="AF45" s="115">
        <f t="shared" si="19"/>
        <v>0</v>
      </c>
      <c r="AG45" s="1" t="s">
        <v>686</v>
      </c>
    </row>
    <row r="46" spans="1:33" s="1" customFormat="1" ht="12.75">
      <c r="A46" s="142">
        <v>2608610</v>
      </c>
      <c r="B46" s="143">
        <v>5035</v>
      </c>
      <c r="C46" s="115" t="s">
        <v>1800</v>
      </c>
      <c r="D46" s="109" t="s">
        <v>733</v>
      </c>
      <c r="E46" s="109" t="s">
        <v>1801</v>
      </c>
      <c r="F46" s="159">
        <v>49622</v>
      </c>
      <c r="G46" s="110">
        <v>128</v>
      </c>
      <c r="H46" s="111">
        <v>2315443141</v>
      </c>
      <c r="I46" s="112">
        <v>7</v>
      </c>
      <c r="J46" s="113" t="s">
        <v>2236</v>
      </c>
      <c r="K46" s="67" t="s">
        <v>2234</v>
      </c>
      <c r="L46" s="47">
        <v>433</v>
      </c>
      <c r="M46" s="50" t="s">
        <v>2234</v>
      </c>
      <c r="N46" s="144">
        <v>10.19332162</v>
      </c>
      <c r="O46" s="113" t="str">
        <f t="shared" si="20"/>
        <v>NO</v>
      </c>
      <c r="P46" s="130"/>
      <c r="Q46" s="53" t="str">
        <f t="shared" si="21"/>
        <v>NO</v>
      </c>
      <c r="R46" s="114" t="s">
        <v>2236</v>
      </c>
      <c r="S46" s="57">
        <v>27831</v>
      </c>
      <c r="T46" s="33">
        <v>2179</v>
      </c>
      <c r="U46" s="33">
        <v>2796</v>
      </c>
      <c r="V46" s="58">
        <v>285</v>
      </c>
      <c r="W46" s="115">
        <f t="shared" si="13"/>
        <v>1</v>
      </c>
      <c r="X46" s="109">
        <f t="shared" si="14"/>
        <v>1</v>
      </c>
      <c r="Y46" s="109">
        <f t="shared" si="3"/>
        <v>0</v>
      </c>
      <c r="Z46" s="111">
        <f t="shared" si="4"/>
        <v>0</v>
      </c>
      <c r="AA46" s="116" t="str">
        <f t="shared" si="15"/>
        <v>SRSA</v>
      </c>
      <c r="AB46" s="115">
        <f t="shared" si="16"/>
        <v>1</v>
      </c>
      <c r="AC46" s="109">
        <f t="shared" si="17"/>
        <v>0</v>
      </c>
      <c r="AD46" s="111">
        <f t="shared" si="18"/>
        <v>0</v>
      </c>
      <c r="AE46" s="116" t="str">
        <f t="shared" si="9"/>
        <v>-</v>
      </c>
      <c r="AF46" s="115">
        <f t="shared" si="19"/>
        <v>0</v>
      </c>
      <c r="AG46" s="1" t="s">
        <v>685</v>
      </c>
    </row>
    <row r="47" spans="1:33" s="1" customFormat="1" ht="12.75">
      <c r="A47" s="142">
        <v>2608880</v>
      </c>
      <c r="B47" s="143">
        <v>31050</v>
      </c>
      <c r="C47" s="115" t="s">
        <v>1809</v>
      </c>
      <c r="D47" s="109" t="s">
        <v>1810</v>
      </c>
      <c r="E47" s="109" t="s">
        <v>1811</v>
      </c>
      <c r="F47" s="159">
        <v>49916</v>
      </c>
      <c r="G47" s="110">
        <v>140</v>
      </c>
      <c r="H47" s="111">
        <v>9065234691</v>
      </c>
      <c r="I47" s="112">
        <v>7</v>
      </c>
      <c r="J47" s="113" t="s">
        <v>2236</v>
      </c>
      <c r="K47" s="67" t="s">
        <v>2234</v>
      </c>
      <c r="L47" s="47">
        <v>288</v>
      </c>
      <c r="M47" s="50" t="s">
        <v>2234</v>
      </c>
      <c r="N47" s="144">
        <v>8.645533141</v>
      </c>
      <c r="O47" s="113" t="str">
        <f t="shared" si="20"/>
        <v>NO</v>
      </c>
      <c r="P47" s="130"/>
      <c r="Q47" s="53" t="str">
        <f t="shared" si="21"/>
        <v>NO</v>
      </c>
      <c r="R47" s="114" t="s">
        <v>2236</v>
      </c>
      <c r="S47" s="57">
        <v>12750</v>
      </c>
      <c r="T47" s="33">
        <v>952</v>
      </c>
      <c r="U47" s="33">
        <v>1580</v>
      </c>
      <c r="V47" s="58">
        <v>2790</v>
      </c>
      <c r="W47" s="115">
        <f t="shared" si="13"/>
        <v>1</v>
      </c>
      <c r="X47" s="109">
        <f t="shared" si="14"/>
        <v>1</v>
      </c>
      <c r="Y47" s="109">
        <f t="shared" si="3"/>
        <v>0</v>
      </c>
      <c r="Z47" s="111">
        <f t="shared" si="4"/>
        <v>0</v>
      </c>
      <c r="AA47" s="116" t="str">
        <f t="shared" si="15"/>
        <v>SRSA</v>
      </c>
      <c r="AB47" s="115">
        <f t="shared" si="16"/>
        <v>1</v>
      </c>
      <c r="AC47" s="109">
        <f t="shared" si="17"/>
        <v>0</v>
      </c>
      <c r="AD47" s="111">
        <f t="shared" si="18"/>
        <v>0</v>
      </c>
      <c r="AE47" s="116" t="str">
        <f t="shared" si="9"/>
        <v>-</v>
      </c>
      <c r="AF47" s="115">
        <f t="shared" si="19"/>
        <v>0</v>
      </c>
      <c r="AG47" s="1" t="s">
        <v>684</v>
      </c>
    </row>
    <row r="48" spans="1:33" s="1" customFormat="1" ht="12.75">
      <c r="A48" s="142">
        <v>2680260</v>
      </c>
      <c r="B48" s="143">
        <v>16000</v>
      </c>
      <c r="C48" s="115" t="s">
        <v>1136</v>
      </c>
      <c r="D48" s="109" t="s">
        <v>1137</v>
      </c>
      <c r="E48" s="109" t="s">
        <v>2284</v>
      </c>
      <c r="F48" s="159">
        <v>49749</v>
      </c>
      <c r="G48" s="110">
        <v>9357</v>
      </c>
      <c r="H48" s="111">
        <v>2312389394</v>
      </c>
      <c r="I48" s="112">
        <v>7</v>
      </c>
      <c r="J48" s="113" t="s">
        <v>2236</v>
      </c>
      <c r="K48" s="67" t="s">
        <v>2234</v>
      </c>
      <c r="L48" s="47">
        <v>92</v>
      </c>
      <c r="M48" s="50" t="s">
        <v>2234</v>
      </c>
      <c r="N48" s="144" t="s">
        <v>454</v>
      </c>
      <c r="O48" s="113" t="str">
        <f t="shared" si="20"/>
        <v>M</v>
      </c>
      <c r="P48" s="130"/>
      <c r="Q48" s="53" t="str">
        <f t="shared" si="21"/>
        <v>NO</v>
      </c>
      <c r="R48" s="114" t="s">
        <v>2236</v>
      </c>
      <c r="S48" s="57">
        <v>511</v>
      </c>
      <c r="T48" s="33">
        <v>0</v>
      </c>
      <c r="U48" s="33">
        <v>10243</v>
      </c>
      <c r="V48" s="58">
        <v>26816</v>
      </c>
      <c r="W48" s="115">
        <f t="shared" si="13"/>
        <v>1</v>
      </c>
      <c r="X48" s="109">
        <f t="shared" si="14"/>
        <v>1</v>
      </c>
      <c r="Y48" s="109">
        <f t="shared" si="3"/>
        <v>0</v>
      </c>
      <c r="Z48" s="111">
        <f t="shared" si="4"/>
        <v>0</v>
      </c>
      <c r="AA48" s="116" t="str">
        <f t="shared" si="15"/>
        <v>SRSA</v>
      </c>
      <c r="AB48" s="115">
        <f t="shared" si="16"/>
        <v>1</v>
      </c>
      <c r="AC48" s="109">
        <f t="shared" si="17"/>
        <v>0</v>
      </c>
      <c r="AD48" s="111">
        <f t="shared" si="18"/>
        <v>0</v>
      </c>
      <c r="AE48" s="116" t="str">
        <f t="shared" si="9"/>
        <v>-</v>
      </c>
      <c r="AF48" s="115">
        <f t="shared" si="19"/>
        <v>0</v>
      </c>
      <c r="AG48" s="1" t="s">
        <v>683</v>
      </c>
    </row>
    <row r="49" spans="1:33" s="1" customFormat="1" ht="12.75">
      <c r="A49" s="142">
        <v>2609630</v>
      </c>
      <c r="B49" s="143">
        <v>32040</v>
      </c>
      <c r="C49" s="115" t="s">
        <v>1824</v>
      </c>
      <c r="D49" s="109" t="s">
        <v>1825</v>
      </c>
      <c r="E49" s="109" t="s">
        <v>319</v>
      </c>
      <c r="F49" s="159">
        <v>48413</v>
      </c>
      <c r="G49" s="110">
        <v>9131</v>
      </c>
      <c r="H49" s="111">
        <v>9892696406</v>
      </c>
      <c r="I49" s="112">
        <v>7</v>
      </c>
      <c r="J49" s="113" t="s">
        <v>2236</v>
      </c>
      <c r="K49" s="67" t="s">
        <v>2234</v>
      </c>
      <c r="L49" s="47">
        <v>29</v>
      </c>
      <c r="M49" s="50" t="s">
        <v>2234</v>
      </c>
      <c r="N49" s="144">
        <v>3.448275862</v>
      </c>
      <c r="O49" s="113" t="str">
        <f t="shared" si="20"/>
        <v>NO</v>
      </c>
      <c r="P49" s="130"/>
      <c r="Q49" s="53" t="str">
        <f t="shared" si="21"/>
        <v>NO</v>
      </c>
      <c r="R49" s="114" t="s">
        <v>2236</v>
      </c>
      <c r="S49" s="57">
        <v>1894</v>
      </c>
      <c r="T49" s="33">
        <v>132</v>
      </c>
      <c r="U49" s="33">
        <v>0</v>
      </c>
      <c r="V49" s="58">
        <v>319</v>
      </c>
      <c r="W49" s="115">
        <f t="shared" si="13"/>
        <v>1</v>
      </c>
      <c r="X49" s="109">
        <f t="shared" si="14"/>
        <v>1</v>
      </c>
      <c r="Y49" s="109">
        <f t="shared" si="3"/>
        <v>0</v>
      </c>
      <c r="Z49" s="111">
        <f t="shared" si="4"/>
        <v>0</v>
      </c>
      <c r="AA49" s="116" t="str">
        <f t="shared" si="15"/>
        <v>SRSA</v>
      </c>
      <c r="AB49" s="115">
        <f t="shared" si="16"/>
        <v>1</v>
      </c>
      <c r="AC49" s="109">
        <f t="shared" si="17"/>
        <v>0</v>
      </c>
      <c r="AD49" s="111">
        <f t="shared" si="18"/>
        <v>0</v>
      </c>
      <c r="AE49" s="116" t="str">
        <f t="shared" si="9"/>
        <v>-</v>
      </c>
      <c r="AF49" s="115">
        <f t="shared" si="19"/>
        <v>0</v>
      </c>
      <c r="AG49" s="1" t="s">
        <v>682</v>
      </c>
    </row>
    <row r="50" spans="1:33" s="1" customFormat="1" ht="12.75">
      <c r="A50" s="142">
        <v>2680300</v>
      </c>
      <c r="B50" s="143">
        <v>18000</v>
      </c>
      <c r="C50" s="115" t="s">
        <v>1140</v>
      </c>
      <c r="D50" s="109" t="s">
        <v>1141</v>
      </c>
      <c r="E50" s="109" t="s">
        <v>1828</v>
      </c>
      <c r="F50" s="159">
        <v>48617</v>
      </c>
      <c r="G50" s="110">
        <v>8999</v>
      </c>
      <c r="H50" s="111">
        <v>9893863851</v>
      </c>
      <c r="I50" s="112">
        <v>7</v>
      </c>
      <c r="J50" s="113" t="s">
        <v>2236</v>
      </c>
      <c r="K50" s="67" t="s">
        <v>2234</v>
      </c>
      <c r="L50" s="47">
        <v>110</v>
      </c>
      <c r="M50" s="50" t="s">
        <v>2234</v>
      </c>
      <c r="N50" s="144" t="s">
        <v>454</v>
      </c>
      <c r="O50" s="113" t="str">
        <f t="shared" si="20"/>
        <v>M</v>
      </c>
      <c r="P50" s="130"/>
      <c r="Q50" s="53" t="str">
        <f t="shared" si="21"/>
        <v>NO</v>
      </c>
      <c r="R50" s="114" t="s">
        <v>2236</v>
      </c>
      <c r="S50" s="57">
        <v>629</v>
      </c>
      <c r="T50" s="33">
        <v>0</v>
      </c>
      <c r="U50" s="33">
        <v>311</v>
      </c>
      <c r="V50" s="58">
        <v>13158</v>
      </c>
      <c r="W50" s="115">
        <f t="shared" si="13"/>
        <v>1</v>
      </c>
      <c r="X50" s="109">
        <f t="shared" si="14"/>
        <v>1</v>
      </c>
      <c r="Y50" s="109">
        <f t="shared" si="3"/>
        <v>0</v>
      </c>
      <c r="Z50" s="111">
        <f t="shared" si="4"/>
        <v>0</v>
      </c>
      <c r="AA50" s="116" t="str">
        <f t="shared" si="15"/>
        <v>SRSA</v>
      </c>
      <c r="AB50" s="115">
        <f t="shared" si="16"/>
        <v>1</v>
      </c>
      <c r="AC50" s="109">
        <f t="shared" si="17"/>
        <v>0</v>
      </c>
      <c r="AD50" s="111">
        <f t="shared" si="18"/>
        <v>0</v>
      </c>
      <c r="AE50" s="116" t="str">
        <f t="shared" si="9"/>
        <v>-</v>
      </c>
      <c r="AF50" s="115">
        <f t="shared" si="19"/>
        <v>0</v>
      </c>
      <c r="AG50" s="1" t="s">
        <v>681</v>
      </c>
    </row>
    <row r="51" spans="1:33" s="1" customFormat="1" ht="12.75">
      <c r="A51" s="142">
        <v>2680320</v>
      </c>
      <c r="B51" s="143">
        <v>19000</v>
      </c>
      <c r="C51" s="115" t="s">
        <v>1142</v>
      </c>
      <c r="D51" s="109" t="s">
        <v>1143</v>
      </c>
      <c r="E51" s="109" t="s">
        <v>952</v>
      </c>
      <c r="F51" s="159">
        <v>48879</v>
      </c>
      <c r="G51" s="110">
        <v>2423</v>
      </c>
      <c r="H51" s="111">
        <v>9892246831</v>
      </c>
      <c r="I51" s="112">
        <v>8</v>
      </c>
      <c r="J51" s="113" t="s">
        <v>2236</v>
      </c>
      <c r="K51" s="67" t="s">
        <v>2234</v>
      </c>
      <c r="L51" s="47">
        <v>140</v>
      </c>
      <c r="M51" s="50" t="s">
        <v>2234</v>
      </c>
      <c r="N51" s="144" t="s">
        <v>454</v>
      </c>
      <c r="O51" s="113" t="str">
        <f t="shared" si="20"/>
        <v>M</v>
      </c>
      <c r="P51" s="130"/>
      <c r="Q51" s="53" t="str">
        <f t="shared" si="21"/>
        <v>NO</v>
      </c>
      <c r="R51" s="114" t="s">
        <v>2236</v>
      </c>
      <c r="S51" s="57">
        <v>790</v>
      </c>
      <c r="T51" s="33">
        <v>0</v>
      </c>
      <c r="U51" s="33">
        <v>361</v>
      </c>
      <c r="V51" s="58">
        <v>285</v>
      </c>
      <c r="W51" s="115">
        <f t="shared" si="13"/>
        <v>1</v>
      </c>
      <c r="X51" s="109">
        <f t="shared" si="14"/>
        <v>1</v>
      </c>
      <c r="Y51" s="109">
        <f t="shared" si="3"/>
        <v>0</v>
      </c>
      <c r="Z51" s="111">
        <f t="shared" si="4"/>
        <v>0</v>
      </c>
      <c r="AA51" s="116" t="str">
        <f t="shared" si="15"/>
        <v>SRSA</v>
      </c>
      <c r="AB51" s="115">
        <f t="shared" si="16"/>
        <v>1</v>
      </c>
      <c r="AC51" s="109">
        <f t="shared" si="17"/>
        <v>0</v>
      </c>
      <c r="AD51" s="111">
        <f t="shared" si="18"/>
        <v>0</v>
      </c>
      <c r="AE51" s="116" t="str">
        <f t="shared" si="9"/>
        <v>-</v>
      </c>
      <c r="AF51" s="115">
        <f t="shared" si="19"/>
        <v>0</v>
      </c>
      <c r="AG51" s="1" t="s">
        <v>680</v>
      </c>
    </row>
    <row r="52" spans="1:33" s="1" customFormat="1" ht="12.75">
      <c r="A52" s="142">
        <v>2610230</v>
      </c>
      <c r="B52" s="143">
        <v>32260</v>
      </c>
      <c r="C52" s="115" t="s">
        <v>1853</v>
      </c>
      <c r="D52" s="109" t="s">
        <v>1854</v>
      </c>
      <c r="E52" s="109" t="s">
        <v>319</v>
      </c>
      <c r="F52" s="159">
        <v>48413</v>
      </c>
      <c r="G52" s="110">
        <v>9109</v>
      </c>
      <c r="H52" s="111">
        <v>9892696406</v>
      </c>
      <c r="I52" s="112">
        <v>7</v>
      </c>
      <c r="J52" s="113" t="s">
        <v>2236</v>
      </c>
      <c r="K52" s="67" t="s">
        <v>2234</v>
      </c>
      <c r="L52" s="47">
        <v>20</v>
      </c>
      <c r="M52" s="50" t="s">
        <v>2234</v>
      </c>
      <c r="N52" s="144">
        <v>5.405405405</v>
      </c>
      <c r="O52" s="113" t="str">
        <f t="shared" si="20"/>
        <v>NO</v>
      </c>
      <c r="P52" s="130"/>
      <c r="Q52" s="53" t="str">
        <f t="shared" si="21"/>
        <v>NO</v>
      </c>
      <c r="R52" s="114" t="s">
        <v>2236</v>
      </c>
      <c r="S52" s="57">
        <v>798</v>
      </c>
      <c r="T52" s="33">
        <v>41</v>
      </c>
      <c r="U52" s="33">
        <v>0</v>
      </c>
      <c r="V52" s="58">
        <v>136</v>
      </c>
      <c r="W52" s="115">
        <f t="shared" si="13"/>
        <v>1</v>
      </c>
      <c r="X52" s="109">
        <f t="shared" si="14"/>
        <v>1</v>
      </c>
      <c r="Y52" s="109">
        <f t="shared" si="3"/>
        <v>0</v>
      </c>
      <c r="Z52" s="111">
        <f t="shared" si="4"/>
        <v>0</v>
      </c>
      <c r="AA52" s="116" t="str">
        <f t="shared" si="15"/>
        <v>SRSA</v>
      </c>
      <c r="AB52" s="115">
        <f t="shared" si="16"/>
        <v>1</v>
      </c>
      <c r="AC52" s="109">
        <f t="shared" si="17"/>
        <v>0</v>
      </c>
      <c r="AD52" s="111">
        <f t="shared" si="18"/>
        <v>0</v>
      </c>
      <c r="AE52" s="116" t="str">
        <f t="shared" si="9"/>
        <v>-</v>
      </c>
      <c r="AF52" s="115">
        <f t="shared" si="19"/>
        <v>0</v>
      </c>
      <c r="AG52" s="1" t="s">
        <v>679</v>
      </c>
    </row>
    <row r="53" spans="1:33" s="1" customFormat="1" ht="12.75">
      <c r="A53" s="142">
        <v>2600179</v>
      </c>
      <c r="B53" s="143">
        <v>5901</v>
      </c>
      <c r="C53" s="115" t="s">
        <v>1343</v>
      </c>
      <c r="D53" s="109" t="s">
        <v>1344</v>
      </c>
      <c r="E53" s="109" t="s">
        <v>1345</v>
      </c>
      <c r="F53" s="159">
        <v>49659</v>
      </c>
      <c r="G53" s="110">
        <v>9467</v>
      </c>
      <c r="H53" s="111">
        <v>2315842080</v>
      </c>
      <c r="I53" s="112">
        <v>7</v>
      </c>
      <c r="J53" s="113" t="s">
        <v>2236</v>
      </c>
      <c r="K53" s="67" t="s">
        <v>2234</v>
      </c>
      <c r="L53" s="47">
        <v>167</v>
      </c>
      <c r="M53" s="50" t="s">
        <v>2234</v>
      </c>
      <c r="N53" s="144" t="s">
        <v>454</v>
      </c>
      <c r="O53" s="113" t="str">
        <f t="shared" si="20"/>
        <v>M</v>
      </c>
      <c r="P53" s="130"/>
      <c r="Q53" s="53" t="str">
        <f t="shared" si="21"/>
        <v>NO</v>
      </c>
      <c r="R53" s="114" t="s">
        <v>2236</v>
      </c>
      <c r="S53" s="57">
        <v>8391</v>
      </c>
      <c r="T53" s="33">
        <v>925</v>
      </c>
      <c r="U53" s="33">
        <v>0</v>
      </c>
      <c r="V53" s="58">
        <v>1025</v>
      </c>
      <c r="W53" s="115">
        <f t="shared" si="13"/>
        <v>1</v>
      </c>
      <c r="X53" s="109">
        <f t="shared" si="14"/>
        <v>1</v>
      </c>
      <c r="Y53" s="109">
        <f t="shared" si="3"/>
        <v>0</v>
      </c>
      <c r="Z53" s="111">
        <f t="shared" si="4"/>
        <v>0</v>
      </c>
      <c r="AA53" s="116" t="str">
        <f t="shared" si="15"/>
        <v>SRSA</v>
      </c>
      <c r="AB53" s="115">
        <f t="shared" si="16"/>
        <v>1</v>
      </c>
      <c r="AC53" s="109">
        <f t="shared" si="17"/>
        <v>0</v>
      </c>
      <c r="AD53" s="111">
        <f t="shared" si="18"/>
        <v>0</v>
      </c>
      <c r="AE53" s="116" t="str">
        <f t="shared" si="9"/>
        <v>-</v>
      </c>
      <c r="AF53" s="115">
        <f t="shared" si="19"/>
        <v>0</v>
      </c>
      <c r="AG53" s="1" t="s">
        <v>678</v>
      </c>
    </row>
    <row r="54" spans="1:33" s="1" customFormat="1" ht="12.75">
      <c r="A54" s="145">
        <v>2600069</v>
      </c>
      <c r="B54" s="146">
        <v>15901</v>
      </c>
      <c r="C54" s="147" t="s">
        <v>357</v>
      </c>
      <c r="D54" s="68" t="s">
        <v>358</v>
      </c>
      <c r="E54" s="68" t="s">
        <v>359</v>
      </c>
      <c r="F54" s="160">
        <v>49712</v>
      </c>
      <c r="G54" s="69">
        <v>9127</v>
      </c>
      <c r="H54" s="70">
        <v>2315820194</v>
      </c>
      <c r="I54" s="71">
        <v>7</v>
      </c>
      <c r="J54" s="72" t="s">
        <v>2236</v>
      </c>
      <c r="K54" s="73" t="s">
        <v>2234</v>
      </c>
      <c r="L54" s="74">
        <v>199</v>
      </c>
      <c r="M54" s="75" t="s">
        <v>2234</v>
      </c>
      <c r="N54" s="148" t="s">
        <v>454</v>
      </c>
      <c r="O54" s="72" t="str">
        <f t="shared" si="20"/>
        <v>M</v>
      </c>
      <c r="P54" s="149">
        <v>3.693</v>
      </c>
      <c r="Q54" s="76" t="str">
        <f t="shared" si="21"/>
        <v>NO</v>
      </c>
      <c r="R54" s="77" t="s">
        <v>2236</v>
      </c>
      <c r="S54" s="78">
        <v>5950</v>
      </c>
      <c r="T54" s="79">
        <v>0</v>
      </c>
      <c r="U54" s="79">
        <v>0</v>
      </c>
      <c r="V54" s="80">
        <v>131</v>
      </c>
      <c r="W54" s="147">
        <f t="shared" si="13"/>
        <v>1</v>
      </c>
      <c r="X54" s="68">
        <f t="shared" si="14"/>
        <v>1</v>
      </c>
      <c r="Y54" s="68">
        <f t="shared" si="3"/>
        <v>0</v>
      </c>
      <c r="Z54" s="70">
        <f t="shared" si="4"/>
        <v>0</v>
      </c>
      <c r="AA54" s="150" t="str">
        <f t="shared" si="15"/>
        <v>SRSA</v>
      </c>
      <c r="AB54" s="147">
        <f t="shared" si="16"/>
        <v>1</v>
      </c>
      <c r="AC54" s="68">
        <f t="shared" si="17"/>
        <v>0</v>
      </c>
      <c r="AD54" s="70">
        <f t="shared" si="18"/>
        <v>0</v>
      </c>
      <c r="AE54" s="150" t="str">
        <f t="shared" si="9"/>
        <v>-</v>
      </c>
      <c r="AF54" s="147">
        <f t="shared" si="19"/>
        <v>0</v>
      </c>
      <c r="AG54" s="1" t="e">
        <v>#N/A</v>
      </c>
    </row>
    <row r="55" spans="1:33" s="1" customFormat="1" ht="12.75">
      <c r="A55" s="142">
        <v>2600142</v>
      </c>
      <c r="B55" s="143">
        <v>11901</v>
      </c>
      <c r="C55" s="115" t="s">
        <v>1272</v>
      </c>
      <c r="D55" s="109" t="s">
        <v>1273</v>
      </c>
      <c r="E55" s="109" t="s">
        <v>1274</v>
      </c>
      <c r="F55" s="159">
        <v>49022</v>
      </c>
      <c r="G55" s="110">
        <v>9629</v>
      </c>
      <c r="H55" s="111">
        <v>2699443319</v>
      </c>
      <c r="I55" s="112">
        <v>8</v>
      </c>
      <c r="J55" s="113" t="s">
        <v>2236</v>
      </c>
      <c r="K55" s="67" t="s">
        <v>2234</v>
      </c>
      <c r="L55" s="47">
        <v>492</v>
      </c>
      <c r="M55" s="50" t="s">
        <v>2234</v>
      </c>
      <c r="N55" s="144" t="s">
        <v>454</v>
      </c>
      <c r="O55" s="113" t="str">
        <f t="shared" si="20"/>
        <v>M</v>
      </c>
      <c r="P55" s="130">
        <v>22.804</v>
      </c>
      <c r="Q55" s="53" t="str">
        <f t="shared" si="21"/>
        <v>YES</v>
      </c>
      <c r="R55" s="114" t="s">
        <v>2236</v>
      </c>
      <c r="S55" s="57">
        <v>42226</v>
      </c>
      <c r="T55" s="33">
        <v>4215</v>
      </c>
      <c r="U55" s="33">
        <v>4255</v>
      </c>
      <c r="V55" s="58">
        <v>4058</v>
      </c>
      <c r="W55" s="115">
        <f t="shared" si="13"/>
        <v>1</v>
      </c>
      <c r="X55" s="109">
        <f t="shared" si="14"/>
        <v>1</v>
      </c>
      <c r="Y55" s="109">
        <f t="shared" si="3"/>
        <v>0</v>
      </c>
      <c r="Z55" s="111">
        <f t="shared" si="4"/>
        <v>0</v>
      </c>
      <c r="AA55" s="116" t="str">
        <f t="shared" si="15"/>
        <v>SRSA</v>
      </c>
      <c r="AB55" s="115">
        <f t="shared" si="16"/>
        <v>1</v>
      </c>
      <c r="AC55" s="109">
        <f t="shared" si="17"/>
        <v>1</v>
      </c>
      <c r="AD55" s="111" t="str">
        <f t="shared" si="18"/>
        <v>Initial</v>
      </c>
      <c r="AE55" s="116" t="str">
        <f t="shared" si="9"/>
        <v>-</v>
      </c>
      <c r="AF55" s="115" t="str">
        <f t="shared" si="19"/>
        <v>SRSA</v>
      </c>
      <c r="AG55" s="1" t="s">
        <v>676</v>
      </c>
    </row>
    <row r="56" spans="1:33" s="1" customFormat="1" ht="12.75">
      <c r="A56" s="142">
        <v>2600077</v>
      </c>
      <c r="B56" s="143">
        <v>26901</v>
      </c>
      <c r="C56" s="115" t="s">
        <v>375</v>
      </c>
      <c r="D56" s="109" t="s">
        <v>376</v>
      </c>
      <c r="E56" s="109" t="s">
        <v>377</v>
      </c>
      <c r="F56" s="159">
        <v>48612</v>
      </c>
      <c r="G56" s="110">
        <v>8101</v>
      </c>
      <c r="H56" s="111">
        <v>9894358252</v>
      </c>
      <c r="I56" s="112">
        <v>7</v>
      </c>
      <c r="J56" s="113" t="s">
        <v>2236</v>
      </c>
      <c r="K56" s="67" t="s">
        <v>2234</v>
      </c>
      <c r="L56" s="47">
        <v>35</v>
      </c>
      <c r="M56" s="50" t="s">
        <v>2234</v>
      </c>
      <c r="N56" s="144" t="s">
        <v>454</v>
      </c>
      <c r="O56" s="113" t="str">
        <f t="shared" si="20"/>
        <v>M</v>
      </c>
      <c r="P56" s="130">
        <v>18.421</v>
      </c>
      <c r="Q56" s="53" t="str">
        <f t="shared" si="21"/>
        <v>NO</v>
      </c>
      <c r="R56" s="114" t="s">
        <v>2236</v>
      </c>
      <c r="S56" s="57">
        <v>3047</v>
      </c>
      <c r="T56" s="33">
        <v>60</v>
      </c>
      <c r="U56" s="33">
        <v>0</v>
      </c>
      <c r="V56" s="58">
        <v>228</v>
      </c>
      <c r="W56" s="115">
        <f t="shared" si="13"/>
        <v>1</v>
      </c>
      <c r="X56" s="109">
        <f t="shared" si="14"/>
        <v>1</v>
      </c>
      <c r="Y56" s="109">
        <f t="shared" si="3"/>
        <v>0</v>
      </c>
      <c r="Z56" s="111">
        <f t="shared" si="4"/>
        <v>0</v>
      </c>
      <c r="AA56" s="116" t="str">
        <f t="shared" si="15"/>
        <v>SRSA</v>
      </c>
      <c r="AB56" s="115">
        <f t="shared" si="16"/>
        <v>1</v>
      </c>
      <c r="AC56" s="109">
        <f t="shared" si="17"/>
        <v>0</v>
      </c>
      <c r="AD56" s="111">
        <f t="shared" si="18"/>
        <v>0</v>
      </c>
      <c r="AE56" s="116" t="str">
        <f t="shared" si="9"/>
        <v>-</v>
      </c>
      <c r="AF56" s="115">
        <f t="shared" si="19"/>
        <v>0</v>
      </c>
      <c r="AG56" s="1" t="s">
        <v>675</v>
      </c>
    </row>
    <row r="57" spans="1:33" s="1" customFormat="1" ht="12.75">
      <c r="A57" s="142">
        <v>2611730</v>
      </c>
      <c r="B57" s="143">
        <v>46070</v>
      </c>
      <c r="C57" s="115" t="s">
        <v>1908</v>
      </c>
      <c r="D57" s="109" t="s">
        <v>1571</v>
      </c>
      <c r="E57" s="109" t="s">
        <v>574</v>
      </c>
      <c r="F57" s="159">
        <v>49238</v>
      </c>
      <c r="G57" s="110">
        <v>217</v>
      </c>
      <c r="H57" s="111">
        <v>5174473215</v>
      </c>
      <c r="I57" s="112">
        <v>7</v>
      </c>
      <c r="J57" s="113" t="s">
        <v>2236</v>
      </c>
      <c r="K57" s="67" t="s">
        <v>2234</v>
      </c>
      <c r="L57" s="47">
        <v>393</v>
      </c>
      <c r="M57" s="50" t="s">
        <v>2234</v>
      </c>
      <c r="N57" s="144">
        <v>6.188118812</v>
      </c>
      <c r="O57" s="113" t="str">
        <f t="shared" si="20"/>
        <v>NO</v>
      </c>
      <c r="P57" s="130"/>
      <c r="Q57" s="53" t="str">
        <f t="shared" si="21"/>
        <v>NO</v>
      </c>
      <c r="R57" s="114" t="s">
        <v>2236</v>
      </c>
      <c r="S57" s="57">
        <v>13262</v>
      </c>
      <c r="T57" s="33">
        <v>677</v>
      </c>
      <c r="U57" s="33">
        <v>1604</v>
      </c>
      <c r="V57" s="58">
        <v>259</v>
      </c>
      <c r="W57" s="115">
        <f t="shared" si="13"/>
        <v>1</v>
      </c>
      <c r="X57" s="109">
        <f t="shared" si="14"/>
        <v>1</v>
      </c>
      <c r="Y57" s="109">
        <f t="shared" si="3"/>
        <v>0</v>
      </c>
      <c r="Z57" s="111">
        <f t="shared" si="4"/>
        <v>0</v>
      </c>
      <c r="AA57" s="116" t="str">
        <f t="shared" si="15"/>
        <v>SRSA</v>
      </c>
      <c r="AB57" s="115">
        <f t="shared" si="16"/>
        <v>1</v>
      </c>
      <c r="AC57" s="109">
        <f t="shared" si="17"/>
        <v>0</v>
      </c>
      <c r="AD57" s="111">
        <f t="shared" si="18"/>
        <v>0</v>
      </c>
      <c r="AE57" s="116" t="str">
        <f t="shared" si="9"/>
        <v>-</v>
      </c>
      <c r="AF57" s="115">
        <f t="shared" si="19"/>
        <v>0</v>
      </c>
      <c r="AG57" s="1" t="s">
        <v>674</v>
      </c>
    </row>
    <row r="58" spans="1:33" s="1" customFormat="1" ht="12.75">
      <c r="A58" s="142">
        <v>2611970</v>
      </c>
      <c r="B58" s="143">
        <v>17050</v>
      </c>
      <c r="C58" s="115" t="s">
        <v>1912</v>
      </c>
      <c r="D58" s="109" t="s">
        <v>1913</v>
      </c>
      <c r="E58" s="109" t="s">
        <v>1914</v>
      </c>
      <c r="F58" s="159">
        <v>49725</v>
      </c>
      <c r="G58" s="110">
        <v>429</v>
      </c>
      <c r="H58" s="111">
        <v>9062972421</v>
      </c>
      <c r="I58" s="112">
        <v>7</v>
      </c>
      <c r="J58" s="113" t="s">
        <v>2236</v>
      </c>
      <c r="K58" s="67" t="s">
        <v>2234</v>
      </c>
      <c r="L58" s="47">
        <v>220</v>
      </c>
      <c r="M58" s="50" t="s">
        <v>2234</v>
      </c>
      <c r="N58" s="144">
        <v>8.633093525</v>
      </c>
      <c r="O58" s="113" t="str">
        <f t="shared" si="20"/>
        <v>NO</v>
      </c>
      <c r="P58" s="130"/>
      <c r="Q58" s="53" t="str">
        <f t="shared" si="21"/>
        <v>NO</v>
      </c>
      <c r="R58" s="114" t="s">
        <v>2236</v>
      </c>
      <c r="S58" s="57">
        <v>11617</v>
      </c>
      <c r="T58" s="33">
        <v>851</v>
      </c>
      <c r="U58" s="33">
        <v>1193</v>
      </c>
      <c r="V58" s="58">
        <v>1489</v>
      </c>
      <c r="W58" s="115">
        <f t="shared" si="13"/>
        <v>1</v>
      </c>
      <c r="X58" s="109">
        <f t="shared" si="14"/>
        <v>1</v>
      </c>
      <c r="Y58" s="109">
        <f t="shared" si="3"/>
        <v>0</v>
      </c>
      <c r="Z58" s="111">
        <f t="shared" si="4"/>
        <v>0</v>
      </c>
      <c r="AA58" s="116" t="str">
        <f t="shared" si="15"/>
        <v>SRSA</v>
      </c>
      <c r="AB58" s="115">
        <f t="shared" si="16"/>
        <v>1</v>
      </c>
      <c r="AC58" s="109">
        <f t="shared" si="17"/>
        <v>0</v>
      </c>
      <c r="AD58" s="111">
        <f t="shared" si="18"/>
        <v>0</v>
      </c>
      <c r="AE58" s="116" t="str">
        <f t="shared" si="9"/>
        <v>-</v>
      </c>
      <c r="AF58" s="115">
        <f t="shared" si="19"/>
        <v>0</v>
      </c>
      <c r="AG58" s="1" t="s">
        <v>673</v>
      </c>
    </row>
    <row r="59" spans="1:33" s="1" customFormat="1" ht="12.75">
      <c r="A59" s="145">
        <v>2600066</v>
      </c>
      <c r="B59" s="146">
        <v>3901</v>
      </c>
      <c r="C59" s="147" t="s">
        <v>349</v>
      </c>
      <c r="D59" s="68" t="s">
        <v>350</v>
      </c>
      <c r="E59" s="68" t="s">
        <v>351</v>
      </c>
      <c r="F59" s="160">
        <v>49408</v>
      </c>
      <c r="G59" s="69">
        <v>990</v>
      </c>
      <c r="H59" s="70">
        <v>2695612191</v>
      </c>
      <c r="I59" s="71">
        <v>7</v>
      </c>
      <c r="J59" s="72" t="s">
        <v>2236</v>
      </c>
      <c r="K59" s="73" t="s">
        <v>2234</v>
      </c>
      <c r="L59" s="74">
        <v>125</v>
      </c>
      <c r="M59" s="75" t="s">
        <v>2234</v>
      </c>
      <c r="N59" s="148" t="s">
        <v>454</v>
      </c>
      <c r="O59" s="72" t="str">
        <f t="shared" si="20"/>
        <v>M</v>
      </c>
      <c r="P59" s="149"/>
      <c r="Q59" s="76" t="str">
        <f t="shared" si="21"/>
        <v>NO</v>
      </c>
      <c r="R59" s="77" t="s">
        <v>2236</v>
      </c>
      <c r="S59" s="78">
        <v>3745</v>
      </c>
      <c r="T59" s="79">
        <v>730</v>
      </c>
      <c r="U59" s="79">
        <v>953</v>
      </c>
      <c r="V59" s="80">
        <v>843</v>
      </c>
      <c r="W59" s="147">
        <f t="shared" si="13"/>
        <v>1</v>
      </c>
      <c r="X59" s="68">
        <f t="shared" si="14"/>
        <v>1</v>
      </c>
      <c r="Y59" s="68">
        <f t="shared" si="3"/>
        <v>0</v>
      </c>
      <c r="Z59" s="70">
        <f t="shared" si="4"/>
        <v>0</v>
      </c>
      <c r="AA59" s="150" t="str">
        <f t="shared" si="15"/>
        <v>SRSA</v>
      </c>
      <c r="AB59" s="147">
        <f t="shared" si="16"/>
        <v>1</v>
      </c>
      <c r="AC59" s="68">
        <f t="shared" si="17"/>
        <v>0</v>
      </c>
      <c r="AD59" s="70">
        <f t="shared" si="18"/>
        <v>0</v>
      </c>
      <c r="AE59" s="150" t="str">
        <f t="shared" si="9"/>
        <v>-</v>
      </c>
      <c r="AF59" s="147">
        <f t="shared" si="19"/>
        <v>0</v>
      </c>
      <c r="AG59" s="1" t="e">
        <v>#N/A</v>
      </c>
    </row>
    <row r="60" spans="1:33" s="1" customFormat="1" ht="12.75">
      <c r="A60" s="142">
        <v>2626940</v>
      </c>
      <c r="B60" s="143">
        <v>31100</v>
      </c>
      <c r="C60" s="115" t="s">
        <v>246</v>
      </c>
      <c r="D60" s="109" t="s">
        <v>247</v>
      </c>
      <c r="E60" s="109" t="s">
        <v>248</v>
      </c>
      <c r="F60" s="159">
        <v>49922</v>
      </c>
      <c r="G60" s="110">
        <v>371</v>
      </c>
      <c r="H60" s="111">
        <v>9064825800</v>
      </c>
      <c r="I60" s="112">
        <v>7</v>
      </c>
      <c r="J60" s="113" t="s">
        <v>2236</v>
      </c>
      <c r="K60" s="67" t="s">
        <v>2234</v>
      </c>
      <c r="L60" s="47">
        <v>257</v>
      </c>
      <c r="M60" s="50" t="s">
        <v>2234</v>
      </c>
      <c r="N60" s="144">
        <v>12.89308176</v>
      </c>
      <c r="O60" s="113" t="str">
        <f t="shared" si="20"/>
        <v>NO</v>
      </c>
      <c r="P60" s="130"/>
      <c r="Q60" s="53" t="str">
        <f t="shared" si="21"/>
        <v>NO</v>
      </c>
      <c r="R60" s="114" t="s">
        <v>2236</v>
      </c>
      <c r="S60" s="57">
        <v>19363</v>
      </c>
      <c r="T60" s="33">
        <v>1515</v>
      </c>
      <c r="U60" s="33">
        <v>1874</v>
      </c>
      <c r="V60" s="58">
        <v>1531</v>
      </c>
      <c r="W60" s="115">
        <f t="shared" si="13"/>
        <v>1</v>
      </c>
      <c r="X60" s="109">
        <f t="shared" si="14"/>
        <v>1</v>
      </c>
      <c r="Y60" s="109">
        <f t="shared" si="3"/>
        <v>0</v>
      </c>
      <c r="Z60" s="111">
        <f t="shared" si="4"/>
        <v>0</v>
      </c>
      <c r="AA60" s="116" t="str">
        <f t="shared" si="15"/>
        <v>SRSA</v>
      </c>
      <c r="AB60" s="115">
        <f t="shared" si="16"/>
        <v>1</v>
      </c>
      <c r="AC60" s="109">
        <f t="shared" si="17"/>
        <v>0</v>
      </c>
      <c r="AD60" s="111">
        <f t="shared" si="18"/>
        <v>0</v>
      </c>
      <c r="AE60" s="116" t="str">
        <f t="shared" si="9"/>
        <v>-</v>
      </c>
      <c r="AF60" s="115">
        <f t="shared" si="19"/>
        <v>0</v>
      </c>
      <c r="AG60" s="1" t="s">
        <v>672</v>
      </c>
    </row>
    <row r="61" spans="1:33" s="1" customFormat="1" ht="12.75">
      <c r="A61" s="142">
        <v>2680280</v>
      </c>
      <c r="B61" s="143">
        <v>17000</v>
      </c>
      <c r="C61" s="115" t="s">
        <v>1138</v>
      </c>
      <c r="D61" s="109" t="s">
        <v>1139</v>
      </c>
      <c r="E61" s="109" t="s">
        <v>365</v>
      </c>
      <c r="F61" s="159">
        <v>49783</v>
      </c>
      <c r="G61" s="110">
        <v>883</v>
      </c>
      <c r="H61" s="111">
        <v>9066323373</v>
      </c>
      <c r="I61" s="112">
        <v>7</v>
      </c>
      <c r="J61" s="113" t="s">
        <v>2236</v>
      </c>
      <c r="K61" s="67" t="s">
        <v>2234</v>
      </c>
      <c r="L61" s="47">
        <v>50</v>
      </c>
      <c r="M61" s="50" t="s">
        <v>2234</v>
      </c>
      <c r="N61" s="144" t="s">
        <v>454</v>
      </c>
      <c r="O61" s="113" t="str">
        <f t="shared" si="20"/>
        <v>M</v>
      </c>
      <c r="P61" s="130"/>
      <c r="Q61" s="53" t="str">
        <f t="shared" si="21"/>
        <v>NO</v>
      </c>
      <c r="R61" s="114" t="s">
        <v>2236</v>
      </c>
      <c r="S61" s="57">
        <v>291</v>
      </c>
      <c r="T61" s="33">
        <v>0</v>
      </c>
      <c r="U61" s="33">
        <v>10099</v>
      </c>
      <c r="V61" s="58">
        <v>10064</v>
      </c>
      <c r="W61" s="115">
        <f t="shared" si="13"/>
        <v>1</v>
      </c>
      <c r="X61" s="109">
        <f t="shared" si="14"/>
        <v>1</v>
      </c>
      <c r="Y61" s="109">
        <f t="shared" si="3"/>
        <v>0</v>
      </c>
      <c r="Z61" s="111">
        <f t="shared" si="4"/>
        <v>0</v>
      </c>
      <c r="AA61" s="116" t="str">
        <f t="shared" si="15"/>
        <v>SRSA</v>
      </c>
      <c r="AB61" s="115">
        <f t="shared" si="16"/>
        <v>1</v>
      </c>
      <c r="AC61" s="109">
        <f t="shared" si="17"/>
        <v>0</v>
      </c>
      <c r="AD61" s="111">
        <f t="shared" si="18"/>
        <v>0</v>
      </c>
      <c r="AE61" s="116" t="str">
        <f t="shared" si="9"/>
        <v>-</v>
      </c>
      <c r="AF61" s="115">
        <f t="shared" si="19"/>
        <v>0</v>
      </c>
      <c r="AG61" s="1" t="s">
        <v>671</v>
      </c>
    </row>
    <row r="62" spans="1:33" s="1" customFormat="1" ht="12.75">
      <c r="A62" s="142">
        <v>2612660</v>
      </c>
      <c r="B62" s="143">
        <v>34340</v>
      </c>
      <c r="C62" s="115" t="s">
        <v>1947</v>
      </c>
      <c r="D62" s="109" t="s">
        <v>1948</v>
      </c>
      <c r="E62" s="109" t="s">
        <v>1681</v>
      </c>
      <c r="F62" s="159">
        <v>48846</v>
      </c>
      <c r="G62" s="110">
        <v>8508</v>
      </c>
      <c r="H62" s="111">
        <v>6165274900</v>
      </c>
      <c r="I62" s="112">
        <v>8</v>
      </c>
      <c r="J62" s="113" t="s">
        <v>2236</v>
      </c>
      <c r="K62" s="67" t="s">
        <v>2234</v>
      </c>
      <c r="L62" s="47">
        <v>31</v>
      </c>
      <c r="M62" s="50" t="s">
        <v>2234</v>
      </c>
      <c r="N62" s="144">
        <v>2.5</v>
      </c>
      <c r="O62" s="113" t="str">
        <f t="shared" si="20"/>
        <v>NO</v>
      </c>
      <c r="P62" s="130"/>
      <c r="Q62" s="53" t="str">
        <f t="shared" si="21"/>
        <v>NO</v>
      </c>
      <c r="R62" s="114" t="s">
        <v>2236</v>
      </c>
      <c r="S62" s="57">
        <v>5059</v>
      </c>
      <c r="T62" s="33">
        <v>74</v>
      </c>
      <c r="U62" s="33">
        <v>154</v>
      </c>
      <c r="V62" s="58">
        <v>21</v>
      </c>
      <c r="W62" s="115">
        <f t="shared" si="13"/>
        <v>1</v>
      </c>
      <c r="X62" s="109">
        <f t="shared" si="14"/>
        <v>1</v>
      </c>
      <c r="Y62" s="109">
        <f t="shared" si="3"/>
        <v>0</v>
      </c>
      <c r="Z62" s="111">
        <f t="shared" si="4"/>
        <v>0</v>
      </c>
      <c r="AA62" s="116" t="str">
        <f t="shared" si="15"/>
        <v>SRSA</v>
      </c>
      <c r="AB62" s="115">
        <f t="shared" si="16"/>
        <v>1</v>
      </c>
      <c r="AC62" s="109">
        <f t="shared" si="17"/>
        <v>0</v>
      </c>
      <c r="AD62" s="111">
        <f t="shared" si="18"/>
        <v>0</v>
      </c>
      <c r="AE62" s="116" t="str">
        <f t="shared" si="9"/>
        <v>-</v>
      </c>
      <c r="AF62" s="115">
        <f t="shared" si="19"/>
        <v>0</v>
      </c>
      <c r="AG62" s="1" t="s">
        <v>670</v>
      </c>
    </row>
    <row r="63" spans="1:33" s="1" customFormat="1" ht="12.75">
      <c r="A63" s="145">
        <v>2680380</v>
      </c>
      <c r="B63" s="146">
        <v>23000</v>
      </c>
      <c r="C63" s="147" t="s">
        <v>1148</v>
      </c>
      <c r="D63" s="68" t="s">
        <v>1149</v>
      </c>
      <c r="E63" s="68" t="s">
        <v>1808</v>
      </c>
      <c r="F63" s="160">
        <v>48813</v>
      </c>
      <c r="G63" s="69">
        <v>9717</v>
      </c>
      <c r="H63" s="70">
        <v>5175435500</v>
      </c>
      <c r="I63" s="71">
        <v>8</v>
      </c>
      <c r="J63" s="72" t="s">
        <v>2236</v>
      </c>
      <c r="K63" s="73" t="s">
        <v>2234</v>
      </c>
      <c r="L63" s="74">
        <v>129</v>
      </c>
      <c r="M63" s="75" t="s">
        <v>2234</v>
      </c>
      <c r="N63" s="148" t="s">
        <v>454</v>
      </c>
      <c r="O63" s="72" t="str">
        <f t="shared" si="20"/>
        <v>M</v>
      </c>
      <c r="P63" s="149"/>
      <c r="Q63" s="76" t="str">
        <f t="shared" si="21"/>
        <v>NO</v>
      </c>
      <c r="R63" s="77" t="s">
        <v>2236</v>
      </c>
      <c r="S63" s="78">
        <v>678</v>
      </c>
      <c r="T63" s="79">
        <v>0</v>
      </c>
      <c r="U63" s="79">
        <v>362</v>
      </c>
      <c r="V63" s="80">
        <v>342</v>
      </c>
      <c r="W63" s="147">
        <f t="shared" si="13"/>
        <v>1</v>
      </c>
      <c r="X63" s="68">
        <f t="shared" si="14"/>
        <v>1</v>
      </c>
      <c r="Y63" s="68">
        <f t="shared" si="3"/>
        <v>0</v>
      </c>
      <c r="Z63" s="70">
        <f t="shared" si="4"/>
        <v>0</v>
      </c>
      <c r="AA63" s="150" t="str">
        <f t="shared" si="15"/>
        <v>SRSA</v>
      </c>
      <c r="AB63" s="147">
        <f t="shared" si="16"/>
        <v>1</v>
      </c>
      <c r="AC63" s="68">
        <f t="shared" si="17"/>
        <v>0</v>
      </c>
      <c r="AD63" s="70">
        <f t="shared" si="18"/>
        <v>0</v>
      </c>
      <c r="AE63" s="150" t="str">
        <f t="shared" si="9"/>
        <v>-</v>
      </c>
      <c r="AF63" s="147">
        <f t="shared" si="19"/>
        <v>0</v>
      </c>
      <c r="AG63" s="1" t="e">
        <v>#N/A</v>
      </c>
    </row>
    <row r="64" spans="1:33" s="1" customFormat="1" ht="12.75">
      <c r="A64" s="142">
        <v>2613110</v>
      </c>
      <c r="B64" s="143">
        <v>5065</v>
      </c>
      <c r="C64" s="115" t="s">
        <v>1969</v>
      </c>
      <c r="D64" s="109" t="s">
        <v>1970</v>
      </c>
      <c r="E64" s="109" t="s">
        <v>504</v>
      </c>
      <c r="F64" s="159">
        <v>49729</v>
      </c>
      <c r="G64" s="110">
        <v>9679</v>
      </c>
      <c r="H64" s="111">
        <v>2315882544</v>
      </c>
      <c r="I64" s="112">
        <v>7</v>
      </c>
      <c r="J64" s="113" t="s">
        <v>2236</v>
      </c>
      <c r="K64" s="67" t="s">
        <v>2234</v>
      </c>
      <c r="L64" s="47">
        <v>231</v>
      </c>
      <c r="M64" s="50" t="s">
        <v>2234</v>
      </c>
      <c r="N64" s="144">
        <v>10.92896175</v>
      </c>
      <c r="O64" s="113" t="str">
        <f t="shared" si="20"/>
        <v>NO</v>
      </c>
      <c r="P64" s="130"/>
      <c r="Q64" s="53" t="str">
        <f t="shared" si="21"/>
        <v>NO</v>
      </c>
      <c r="R64" s="114" t="s">
        <v>2236</v>
      </c>
      <c r="S64" s="57">
        <v>19626</v>
      </c>
      <c r="T64" s="33">
        <v>1541</v>
      </c>
      <c r="U64" s="33">
        <v>1900</v>
      </c>
      <c r="V64" s="58">
        <v>1567</v>
      </c>
      <c r="W64" s="115">
        <f t="shared" si="13"/>
        <v>1</v>
      </c>
      <c r="X64" s="109">
        <f t="shared" si="14"/>
        <v>1</v>
      </c>
      <c r="Y64" s="109">
        <f t="shared" si="3"/>
        <v>0</v>
      </c>
      <c r="Z64" s="111">
        <f t="shared" si="4"/>
        <v>0</v>
      </c>
      <c r="AA64" s="116" t="str">
        <f t="shared" si="15"/>
        <v>SRSA</v>
      </c>
      <c r="AB64" s="115">
        <f t="shared" si="16"/>
        <v>1</v>
      </c>
      <c r="AC64" s="109">
        <f t="shared" si="17"/>
        <v>0</v>
      </c>
      <c r="AD64" s="111">
        <f t="shared" si="18"/>
        <v>0</v>
      </c>
      <c r="AE64" s="116" t="str">
        <f t="shared" si="9"/>
        <v>-</v>
      </c>
      <c r="AF64" s="115">
        <f t="shared" si="19"/>
        <v>0</v>
      </c>
      <c r="AG64" s="1" t="s">
        <v>669</v>
      </c>
    </row>
    <row r="65" spans="1:33" s="1" customFormat="1" ht="12.75">
      <c r="A65" s="142">
        <v>2613140</v>
      </c>
      <c r="B65" s="143">
        <v>31070</v>
      </c>
      <c r="C65" s="115" t="s">
        <v>1971</v>
      </c>
      <c r="D65" s="109" t="s">
        <v>1972</v>
      </c>
      <c r="E65" s="109" t="s">
        <v>1973</v>
      </c>
      <c r="F65" s="159">
        <v>49965</v>
      </c>
      <c r="G65" s="110">
        <v>9333</v>
      </c>
      <c r="H65" s="111">
        <v>9062883751</v>
      </c>
      <c r="I65" s="112">
        <v>7</v>
      </c>
      <c r="J65" s="113" t="s">
        <v>2236</v>
      </c>
      <c r="K65" s="67" t="s">
        <v>2234</v>
      </c>
      <c r="L65" s="47">
        <v>8</v>
      </c>
      <c r="M65" s="50" t="s">
        <v>2234</v>
      </c>
      <c r="N65" s="144">
        <v>11.11111111</v>
      </c>
      <c r="O65" s="113" t="str">
        <f t="shared" si="20"/>
        <v>NO</v>
      </c>
      <c r="P65" s="130"/>
      <c r="Q65" s="53" t="str">
        <f t="shared" si="21"/>
        <v>NO</v>
      </c>
      <c r="R65" s="114" t="s">
        <v>2236</v>
      </c>
      <c r="S65" s="57">
        <v>1841</v>
      </c>
      <c r="T65" s="33">
        <v>28</v>
      </c>
      <c r="U65" s="33">
        <v>57</v>
      </c>
      <c r="V65" s="58">
        <v>56</v>
      </c>
      <c r="W65" s="115">
        <f t="shared" si="13"/>
        <v>1</v>
      </c>
      <c r="X65" s="109">
        <f t="shared" si="14"/>
        <v>1</v>
      </c>
      <c r="Y65" s="109">
        <f t="shared" si="3"/>
        <v>0</v>
      </c>
      <c r="Z65" s="111">
        <f t="shared" si="4"/>
        <v>0</v>
      </c>
      <c r="AA65" s="116" t="str">
        <f t="shared" si="15"/>
        <v>SRSA</v>
      </c>
      <c r="AB65" s="115">
        <f t="shared" si="16"/>
        <v>1</v>
      </c>
      <c r="AC65" s="109">
        <f t="shared" si="17"/>
        <v>0</v>
      </c>
      <c r="AD65" s="111">
        <f t="shared" si="18"/>
        <v>0</v>
      </c>
      <c r="AE65" s="116" t="str">
        <f t="shared" si="9"/>
        <v>-</v>
      </c>
      <c r="AF65" s="115">
        <f t="shared" si="19"/>
        <v>0</v>
      </c>
      <c r="AG65" s="1" t="s">
        <v>668</v>
      </c>
    </row>
    <row r="66" spans="1:33" s="1" customFormat="1" ht="12.75">
      <c r="A66" s="142">
        <v>2615600</v>
      </c>
      <c r="B66" s="143">
        <v>49055</v>
      </c>
      <c r="C66" s="115" t="s">
        <v>2133</v>
      </c>
      <c r="D66" s="109" t="s">
        <v>2134</v>
      </c>
      <c r="E66" s="109" t="s">
        <v>2135</v>
      </c>
      <c r="F66" s="159">
        <v>49827</v>
      </c>
      <c r="G66" s="110">
        <v>9501</v>
      </c>
      <c r="H66" s="111">
        <v>9064776313</v>
      </c>
      <c r="I66" s="112">
        <v>7</v>
      </c>
      <c r="J66" s="113" t="s">
        <v>2236</v>
      </c>
      <c r="K66" s="67" t="s">
        <v>2234</v>
      </c>
      <c r="L66" s="47">
        <v>272</v>
      </c>
      <c r="M66" s="50" t="s">
        <v>2234</v>
      </c>
      <c r="N66" s="144">
        <v>18.1184669</v>
      </c>
      <c r="O66" s="113" t="str">
        <f t="shared" si="20"/>
        <v>NO</v>
      </c>
      <c r="P66" s="130"/>
      <c r="Q66" s="53" t="str">
        <f t="shared" si="21"/>
        <v>NO</v>
      </c>
      <c r="R66" s="114" t="s">
        <v>2236</v>
      </c>
      <c r="S66" s="57">
        <v>22366</v>
      </c>
      <c r="T66" s="33">
        <v>2122</v>
      </c>
      <c r="U66" s="33">
        <v>2272</v>
      </c>
      <c r="V66" s="58">
        <v>3459</v>
      </c>
      <c r="W66" s="115">
        <f t="shared" si="13"/>
        <v>1</v>
      </c>
      <c r="X66" s="109">
        <f t="shared" si="14"/>
        <v>1</v>
      </c>
      <c r="Y66" s="109">
        <f t="shared" si="3"/>
        <v>0</v>
      </c>
      <c r="Z66" s="111">
        <f t="shared" si="4"/>
        <v>0</v>
      </c>
      <c r="AA66" s="116" t="str">
        <f t="shared" si="15"/>
        <v>SRSA</v>
      </c>
      <c r="AB66" s="115">
        <f t="shared" si="16"/>
        <v>1</v>
      </c>
      <c r="AC66" s="109">
        <f t="shared" si="17"/>
        <v>0</v>
      </c>
      <c r="AD66" s="111">
        <f t="shared" si="18"/>
        <v>0</v>
      </c>
      <c r="AE66" s="116" t="str">
        <f t="shared" si="9"/>
        <v>-</v>
      </c>
      <c r="AF66" s="115">
        <f t="shared" si="19"/>
        <v>0</v>
      </c>
      <c r="AG66" s="1" t="s">
        <v>667</v>
      </c>
    </row>
    <row r="67" spans="1:33" s="1" customFormat="1" ht="12.75">
      <c r="A67" s="142">
        <v>2600014</v>
      </c>
      <c r="B67" s="143">
        <v>66045</v>
      </c>
      <c r="C67" s="115" t="s">
        <v>330</v>
      </c>
      <c r="D67" s="109" t="s">
        <v>331</v>
      </c>
      <c r="E67" s="109" t="s">
        <v>332</v>
      </c>
      <c r="F67" s="159">
        <v>49925</v>
      </c>
      <c r="G67" s="110">
        <v>9756</v>
      </c>
      <c r="H67" s="111">
        <v>9069882364</v>
      </c>
      <c r="I67" s="112">
        <v>7</v>
      </c>
      <c r="J67" s="113" t="s">
        <v>2236</v>
      </c>
      <c r="K67" s="67" t="s">
        <v>2234</v>
      </c>
      <c r="L67" s="47">
        <v>319</v>
      </c>
      <c r="M67" s="50" t="s">
        <v>2234</v>
      </c>
      <c r="N67" s="144">
        <v>17.41424802</v>
      </c>
      <c r="O67" s="113" t="str">
        <f t="shared" si="20"/>
        <v>NO</v>
      </c>
      <c r="P67" s="130"/>
      <c r="Q67" s="53" t="str">
        <f t="shared" si="21"/>
        <v>NO</v>
      </c>
      <c r="R67" s="114" t="s">
        <v>2236</v>
      </c>
      <c r="S67" s="57">
        <v>33560</v>
      </c>
      <c r="T67" s="33">
        <v>3053</v>
      </c>
      <c r="U67" s="33">
        <v>3208</v>
      </c>
      <c r="V67" s="58">
        <v>4293</v>
      </c>
      <c r="W67" s="115">
        <f t="shared" si="13"/>
        <v>1</v>
      </c>
      <c r="X67" s="109">
        <f t="shared" si="14"/>
        <v>1</v>
      </c>
      <c r="Y67" s="109">
        <f t="shared" si="3"/>
        <v>0</v>
      </c>
      <c r="Z67" s="111">
        <f t="shared" si="4"/>
        <v>0</v>
      </c>
      <c r="AA67" s="116" t="str">
        <f t="shared" si="15"/>
        <v>SRSA</v>
      </c>
      <c r="AB67" s="115">
        <f t="shared" si="16"/>
        <v>1</v>
      </c>
      <c r="AC67" s="109">
        <f t="shared" si="17"/>
        <v>0</v>
      </c>
      <c r="AD67" s="111">
        <f t="shared" si="18"/>
        <v>0</v>
      </c>
      <c r="AE67" s="116" t="str">
        <f t="shared" si="9"/>
        <v>-</v>
      </c>
      <c r="AF67" s="115">
        <f t="shared" si="19"/>
        <v>0</v>
      </c>
      <c r="AG67" s="1" t="s">
        <v>666</v>
      </c>
    </row>
    <row r="68" spans="1:33" s="1" customFormat="1" ht="12.75">
      <c r="A68" s="142">
        <v>2613680</v>
      </c>
      <c r="B68" s="143">
        <v>40060</v>
      </c>
      <c r="C68" s="115" t="s">
        <v>2070</v>
      </c>
      <c r="D68" s="109" t="s">
        <v>2071</v>
      </c>
      <c r="E68" s="109" t="s">
        <v>2072</v>
      </c>
      <c r="F68" s="159">
        <v>49646</v>
      </c>
      <c r="G68" s="110">
        <v>9774</v>
      </c>
      <c r="H68" s="111">
        <v>2319226200</v>
      </c>
      <c r="I68" s="112">
        <v>7</v>
      </c>
      <c r="J68" s="113" t="s">
        <v>2236</v>
      </c>
      <c r="K68" s="67" t="s">
        <v>2234</v>
      </c>
      <c r="L68" s="47">
        <v>31</v>
      </c>
      <c r="M68" s="50" t="s">
        <v>2234</v>
      </c>
      <c r="N68" s="144">
        <v>19.29824561</v>
      </c>
      <c r="O68" s="113" t="str">
        <f t="shared" si="20"/>
        <v>NO</v>
      </c>
      <c r="P68" s="130"/>
      <c r="Q68" s="53" t="str">
        <f t="shared" si="21"/>
        <v>NO</v>
      </c>
      <c r="R68" s="114" t="s">
        <v>2236</v>
      </c>
      <c r="S68" s="57">
        <v>2024</v>
      </c>
      <c r="T68" s="33">
        <v>301</v>
      </c>
      <c r="U68" s="33">
        <v>0</v>
      </c>
      <c r="V68" s="58">
        <v>427</v>
      </c>
      <c r="W68" s="115">
        <f t="shared" si="13"/>
        <v>1</v>
      </c>
      <c r="X68" s="109">
        <f t="shared" si="14"/>
        <v>1</v>
      </c>
      <c r="Y68" s="109">
        <f t="shared" si="3"/>
        <v>0</v>
      </c>
      <c r="Z68" s="111">
        <f t="shared" si="4"/>
        <v>0</v>
      </c>
      <c r="AA68" s="116" t="str">
        <f t="shared" si="15"/>
        <v>SRSA</v>
      </c>
      <c r="AB68" s="115">
        <f t="shared" si="16"/>
        <v>1</v>
      </c>
      <c r="AC68" s="109">
        <f t="shared" si="17"/>
        <v>0</v>
      </c>
      <c r="AD68" s="111">
        <f t="shared" si="18"/>
        <v>0</v>
      </c>
      <c r="AE68" s="116" t="str">
        <f t="shared" si="9"/>
        <v>-</v>
      </c>
      <c r="AF68" s="115">
        <f t="shared" si="19"/>
        <v>0</v>
      </c>
      <c r="AG68" s="1" t="s">
        <v>665</v>
      </c>
    </row>
    <row r="69" spans="1:33" s="1" customFormat="1" ht="12.75">
      <c r="A69" s="142">
        <v>2610560</v>
      </c>
      <c r="B69" s="143">
        <v>68030</v>
      </c>
      <c r="C69" s="115" t="s">
        <v>1861</v>
      </c>
      <c r="D69" s="109" t="s">
        <v>1862</v>
      </c>
      <c r="E69" s="109" t="s">
        <v>1863</v>
      </c>
      <c r="F69" s="159">
        <v>48621</v>
      </c>
      <c r="G69" s="110">
        <v>8705</v>
      </c>
      <c r="H69" s="111">
        <v>9898487004</v>
      </c>
      <c r="I69" s="112">
        <v>7</v>
      </c>
      <c r="J69" s="113" t="s">
        <v>2236</v>
      </c>
      <c r="K69" s="67" t="s">
        <v>2234</v>
      </c>
      <c r="L69" s="47">
        <v>356</v>
      </c>
      <c r="M69" s="50" t="s">
        <v>2234</v>
      </c>
      <c r="N69" s="144">
        <v>17.39130435</v>
      </c>
      <c r="O69" s="113" t="str">
        <f t="shared" si="20"/>
        <v>NO</v>
      </c>
      <c r="P69" s="130"/>
      <c r="Q69" s="53" t="str">
        <f t="shared" si="21"/>
        <v>NO</v>
      </c>
      <c r="R69" s="114" t="s">
        <v>2236</v>
      </c>
      <c r="S69" s="57">
        <v>31070</v>
      </c>
      <c r="T69" s="33">
        <v>2980</v>
      </c>
      <c r="U69" s="33">
        <v>3060</v>
      </c>
      <c r="V69" s="58">
        <v>4670</v>
      </c>
      <c r="W69" s="115">
        <f t="shared" si="13"/>
        <v>1</v>
      </c>
      <c r="X69" s="109">
        <f t="shared" si="14"/>
        <v>1</v>
      </c>
      <c r="Y69" s="109">
        <f t="shared" si="3"/>
        <v>0</v>
      </c>
      <c r="Z69" s="111">
        <f t="shared" si="4"/>
        <v>0</v>
      </c>
      <c r="AA69" s="116" t="str">
        <f t="shared" si="15"/>
        <v>SRSA</v>
      </c>
      <c r="AB69" s="115">
        <f t="shared" si="16"/>
        <v>1</v>
      </c>
      <c r="AC69" s="109">
        <f t="shared" si="17"/>
        <v>0</v>
      </c>
      <c r="AD69" s="111">
        <f t="shared" si="18"/>
        <v>0</v>
      </c>
      <c r="AE69" s="116" t="str">
        <f t="shared" si="9"/>
        <v>-</v>
      </c>
      <c r="AF69" s="115">
        <f t="shared" si="19"/>
        <v>0</v>
      </c>
      <c r="AG69" s="1" t="s">
        <v>664</v>
      </c>
    </row>
    <row r="70" spans="1:33" s="1" customFormat="1" ht="12.75">
      <c r="A70" s="142">
        <v>2611190</v>
      </c>
      <c r="B70" s="143">
        <v>36015</v>
      </c>
      <c r="C70" s="115" t="s">
        <v>1886</v>
      </c>
      <c r="D70" s="109" t="s">
        <v>1887</v>
      </c>
      <c r="E70" s="109" t="s">
        <v>1888</v>
      </c>
      <c r="F70" s="159">
        <v>49920</v>
      </c>
      <c r="G70" s="110">
        <v>1133</v>
      </c>
      <c r="H70" s="111">
        <v>9068756761</v>
      </c>
      <c r="I70" s="112">
        <v>7</v>
      </c>
      <c r="J70" s="113" t="s">
        <v>2236</v>
      </c>
      <c r="K70" s="67" t="s">
        <v>2234</v>
      </c>
      <c r="L70" s="47">
        <v>568</v>
      </c>
      <c r="M70" s="50" t="s">
        <v>2234</v>
      </c>
      <c r="N70" s="144">
        <v>10.66066066</v>
      </c>
      <c r="O70" s="113" t="str">
        <f t="shared" si="20"/>
        <v>NO</v>
      </c>
      <c r="P70" s="130"/>
      <c r="Q70" s="53" t="str">
        <f t="shared" si="21"/>
        <v>NO</v>
      </c>
      <c r="R70" s="114" t="s">
        <v>2236</v>
      </c>
      <c r="S70" s="57">
        <v>36703</v>
      </c>
      <c r="T70" s="33">
        <v>2717</v>
      </c>
      <c r="U70" s="33">
        <v>3867</v>
      </c>
      <c r="V70" s="58">
        <v>3843</v>
      </c>
      <c r="W70" s="115">
        <f t="shared" si="13"/>
        <v>1</v>
      </c>
      <c r="X70" s="109">
        <f t="shared" si="14"/>
        <v>1</v>
      </c>
      <c r="Y70" s="109">
        <f t="shared" si="3"/>
        <v>0</v>
      </c>
      <c r="Z70" s="111">
        <f t="shared" si="4"/>
        <v>0</v>
      </c>
      <c r="AA70" s="116" t="str">
        <f t="shared" si="15"/>
        <v>SRSA</v>
      </c>
      <c r="AB70" s="115">
        <f t="shared" si="16"/>
        <v>1</v>
      </c>
      <c r="AC70" s="109">
        <f t="shared" si="17"/>
        <v>0</v>
      </c>
      <c r="AD70" s="111">
        <f t="shared" si="18"/>
        <v>0</v>
      </c>
      <c r="AE70" s="116" t="str">
        <f t="shared" si="9"/>
        <v>-</v>
      </c>
      <c r="AF70" s="115">
        <f t="shared" si="19"/>
        <v>0</v>
      </c>
      <c r="AG70" s="1" t="s">
        <v>663</v>
      </c>
    </row>
    <row r="71" spans="1:33" s="1" customFormat="1" ht="12.75">
      <c r="A71" s="142">
        <v>2614700</v>
      </c>
      <c r="B71" s="143">
        <v>19070</v>
      </c>
      <c r="C71" s="115" t="s">
        <v>2099</v>
      </c>
      <c r="D71" s="109" t="s">
        <v>2100</v>
      </c>
      <c r="E71" s="109" t="s">
        <v>538</v>
      </c>
      <c r="F71" s="159">
        <v>48835</v>
      </c>
      <c r="G71" s="110">
        <v>408</v>
      </c>
      <c r="H71" s="111">
        <v>9895932296</v>
      </c>
      <c r="I71" s="112">
        <v>8</v>
      </c>
      <c r="J71" s="113" t="s">
        <v>2236</v>
      </c>
      <c r="K71" s="67" t="s">
        <v>2234</v>
      </c>
      <c r="L71" s="47">
        <v>500</v>
      </c>
      <c r="M71" s="50" t="s">
        <v>2234</v>
      </c>
      <c r="N71" s="144">
        <v>3.595890411</v>
      </c>
      <c r="O71" s="113" t="str">
        <f t="shared" si="20"/>
        <v>NO</v>
      </c>
      <c r="P71" s="130"/>
      <c r="Q71" s="53" t="str">
        <f t="shared" si="21"/>
        <v>NO</v>
      </c>
      <c r="R71" s="114" t="s">
        <v>2236</v>
      </c>
      <c r="S71" s="57">
        <v>18988</v>
      </c>
      <c r="T71" s="33">
        <v>779</v>
      </c>
      <c r="U71" s="33">
        <v>2304</v>
      </c>
      <c r="V71" s="58">
        <v>387</v>
      </c>
      <c r="W71" s="115">
        <f t="shared" si="13"/>
        <v>1</v>
      </c>
      <c r="X71" s="109">
        <f t="shared" si="14"/>
        <v>1</v>
      </c>
      <c r="Y71" s="109">
        <f t="shared" si="3"/>
        <v>0</v>
      </c>
      <c r="Z71" s="111">
        <f t="shared" si="4"/>
        <v>0</v>
      </c>
      <c r="AA71" s="116" t="str">
        <f t="shared" si="15"/>
        <v>SRSA</v>
      </c>
      <c r="AB71" s="115">
        <f t="shared" si="16"/>
        <v>1</v>
      </c>
      <c r="AC71" s="109">
        <f t="shared" si="17"/>
        <v>0</v>
      </c>
      <c r="AD71" s="111">
        <f t="shared" si="18"/>
        <v>0</v>
      </c>
      <c r="AE71" s="116" t="str">
        <f t="shared" si="9"/>
        <v>-</v>
      </c>
      <c r="AF71" s="115">
        <f t="shared" si="19"/>
        <v>0</v>
      </c>
      <c r="AG71" s="1" t="s">
        <v>662</v>
      </c>
    </row>
    <row r="72" spans="1:33" s="1" customFormat="1" ht="12.75">
      <c r="A72" s="142">
        <v>2614790</v>
      </c>
      <c r="B72" s="143">
        <v>10025</v>
      </c>
      <c r="C72" s="115" t="s">
        <v>2107</v>
      </c>
      <c r="D72" s="109" t="s">
        <v>2108</v>
      </c>
      <c r="E72" s="109" t="s">
        <v>547</v>
      </c>
      <c r="F72" s="159">
        <v>49635</v>
      </c>
      <c r="G72" s="110">
        <v>9348</v>
      </c>
      <c r="H72" s="111">
        <v>2313524641</v>
      </c>
      <c r="I72" s="112">
        <v>7</v>
      </c>
      <c r="J72" s="113" t="s">
        <v>2236</v>
      </c>
      <c r="K72" s="67" t="s">
        <v>2234</v>
      </c>
      <c r="L72" s="47">
        <v>533</v>
      </c>
      <c r="M72" s="50" t="s">
        <v>2234</v>
      </c>
      <c r="N72" s="144">
        <v>10.30405405</v>
      </c>
      <c r="O72" s="113" t="str">
        <f t="shared" si="20"/>
        <v>NO</v>
      </c>
      <c r="P72" s="130"/>
      <c r="Q72" s="53" t="str">
        <f t="shared" si="21"/>
        <v>NO</v>
      </c>
      <c r="R72" s="114" t="s">
        <v>2236</v>
      </c>
      <c r="S72" s="57">
        <v>28033</v>
      </c>
      <c r="T72" s="33">
        <v>1913</v>
      </c>
      <c r="U72" s="33">
        <v>2694</v>
      </c>
      <c r="V72" s="58">
        <v>2026</v>
      </c>
      <c r="W72" s="115">
        <f t="shared" si="13"/>
        <v>1</v>
      </c>
      <c r="X72" s="109">
        <f t="shared" si="14"/>
        <v>1</v>
      </c>
      <c r="Y72" s="109">
        <f t="shared" si="3"/>
        <v>0</v>
      </c>
      <c r="Z72" s="111">
        <f t="shared" si="4"/>
        <v>0</v>
      </c>
      <c r="AA72" s="116" t="str">
        <f t="shared" si="15"/>
        <v>SRSA</v>
      </c>
      <c r="AB72" s="115">
        <f t="shared" si="16"/>
        <v>1</v>
      </c>
      <c r="AC72" s="109">
        <f t="shared" si="17"/>
        <v>0</v>
      </c>
      <c r="AD72" s="111">
        <f t="shared" si="18"/>
        <v>0</v>
      </c>
      <c r="AE72" s="116" t="str">
        <f t="shared" si="9"/>
        <v>-</v>
      </c>
      <c r="AF72" s="115">
        <f t="shared" si="19"/>
        <v>0</v>
      </c>
      <c r="AG72" s="1" t="s">
        <v>661</v>
      </c>
    </row>
    <row r="73" spans="1:33" s="1" customFormat="1" ht="12.75">
      <c r="A73" s="142">
        <v>2615090</v>
      </c>
      <c r="B73" s="143">
        <v>53030</v>
      </c>
      <c r="C73" s="115" t="s">
        <v>2115</v>
      </c>
      <c r="D73" s="109" t="s">
        <v>2116</v>
      </c>
      <c r="E73" s="109" t="s">
        <v>2117</v>
      </c>
      <c r="F73" s="159">
        <v>49411</v>
      </c>
      <c r="G73" s="110">
        <v>9601</v>
      </c>
      <c r="H73" s="111">
        <v>2314645651</v>
      </c>
      <c r="I73" s="112">
        <v>7</v>
      </c>
      <c r="J73" s="113" t="s">
        <v>2236</v>
      </c>
      <c r="K73" s="67" t="s">
        <v>2234</v>
      </c>
      <c r="L73" s="47">
        <v>159</v>
      </c>
      <c r="M73" s="50" t="s">
        <v>2234</v>
      </c>
      <c r="N73" s="144">
        <v>8.571428571</v>
      </c>
      <c r="O73" s="113" t="str">
        <f t="shared" si="20"/>
        <v>NO</v>
      </c>
      <c r="P73" s="130"/>
      <c r="Q73" s="53" t="str">
        <f t="shared" si="21"/>
        <v>NO</v>
      </c>
      <c r="R73" s="114" t="s">
        <v>2236</v>
      </c>
      <c r="S73" s="57">
        <v>10916</v>
      </c>
      <c r="T73" s="33">
        <v>877</v>
      </c>
      <c r="U73" s="33">
        <v>0</v>
      </c>
      <c r="V73" s="58">
        <v>1822</v>
      </c>
      <c r="W73" s="115">
        <f t="shared" si="13"/>
        <v>1</v>
      </c>
      <c r="X73" s="109">
        <f t="shared" si="14"/>
        <v>1</v>
      </c>
      <c r="Y73" s="109">
        <f t="shared" si="3"/>
        <v>0</v>
      </c>
      <c r="Z73" s="111">
        <f t="shared" si="4"/>
        <v>0</v>
      </c>
      <c r="AA73" s="116" t="str">
        <f t="shared" si="15"/>
        <v>SRSA</v>
      </c>
      <c r="AB73" s="115">
        <f t="shared" si="16"/>
        <v>1</v>
      </c>
      <c r="AC73" s="109">
        <f t="shared" si="17"/>
        <v>0</v>
      </c>
      <c r="AD73" s="111">
        <f t="shared" si="18"/>
        <v>0</v>
      </c>
      <c r="AE73" s="116" t="str">
        <f t="shared" si="9"/>
        <v>-</v>
      </c>
      <c r="AF73" s="115">
        <f t="shared" si="19"/>
        <v>0</v>
      </c>
      <c r="AG73" s="1" t="s">
        <v>660</v>
      </c>
    </row>
    <row r="74" spans="1:33" s="1" customFormat="1" ht="12.75">
      <c r="A74" s="142">
        <v>2615480</v>
      </c>
      <c r="B74" s="143">
        <v>11160</v>
      </c>
      <c r="C74" s="115" t="s">
        <v>2127</v>
      </c>
      <c r="D74" s="109" t="s">
        <v>795</v>
      </c>
      <c r="E74" s="109" t="s">
        <v>2128</v>
      </c>
      <c r="F74" s="159">
        <v>49113</v>
      </c>
      <c r="G74" s="110">
        <v>248</v>
      </c>
      <c r="H74" s="111">
        <v>2695453364</v>
      </c>
      <c r="I74" s="112">
        <v>8</v>
      </c>
      <c r="J74" s="113" t="s">
        <v>2236</v>
      </c>
      <c r="K74" s="67" t="s">
        <v>2234</v>
      </c>
      <c r="L74" s="47">
        <v>285</v>
      </c>
      <c r="M74" s="50" t="s">
        <v>2234</v>
      </c>
      <c r="N74" s="144">
        <v>12.26993865</v>
      </c>
      <c r="O74" s="113" t="str">
        <f t="shared" si="20"/>
        <v>NO</v>
      </c>
      <c r="P74" s="130"/>
      <c r="Q74" s="53" t="str">
        <f t="shared" si="21"/>
        <v>NO</v>
      </c>
      <c r="R74" s="114" t="s">
        <v>2236</v>
      </c>
      <c r="S74" s="57">
        <v>25357</v>
      </c>
      <c r="T74" s="33">
        <v>1968</v>
      </c>
      <c r="U74" s="33">
        <v>2336</v>
      </c>
      <c r="V74" s="58">
        <v>2654</v>
      </c>
      <c r="W74" s="115">
        <f t="shared" si="13"/>
        <v>1</v>
      </c>
      <c r="X74" s="109">
        <f t="shared" si="14"/>
        <v>1</v>
      </c>
      <c r="Y74" s="109">
        <f t="shared" si="3"/>
        <v>0</v>
      </c>
      <c r="Z74" s="111">
        <f t="shared" si="4"/>
        <v>0</v>
      </c>
      <c r="AA74" s="116" t="str">
        <f t="shared" si="15"/>
        <v>SRSA</v>
      </c>
      <c r="AB74" s="115">
        <f t="shared" si="16"/>
        <v>1</v>
      </c>
      <c r="AC74" s="109">
        <f t="shared" si="17"/>
        <v>0</v>
      </c>
      <c r="AD74" s="111">
        <f t="shared" si="18"/>
        <v>0</v>
      </c>
      <c r="AE74" s="116" t="str">
        <f t="shared" si="9"/>
        <v>-</v>
      </c>
      <c r="AF74" s="115">
        <f t="shared" si="19"/>
        <v>0</v>
      </c>
      <c r="AG74" s="1" t="s">
        <v>659</v>
      </c>
    </row>
    <row r="75" spans="1:33" s="1" customFormat="1" ht="12.75">
      <c r="A75" s="142">
        <v>2615510</v>
      </c>
      <c r="B75" s="143">
        <v>3440</v>
      </c>
      <c r="C75" s="115" t="s">
        <v>2129</v>
      </c>
      <c r="D75" s="109" t="s">
        <v>506</v>
      </c>
      <c r="E75" s="109" t="s">
        <v>2130</v>
      </c>
      <c r="F75" s="159">
        <v>49416</v>
      </c>
      <c r="G75" s="110">
        <v>68</v>
      </c>
      <c r="H75" s="111">
        <v>6166732161</v>
      </c>
      <c r="I75" s="112">
        <v>7</v>
      </c>
      <c r="J75" s="113" t="s">
        <v>2236</v>
      </c>
      <c r="K75" s="67" t="s">
        <v>2234</v>
      </c>
      <c r="L75" s="47">
        <v>23</v>
      </c>
      <c r="M75" s="50" t="s">
        <v>2234</v>
      </c>
      <c r="N75" s="144">
        <v>11.86440678</v>
      </c>
      <c r="O75" s="113" t="str">
        <f aca="true" t="shared" si="22" ref="O75:O138">IF(ISNUMBER(N75)=FALSE,"M",IF(AND(ISNUMBER(N75),N75&gt;=20),"YES","NO"))</f>
        <v>NO</v>
      </c>
      <c r="P75" s="130"/>
      <c r="Q75" s="53" t="str">
        <f t="shared" si="0"/>
        <v>NO</v>
      </c>
      <c r="R75" s="114" t="s">
        <v>2236</v>
      </c>
      <c r="S75" s="57">
        <v>2286</v>
      </c>
      <c r="T75" s="33">
        <v>0</v>
      </c>
      <c r="U75" s="33">
        <v>0</v>
      </c>
      <c r="V75" s="58">
        <v>156</v>
      </c>
      <c r="W75" s="115">
        <f t="shared" si="13"/>
        <v>1</v>
      </c>
      <c r="X75" s="109">
        <f t="shared" si="14"/>
        <v>1</v>
      </c>
      <c r="Y75" s="109">
        <f aca="true" t="shared" si="23" ref="Y75:Y138">IF(AND(OR(J75="YES",K75="YES"),(W75=0)),"Trouble",0)</f>
        <v>0</v>
      </c>
      <c r="Z75" s="111">
        <f aca="true" t="shared" si="24" ref="Z75:Z138">IF(AND(OR(AND(ISNUMBER(L75),AND(L75&gt;0,L75&lt;600)),AND(ISNUMBER(L75),AND(L75&gt;0,M75="YES"))),(X75=0)),"Trouble",0)</f>
        <v>0</v>
      </c>
      <c r="AA75" s="116" t="str">
        <f t="shared" si="15"/>
        <v>SRSA</v>
      </c>
      <c r="AB75" s="115">
        <f t="shared" si="16"/>
        <v>1</v>
      </c>
      <c r="AC75" s="109">
        <f t="shared" si="17"/>
        <v>0</v>
      </c>
      <c r="AD75" s="111">
        <f t="shared" si="18"/>
        <v>0</v>
      </c>
      <c r="AE75" s="116" t="str">
        <f aca="true" t="shared" si="25" ref="AE75:AE138">IF(AND(AND(AD75="Initial",AF75=0),AND(ISNUMBER(L75),L75&gt;0)),"RLIS","-")</f>
        <v>-</v>
      </c>
      <c r="AF75" s="115">
        <f t="shared" si="19"/>
        <v>0</v>
      </c>
      <c r="AG75" s="1" t="s">
        <v>658</v>
      </c>
    </row>
    <row r="76" spans="1:33" s="1" customFormat="1" ht="12.75">
      <c r="A76" s="142">
        <v>2680420</v>
      </c>
      <c r="B76" s="143">
        <v>27000</v>
      </c>
      <c r="C76" s="115" t="s">
        <v>1152</v>
      </c>
      <c r="D76" s="109" t="s">
        <v>1153</v>
      </c>
      <c r="E76" s="109" t="s">
        <v>1154</v>
      </c>
      <c r="F76" s="159">
        <v>49910</v>
      </c>
      <c r="G76" s="110">
        <v>218</v>
      </c>
      <c r="H76" s="111">
        <v>9065753438</v>
      </c>
      <c r="I76" s="112">
        <v>7</v>
      </c>
      <c r="J76" s="113" t="s">
        <v>2236</v>
      </c>
      <c r="K76" s="67" t="s">
        <v>2234</v>
      </c>
      <c r="L76" s="47">
        <v>36</v>
      </c>
      <c r="M76" s="50" t="s">
        <v>2234</v>
      </c>
      <c r="N76" s="144" t="s">
        <v>454</v>
      </c>
      <c r="O76" s="113" t="str">
        <f t="shared" si="22"/>
        <v>M</v>
      </c>
      <c r="P76" s="130"/>
      <c r="Q76" s="53" t="str">
        <f t="shared" si="0"/>
        <v>NO</v>
      </c>
      <c r="R76" s="114" t="s">
        <v>2236</v>
      </c>
      <c r="S76" s="57">
        <v>204</v>
      </c>
      <c r="T76" s="33">
        <v>0</v>
      </c>
      <c r="U76" s="33">
        <v>97</v>
      </c>
      <c r="V76" s="58">
        <v>1079</v>
      </c>
      <c r="W76" s="115">
        <f t="shared" si="1"/>
        <v>1</v>
      </c>
      <c r="X76" s="109">
        <f t="shared" si="2"/>
        <v>1</v>
      </c>
      <c r="Y76" s="109">
        <f t="shared" si="23"/>
        <v>0</v>
      </c>
      <c r="Z76" s="111">
        <f t="shared" si="24"/>
        <v>0</v>
      </c>
      <c r="AA76" s="116" t="str">
        <f t="shared" si="5"/>
        <v>SRSA</v>
      </c>
      <c r="AB76" s="115">
        <f t="shared" si="6"/>
        <v>1</v>
      </c>
      <c r="AC76" s="109">
        <f t="shared" si="7"/>
        <v>0</v>
      </c>
      <c r="AD76" s="111">
        <f t="shared" si="8"/>
        <v>0</v>
      </c>
      <c r="AE76" s="116" t="str">
        <f t="shared" si="25"/>
        <v>-</v>
      </c>
      <c r="AF76" s="115">
        <f t="shared" si="10"/>
        <v>0</v>
      </c>
      <c r="AG76" s="1" t="s">
        <v>657</v>
      </c>
    </row>
    <row r="77" spans="1:33" s="1" customFormat="1" ht="12.75">
      <c r="A77" s="142">
        <v>2600265</v>
      </c>
      <c r="B77" s="143">
        <v>28902</v>
      </c>
      <c r="C77" s="115" t="s">
        <v>1504</v>
      </c>
      <c r="D77" s="109" t="s">
        <v>1505</v>
      </c>
      <c r="E77" s="109" t="s">
        <v>380</v>
      </c>
      <c r="F77" s="159">
        <v>49686</v>
      </c>
      <c r="G77" s="110">
        <v>9000</v>
      </c>
      <c r="H77" s="111">
        <v>2319950665</v>
      </c>
      <c r="I77" s="112">
        <v>7</v>
      </c>
      <c r="J77" s="113" t="s">
        <v>2236</v>
      </c>
      <c r="K77" s="67" t="s">
        <v>2234</v>
      </c>
      <c r="L77" s="47">
        <v>477</v>
      </c>
      <c r="M77" s="50" t="s">
        <v>2234</v>
      </c>
      <c r="N77" s="144" t="s">
        <v>454</v>
      </c>
      <c r="O77" s="113" t="str">
        <f t="shared" si="22"/>
        <v>M</v>
      </c>
      <c r="P77" s="130">
        <v>1.927</v>
      </c>
      <c r="Q77" s="53" t="str">
        <f t="shared" si="0"/>
        <v>NO</v>
      </c>
      <c r="R77" s="114" t="s">
        <v>2236</v>
      </c>
      <c r="S77" s="57">
        <v>12343</v>
      </c>
      <c r="T77" s="33">
        <v>121</v>
      </c>
      <c r="U77" s="33">
        <v>0</v>
      </c>
      <c r="V77" s="58">
        <v>315</v>
      </c>
      <c r="W77" s="115">
        <f t="shared" si="1"/>
        <v>1</v>
      </c>
      <c r="X77" s="109">
        <f t="shared" si="2"/>
        <v>1</v>
      </c>
      <c r="Y77" s="109">
        <f t="shared" si="23"/>
        <v>0</v>
      </c>
      <c r="Z77" s="111">
        <f t="shared" si="24"/>
        <v>0</v>
      </c>
      <c r="AA77" s="116" t="str">
        <f t="shared" si="5"/>
        <v>SRSA</v>
      </c>
      <c r="AB77" s="115">
        <f t="shared" si="6"/>
        <v>1</v>
      </c>
      <c r="AC77" s="109">
        <f t="shared" si="7"/>
        <v>0</v>
      </c>
      <c r="AD77" s="111">
        <f t="shared" si="8"/>
        <v>0</v>
      </c>
      <c r="AE77" s="116" t="str">
        <f t="shared" si="25"/>
        <v>-</v>
      </c>
      <c r="AF77" s="115">
        <f t="shared" si="10"/>
        <v>0</v>
      </c>
      <c r="AG77" s="1" t="s">
        <v>656</v>
      </c>
    </row>
    <row r="78" spans="1:33" s="1" customFormat="1" ht="12.75">
      <c r="A78" s="145">
        <v>2616560</v>
      </c>
      <c r="B78" s="146">
        <v>42030</v>
      </c>
      <c r="C78" s="147" t="s">
        <v>2182</v>
      </c>
      <c r="D78" s="68" t="s">
        <v>2183</v>
      </c>
      <c r="E78" s="68" t="s">
        <v>2184</v>
      </c>
      <c r="F78" s="160">
        <v>49918</v>
      </c>
      <c r="G78" s="69">
        <v>74</v>
      </c>
      <c r="H78" s="70">
        <v>9062894447</v>
      </c>
      <c r="I78" s="71">
        <v>7</v>
      </c>
      <c r="J78" s="72" t="s">
        <v>2236</v>
      </c>
      <c r="K78" s="73" t="s">
        <v>2234</v>
      </c>
      <c r="L78" s="74">
        <v>3</v>
      </c>
      <c r="M78" s="75" t="s">
        <v>2234</v>
      </c>
      <c r="N78" s="148">
        <v>13.33333333</v>
      </c>
      <c r="O78" s="72" t="str">
        <f t="shared" si="22"/>
        <v>NO</v>
      </c>
      <c r="P78" s="149"/>
      <c r="Q78" s="76" t="str">
        <f t="shared" si="0"/>
        <v>NO</v>
      </c>
      <c r="R78" s="77" t="s">
        <v>2236</v>
      </c>
      <c r="S78" s="78">
        <v>411</v>
      </c>
      <c r="T78" s="79">
        <v>0</v>
      </c>
      <c r="U78" s="79">
        <v>0</v>
      </c>
      <c r="V78" s="80">
        <v>19</v>
      </c>
      <c r="W78" s="147">
        <f t="shared" si="1"/>
        <v>1</v>
      </c>
      <c r="X78" s="68">
        <f t="shared" si="2"/>
        <v>1</v>
      </c>
      <c r="Y78" s="68">
        <f t="shared" si="23"/>
        <v>0</v>
      </c>
      <c r="Z78" s="70">
        <f t="shared" si="24"/>
        <v>0</v>
      </c>
      <c r="AA78" s="150" t="str">
        <f t="shared" si="5"/>
        <v>SRSA</v>
      </c>
      <c r="AB78" s="147">
        <f t="shared" si="6"/>
        <v>1</v>
      </c>
      <c r="AC78" s="68">
        <f t="shared" si="7"/>
        <v>0</v>
      </c>
      <c r="AD78" s="70">
        <f t="shared" si="8"/>
        <v>0</v>
      </c>
      <c r="AE78" s="150" t="str">
        <f t="shared" si="25"/>
        <v>-</v>
      </c>
      <c r="AF78" s="147">
        <f t="shared" si="10"/>
        <v>0</v>
      </c>
      <c r="AG78" s="1" t="e">
        <v>#N/A</v>
      </c>
    </row>
    <row r="79" spans="1:33" s="1" customFormat="1" ht="12.75">
      <c r="A79" s="145">
        <v>2600145</v>
      </c>
      <c r="B79" s="146">
        <v>41911</v>
      </c>
      <c r="C79" s="147" t="s">
        <v>1281</v>
      </c>
      <c r="D79" s="68" t="s">
        <v>1282</v>
      </c>
      <c r="E79" s="68" t="s">
        <v>1283</v>
      </c>
      <c r="F79" s="160">
        <v>48809</v>
      </c>
      <c r="G79" s="69">
        <v>9367</v>
      </c>
      <c r="H79" s="70">
        <v>6166918999</v>
      </c>
      <c r="I79" s="71" t="s">
        <v>468</v>
      </c>
      <c r="J79" s="72" t="s">
        <v>2236</v>
      </c>
      <c r="K79" s="73" t="s">
        <v>2234</v>
      </c>
      <c r="L79" s="74">
        <v>149</v>
      </c>
      <c r="M79" s="75" t="s">
        <v>2234</v>
      </c>
      <c r="N79" s="148" t="s">
        <v>454</v>
      </c>
      <c r="O79" s="72" t="str">
        <f t="shared" si="22"/>
        <v>M</v>
      </c>
      <c r="P79" s="149">
        <v>4.953</v>
      </c>
      <c r="Q79" s="76" t="str">
        <f t="shared" si="0"/>
        <v>NO</v>
      </c>
      <c r="R79" s="77" t="s">
        <v>2236</v>
      </c>
      <c r="S79" s="78">
        <v>2572</v>
      </c>
      <c r="T79" s="79">
        <v>0</v>
      </c>
      <c r="U79" s="79">
        <v>0</v>
      </c>
      <c r="V79" s="80">
        <v>98</v>
      </c>
      <c r="W79" s="147">
        <f t="shared" si="1"/>
        <v>1</v>
      </c>
      <c r="X79" s="68">
        <f t="shared" si="2"/>
        <v>1</v>
      </c>
      <c r="Y79" s="68">
        <f t="shared" si="23"/>
        <v>0</v>
      </c>
      <c r="Z79" s="70">
        <f t="shared" si="24"/>
        <v>0</v>
      </c>
      <c r="AA79" s="150" t="str">
        <f t="shared" si="5"/>
        <v>SRSA</v>
      </c>
      <c r="AB79" s="147">
        <f t="shared" si="6"/>
        <v>1</v>
      </c>
      <c r="AC79" s="68">
        <f t="shared" si="7"/>
        <v>0</v>
      </c>
      <c r="AD79" s="70">
        <f t="shared" si="8"/>
        <v>0</v>
      </c>
      <c r="AE79" s="150" t="str">
        <f t="shared" si="25"/>
        <v>-</v>
      </c>
      <c r="AF79" s="147">
        <f t="shared" si="10"/>
        <v>0</v>
      </c>
      <c r="AG79" s="1" t="e">
        <v>#N/A</v>
      </c>
    </row>
    <row r="80" spans="1:33" s="1" customFormat="1" ht="12.75">
      <c r="A80" s="142">
        <v>2617340</v>
      </c>
      <c r="B80" s="143">
        <v>11670</v>
      </c>
      <c r="C80" s="115" t="s">
        <v>2196</v>
      </c>
      <c r="D80" s="109" t="s">
        <v>2197</v>
      </c>
      <c r="E80" s="109" t="s">
        <v>534</v>
      </c>
      <c r="F80" s="159">
        <v>49084</v>
      </c>
      <c r="G80" s="110">
        <v>133</v>
      </c>
      <c r="H80" s="111">
        <v>2698491343</v>
      </c>
      <c r="I80" s="112">
        <v>8</v>
      </c>
      <c r="J80" s="113" t="s">
        <v>2236</v>
      </c>
      <c r="K80" s="67" t="s">
        <v>2234</v>
      </c>
      <c r="L80" s="47">
        <v>65</v>
      </c>
      <c r="M80" s="50" t="s">
        <v>2234</v>
      </c>
      <c r="N80" s="144">
        <v>12.19512195</v>
      </c>
      <c r="O80" s="113" t="str">
        <f t="shared" si="22"/>
        <v>NO</v>
      </c>
      <c r="P80" s="130"/>
      <c r="Q80" s="53" t="str">
        <f t="shared" si="0"/>
        <v>NO</v>
      </c>
      <c r="R80" s="114" t="s">
        <v>2236</v>
      </c>
      <c r="S80" s="57">
        <v>5554</v>
      </c>
      <c r="T80" s="33">
        <v>65</v>
      </c>
      <c r="U80" s="33">
        <v>237</v>
      </c>
      <c r="V80" s="58">
        <v>258</v>
      </c>
      <c r="W80" s="115">
        <f t="shared" si="1"/>
        <v>1</v>
      </c>
      <c r="X80" s="109">
        <f t="shared" si="2"/>
        <v>1</v>
      </c>
      <c r="Y80" s="109">
        <f t="shared" si="23"/>
        <v>0</v>
      </c>
      <c r="Z80" s="111">
        <f t="shared" si="24"/>
        <v>0</v>
      </c>
      <c r="AA80" s="116" t="str">
        <f t="shared" si="5"/>
        <v>SRSA</v>
      </c>
      <c r="AB80" s="115">
        <f t="shared" si="6"/>
        <v>1</v>
      </c>
      <c r="AC80" s="109">
        <f t="shared" si="7"/>
        <v>0</v>
      </c>
      <c r="AD80" s="111">
        <f t="shared" si="8"/>
        <v>0</v>
      </c>
      <c r="AE80" s="116" t="str">
        <f t="shared" si="25"/>
        <v>-</v>
      </c>
      <c r="AF80" s="115">
        <f t="shared" si="10"/>
        <v>0</v>
      </c>
      <c r="AG80" s="1" t="s">
        <v>655</v>
      </c>
    </row>
    <row r="81" spans="1:33" s="1" customFormat="1" ht="12.75">
      <c r="A81" s="142">
        <v>2618360</v>
      </c>
      <c r="B81" s="143">
        <v>60020</v>
      </c>
      <c r="C81" s="115" t="s">
        <v>2242</v>
      </c>
      <c r="D81" s="109" t="s">
        <v>2243</v>
      </c>
      <c r="E81" s="109" t="s">
        <v>2244</v>
      </c>
      <c r="F81" s="159">
        <v>49746</v>
      </c>
      <c r="G81" s="110">
        <v>518</v>
      </c>
      <c r="H81" s="111">
        <v>9897422908</v>
      </c>
      <c r="I81" s="112">
        <v>7</v>
      </c>
      <c r="J81" s="113" t="s">
        <v>2236</v>
      </c>
      <c r="K81" s="67" t="s">
        <v>2234</v>
      </c>
      <c r="L81" s="47">
        <v>552</v>
      </c>
      <c r="M81" s="50" t="s">
        <v>2234</v>
      </c>
      <c r="N81" s="144">
        <v>11.16666667</v>
      </c>
      <c r="O81" s="113" t="str">
        <f t="shared" si="22"/>
        <v>NO</v>
      </c>
      <c r="P81" s="130"/>
      <c r="Q81" s="53" t="str">
        <f t="shared" si="0"/>
        <v>NO</v>
      </c>
      <c r="R81" s="114" t="s">
        <v>2236</v>
      </c>
      <c r="S81" s="57">
        <v>45966</v>
      </c>
      <c r="T81" s="33">
        <v>3680</v>
      </c>
      <c r="U81" s="33">
        <v>14412</v>
      </c>
      <c r="V81" s="58">
        <v>6483</v>
      </c>
      <c r="W81" s="115">
        <f t="shared" si="1"/>
        <v>1</v>
      </c>
      <c r="X81" s="109">
        <f t="shared" si="2"/>
        <v>1</v>
      </c>
      <c r="Y81" s="109">
        <f t="shared" si="23"/>
        <v>0</v>
      </c>
      <c r="Z81" s="111">
        <f t="shared" si="24"/>
        <v>0</v>
      </c>
      <c r="AA81" s="116" t="str">
        <f t="shared" si="5"/>
        <v>SRSA</v>
      </c>
      <c r="AB81" s="115">
        <f t="shared" si="6"/>
        <v>1</v>
      </c>
      <c r="AC81" s="109">
        <f t="shared" si="7"/>
        <v>0</v>
      </c>
      <c r="AD81" s="111">
        <f t="shared" si="8"/>
        <v>0</v>
      </c>
      <c r="AE81" s="116" t="str">
        <f t="shared" si="25"/>
        <v>-</v>
      </c>
      <c r="AF81" s="115">
        <f t="shared" si="10"/>
        <v>0</v>
      </c>
      <c r="AG81" s="1" t="s">
        <v>654</v>
      </c>
    </row>
    <row r="82" spans="1:33" s="1" customFormat="1" ht="12.75">
      <c r="A82" s="142">
        <v>2680480</v>
      </c>
      <c r="B82" s="143">
        <v>30000</v>
      </c>
      <c r="C82" s="115" t="s">
        <v>1158</v>
      </c>
      <c r="D82" s="109" t="s">
        <v>1159</v>
      </c>
      <c r="E82" s="109" t="s">
        <v>1277</v>
      </c>
      <c r="F82" s="159">
        <v>49242</v>
      </c>
      <c r="G82" s="110">
        <v>1546</v>
      </c>
      <c r="H82" s="111">
        <v>5174370990</v>
      </c>
      <c r="I82" s="112">
        <v>7</v>
      </c>
      <c r="J82" s="113" t="s">
        <v>2236</v>
      </c>
      <c r="K82" s="67" t="s">
        <v>2234</v>
      </c>
      <c r="L82" s="47">
        <v>310</v>
      </c>
      <c r="M82" s="50" t="s">
        <v>2234</v>
      </c>
      <c r="N82" s="144" t="s">
        <v>454</v>
      </c>
      <c r="O82" s="113" t="str">
        <f t="shared" si="22"/>
        <v>M</v>
      </c>
      <c r="P82" s="130"/>
      <c r="Q82" s="53" t="str">
        <f t="shared" si="0"/>
        <v>NO</v>
      </c>
      <c r="R82" s="114" t="s">
        <v>2236</v>
      </c>
      <c r="S82" s="57">
        <v>1333</v>
      </c>
      <c r="T82" s="33">
        <v>0</v>
      </c>
      <c r="U82" s="33">
        <v>837</v>
      </c>
      <c r="V82" s="58">
        <v>904</v>
      </c>
      <c r="W82" s="115">
        <f t="shared" si="1"/>
        <v>1</v>
      </c>
      <c r="X82" s="109">
        <f t="shared" si="2"/>
        <v>1</v>
      </c>
      <c r="Y82" s="109">
        <f t="shared" si="23"/>
        <v>0</v>
      </c>
      <c r="Z82" s="111">
        <f t="shared" si="24"/>
        <v>0</v>
      </c>
      <c r="AA82" s="116" t="str">
        <f t="shared" si="5"/>
        <v>SRSA</v>
      </c>
      <c r="AB82" s="115">
        <f t="shared" si="6"/>
        <v>1</v>
      </c>
      <c r="AC82" s="109">
        <f t="shared" si="7"/>
        <v>0</v>
      </c>
      <c r="AD82" s="111">
        <f t="shared" si="8"/>
        <v>0</v>
      </c>
      <c r="AE82" s="116" t="str">
        <f t="shared" si="25"/>
        <v>-</v>
      </c>
      <c r="AF82" s="115">
        <f t="shared" si="10"/>
        <v>0</v>
      </c>
      <c r="AG82" s="1" t="s">
        <v>653</v>
      </c>
    </row>
    <row r="83" spans="1:33" s="1" customFormat="1" ht="12.75">
      <c r="A83" s="145">
        <v>2600216</v>
      </c>
      <c r="B83" s="146">
        <v>63911</v>
      </c>
      <c r="C83" s="147" t="s">
        <v>1416</v>
      </c>
      <c r="D83" s="68" t="s">
        <v>1417</v>
      </c>
      <c r="E83" s="68" t="s">
        <v>1418</v>
      </c>
      <c r="F83" s="160">
        <v>48442</v>
      </c>
      <c r="G83" s="69">
        <v>1546</v>
      </c>
      <c r="H83" s="70">
        <v>2486345554</v>
      </c>
      <c r="I83" s="71">
        <v>8</v>
      </c>
      <c r="J83" s="72" t="s">
        <v>2236</v>
      </c>
      <c r="K83" s="73" t="s">
        <v>2234</v>
      </c>
      <c r="L83" s="74">
        <v>556</v>
      </c>
      <c r="M83" s="75" t="s">
        <v>2234</v>
      </c>
      <c r="N83" s="148" t="s">
        <v>454</v>
      </c>
      <c r="O83" s="72" t="str">
        <f t="shared" si="22"/>
        <v>M</v>
      </c>
      <c r="P83" s="149">
        <v>5.298</v>
      </c>
      <c r="Q83" s="76" t="str">
        <f t="shared" si="0"/>
        <v>NO</v>
      </c>
      <c r="R83" s="77" t="s">
        <v>2236</v>
      </c>
      <c r="S83" s="78">
        <v>12590</v>
      </c>
      <c r="T83" s="79">
        <v>850</v>
      </c>
      <c r="U83" s="79">
        <v>0</v>
      </c>
      <c r="V83" s="80">
        <v>366</v>
      </c>
      <c r="W83" s="147">
        <f t="shared" si="1"/>
        <v>1</v>
      </c>
      <c r="X83" s="68">
        <f t="shared" si="2"/>
        <v>1</v>
      </c>
      <c r="Y83" s="68">
        <f t="shared" si="23"/>
        <v>0</v>
      </c>
      <c r="Z83" s="70">
        <f t="shared" si="24"/>
        <v>0</v>
      </c>
      <c r="AA83" s="150" t="str">
        <f t="shared" si="5"/>
        <v>SRSA</v>
      </c>
      <c r="AB83" s="147">
        <f t="shared" si="6"/>
        <v>1</v>
      </c>
      <c r="AC83" s="68">
        <f t="shared" si="7"/>
        <v>0</v>
      </c>
      <c r="AD83" s="70">
        <f t="shared" si="8"/>
        <v>0</v>
      </c>
      <c r="AE83" s="150" t="str">
        <f t="shared" si="25"/>
        <v>-</v>
      </c>
      <c r="AF83" s="147">
        <f t="shared" si="10"/>
        <v>0</v>
      </c>
      <c r="AG83" s="1" t="e">
        <v>#N/A</v>
      </c>
    </row>
    <row r="84" spans="1:33" s="1" customFormat="1" ht="12.75">
      <c r="A84" s="142">
        <v>2600121</v>
      </c>
      <c r="B84" s="143">
        <v>81901</v>
      </c>
      <c r="C84" s="115" t="s">
        <v>492</v>
      </c>
      <c r="D84" s="109" t="s">
        <v>493</v>
      </c>
      <c r="E84" s="109" t="s">
        <v>1231</v>
      </c>
      <c r="F84" s="159">
        <v>48106</v>
      </c>
      <c r="G84" s="110">
        <v>1406</v>
      </c>
      <c r="H84" s="111">
        <v>7349942636</v>
      </c>
      <c r="I84" s="112">
        <v>8</v>
      </c>
      <c r="J84" s="113" t="s">
        <v>2236</v>
      </c>
      <c r="K84" s="67" t="s">
        <v>2234</v>
      </c>
      <c r="L84" s="47">
        <v>129</v>
      </c>
      <c r="M84" s="50" t="s">
        <v>2234</v>
      </c>
      <c r="N84" s="144" t="s">
        <v>454</v>
      </c>
      <c r="O84" s="113" t="str">
        <f t="shared" si="22"/>
        <v>M</v>
      </c>
      <c r="P84" s="130">
        <v>2.857</v>
      </c>
      <c r="Q84" s="53" t="str">
        <f t="shared" si="0"/>
        <v>NO</v>
      </c>
      <c r="R84" s="114" t="s">
        <v>2236</v>
      </c>
      <c r="S84" s="57">
        <v>2003</v>
      </c>
      <c r="T84" s="33">
        <v>0</v>
      </c>
      <c r="U84" s="33">
        <v>330</v>
      </c>
      <c r="V84" s="58">
        <v>85</v>
      </c>
      <c r="W84" s="115">
        <f t="shared" si="1"/>
        <v>1</v>
      </c>
      <c r="X84" s="109">
        <f t="shared" si="2"/>
        <v>1</v>
      </c>
      <c r="Y84" s="109">
        <f t="shared" si="23"/>
        <v>0</v>
      </c>
      <c r="Z84" s="111">
        <f t="shared" si="24"/>
        <v>0</v>
      </c>
      <c r="AA84" s="116" t="str">
        <f t="shared" si="5"/>
        <v>SRSA</v>
      </c>
      <c r="AB84" s="115">
        <f t="shared" si="6"/>
        <v>1</v>
      </c>
      <c r="AC84" s="109">
        <f t="shared" si="7"/>
        <v>0</v>
      </c>
      <c r="AD84" s="111">
        <f t="shared" si="8"/>
        <v>0</v>
      </c>
      <c r="AE84" s="116" t="str">
        <f t="shared" si="25"/>
        <v>-</v>
      </c>
      <c r="AF84" s="115">
        <f t="shared" si="10"/>
        <v>0</v>
      </c>
      <c r="AG84" s="1" t="s">
        <v>652</v>
      </c>
    </row>
    <row r="85" spans="1:33" s="1" customFormat="1" ht="12.75">
      <c r="A85" s="145">
        <v>2680500</v>
      </c>
      <c r="B85" s="146">
        <v>32000</v>
      </c>
      <c r="C85" s="147" t="s">
        <v>1160</v>
      </c>
      <c r="D85" s="68" t="s">
        <v>1161</v>
      </c>
      <c r="E85" s="68" t="s">
        <v>319</v>
      </c>
      <c r="F85" s="160">
        <v>48413</v>
      </c>
      <c r="G85" s="69">
        <v>9497</v>
      </c>
      <c r="H85" s="70">
        <v>9892696406</v>
      </c>
      <c r="I85" s="71">
        <v>7</v>
      </c>
      <c r="J85" s="72" t="s">
        <v>2236</v>
      </c>
      <c r="K85" s="73" t="s">
        <v>2234</v>
      </c>
      <c r="L85" s="74">
        <v>74</v>
      </c>
      <c r="M85" s="75" t="s">
        <v>2234</v>
      </c>
      <c r="N85" s="148" t="s">
        <v>454</v>
      </c>
      <c r="O85" s="72" t="str">
        <f t="shared" si="22"/>
        <v>M</v>
      </c>
      <c r="P85" s="149"/>
      <c r="Q85" s="76" t="str">
        <f t="shared" si="0"/>
        <v>NO</v>
      </c>
      <c r="R85" s="77" t="s">
        <v>2236</v>
      </c>
      <c r="S85" s="78">
        <v>448</v>
      </c>
      <c r="T85" s="79">
        <v>0</v>
      </c>
      <c r="U85" s="79">
        <v>183</v>
      </c>
      <c r="V85" s="80">
        <v>3426</v>
      </c>
      <c r="W85" s="147">
        <f t="shared" si="1"/>
        <v>1</v>
      </c>
      <c r="X85" s="68">
        <f t="shared" si="2"/>
        <v>1</v>
      </c>
      <c r="Y85" s="68">
        <f t="shared" si="23"/>
        <v>0</v>
      </c>
      <c r="Z85" s="70">
        <f t="shared" si="24"/>
        <v>0</v>
      </c>
      <c r="AA85" s="150" t="str">
        <f t="shared" si="5"/>
        <v>SRSA</v>
      </c>
      <c r="AB85" s="147">
        <f t="shared" si="6"/>
        <v>1</v>
      </c>
      <c r="AC85" s="68">
        <f t="shared" si="7"/>
        <v>0</v>
      </c>
      <c r="AD85" s="70">
        <f t="shared" si="8"/>
        <v>0</v>
      </c>
      <c r="AE85" s="150" t="str">
        <f t="shared" si="25"/>
        <v>-</v>
      </c>
      <c r="AF85" s="147">
        <f t="shared" si="10"/>
        <v>0</v>
      </c>
      <c r="AG85" s="1" t="e">
        <v>#N/A</v>
      </c>
    </row>
    <row r="86" spans="1:33" s="1" customFormat="1" ht="12.75">
      <c r="A86" s="142">
        <v>2619290</v>
      </c>
      <c r="B86" s="143">
        <v>34360</v>
      </c>
      <c r="C86" s="115" t="s">
        <v>2287</v>
      </c>
      <c r="D86" s="109" t="s">
        <v>2288</v>
      </c>
      <c r="E86" s="109" t="s">
        <v>1681</v>
      </c>
      <c r="F86" s="159">
        <v>48846</v>
      </c>
      <c r="G86" s="110">
        <v>8527</v>
      </c>
      <c r="H86" s="111">
        <v>6165274900</v>
      </c>
      <c r="I86" s="112">
        <v>8</v>
      </c>
      <c r="J86" s="113" t="s">
        <v>2236</v>
      </c>
      <c r="K86" s="67" t="s">
        <v>2234</v>
      </c>
      <c r="L86" s="47">
        <v>15</v>
      </c>
      <c r="M86" s="50" t="s">
        <v>2234</v>
      </c>
      <c r="N86" s="144">
        <v>3.759398496</v>
      </c>
      <c r="O86" s="113" t="str">
        <f t="shared" si="22"/>
        <v>NO</v>
      </c>
      <c r="P86" s="130"/>
      <c r="Q86" s="53" t="str">
        <f t="shared" si="0"/>
        <v>NO</v>
      </c>
      <c r="R86" s="114" t="s">
        <v>2236</v>
      </c>
      <c r="S86" s="57">
        <v>3523</v>
      </c>
      <c r="T86" s="33">
        <v>690</v>
      </c>
      <c r="U86" s="33">
        <v>693</v>
      </c>
      <c r="V86" s="58">
        <v>441</v>
      </c>
      <c r="W86" s="115">
        <f t="shared" si="1"/>
        <v>1</v>
      </c>
      <c r="X86" s="109">
        <f t="shared" si="2"/>
        <v>1</v>
      </c>
      <c r="Y86" s="109">
        <f t="shared" si="23"/>
        <v>0</v>
      </c>
      <c r="Z86" s="111">
        <f t="shared" si="24"/>
        <v>0</v>
      </c>
      <c r="AA86" s="116" t="str">
        <f t="shared" si="5"/>
        <v>SRSA</v>
      </c>
      <c r="AB86" s="115">
        <f t="shared" si="6"/>
        <v>1</v>
      </c>
      <c r="AC86" s="109">
        <f t="shared" si="7"/>
        <v>0</v>
      </c>
      <c r="AD86" s="111">
        <f t="shared" si="8"/>
        <v>0</v>
      </c>
      <c r="AE86" s="116" t="str">
        <f t="shared" si="25"/>
        <v>-</v>
      </c>
      <c r="AF86" s="115">
        <f t="shared" si="10"/>
        <v>0</v>
      </c>
      <c r="AG86" s="1" t="s">
        <v>651</v>
      </c>
    </row>
    <row r="87" spans="1:33" s="1" customFormat="1" ht="12.75">
      <c r="A87" s="142">
        <v>2680560</v>
      </c>
      <c r="B87" s="143">
        <v>35000</v>
      </c>
      <c r="C87" s="115" t="s">
        <v>1170</v>
      </c>
      <c r="D87" s="109" t="s">
        <v>1171</v>
      </c>
      <c r="E87" s="109" t="s">
        <v>391</v>
      </c>
      <c r="F87" s="159">
        <v>48763</v>
      </c>
      <c r="G87" s="110">
        <v>9752</v>
      </c>
      <c r="H87" s="111">
        <v>9893623006</v>
      </c>
      <c r="I87" s="112">
        <v>7</v>
      </c>
      <c r="J87" s="113" t="s">
        <v>2236</v>
      </c>
      <c r="K87" s="67" t="s">
        <v>2234</v>
      </c>
      <c r="L87" s="47">
        <v>44</v>
      </c>
      <c r="M87" s="50" t="s">
        <v>2234</v>
      </c>
      <c r="N87" s="144" t="s">
        <v>454</v>
      </c>
      <c r="O87" s="113" t="str">
        <f t="shared" si="22"/>
        <v>M</v>
      </c>
      <c r="P87" s="130"/>
      <c r="Q87" s="53" t="str">
        <f t="shared" si="0"/>
        <v>NO</v>
      </c>
      <c r="R87" s="114" t="s">
        <v>2236</v>
      </c>
      <c r="S87" s="57">
        <v>304</v>
      </c>
      <c r="T87" s="33">
        <v>0</v>
      </c>
      <c r="U87" s="33">
        <v>143</v>
      </c>
      <c r="V87" s="58">
        <v>1647</v>
      </c>
      <c r="W87" s="115">
        <f t="shared" si="1"/>
        <v>1</v>
      </c>
      <c r="X87" s="109">
        <f t="shared" si="2"/>
        <v>1</v>
      </c>
      <c r="Y87" s="109">
        <f t="shared" si="23"/>
        <v>0</v>
      </c>
      <c r="Z87" s="111">
        <f t="shared" si="24"/>
        <v>0</v>
      </c>
      <c r="AA87" s="116" t="str">
        <f t="shared" si="5"/>
        <v>SRSA</v>
      </c>
      <c r="AB87" s="115">
        <f t="shared" si="6"/>
        <v>1</v>
      </c>
      <c r="AC87" s="109">
        <f t="shared" si="7"/>
        <v>0</v>
      </c>
      <c r="AD87" s="111">
        <f t="shared" si="8"/>
        <v>0</v>
      </c>
      <c r="AE87" s="116" t="str">
        <f t="shared" si="25"/>
        <v>-</v>
      </c>
      <c r="AF87" s="115">
        <f t="shared" si="10"/>
        <v>0</v>
      </c>
      <c r="AG87" s="1" t="s">
        <v>650</v>
      </c>
    </row>
    <row r="88" spans="1:33" s="1" customFormat="1" ht="12.75">
      <c r="A88" s="145">
        <v>2600073</v>
      </c>
      <c r="B88" s="146">
        <v>23901</v>
      </c>
      <c r="C88" s="147" t="s">
        <v>366</v>
      </c>
      <c r="D88" s="68" t="s">
        <v>367</v>
      </c>
      <c r="E88" s="68" t="s">
        <v>368</v>
      </c>
      <c r="F88" s="160">
        <v>48827</v>
      </c>
      <c r="G88" s="69">
        <v>1334</v>
      </c>
      <c r="H88" s="70">
        <v>5176630111</v>
      </c>
      <c r="I88" s="71">
        <v>8</v>
      </c>
      <c r="J88" s="72" t="s">
        <v>2236</v>
      </c>
      <c r="K88" s="73" t="s">
        <v>2234</v>
      </c>
      <c r="L88" s="74">
        <v>162</v>
      </c>
      <c r="M88" s="75" t="s">
        <v>2234</v>
      </c>
      <c r="N88" s="148" t="s">
        <v>454</v>
      </c>
      <c r="O88" s="72" t="str">
        <f t="shared" si="22"/>
        <v>M</v>
      </c>
      <c r="P88" s="149">
        <v>3.977</v>
      </c>
      <c r="Q88" s="76" t="str">
        <f t="shared" si="0"/>
        <v>NO</v>
      </c>
      <c r="R88" s="77" t="s">
        <v>2236</v>
      </c>
      <c r="S88" s="78">
        <v>3582</v>
      </c>
      <c r="T88" s="79">
        <v>0</v>
      </c>
      <c r="U88" s="79">
        <v>440</v>
      </c>
      <c r="V88" s="80">
        <v>107</v>
      </c>
      <c r="W88" s="147">
        <f t="shared" si="1"/>
        <v>1</v>
      </c>
      <c r="X88" s="68">
        <f t="shared" si="2"/>
        <v>1</v>
      </c>
      <c r="Y88" s="68">
        <f t="shared" si="23"/>
        <v>0</v>
      </c>
      <c r="Z88" s="70">
        <f t="shared" si="24"/>
        <v>0</v>
      </c>
      <c r="AA88" s="150" t="str">
        <f t="shared" si="5"/>
        <v>SRSA</v>
      </c>
      <c r="AB88" s="147">
        <f t="shared" si="6"/>
        <v>1</v>
      </c>
      <c r="AC88" s="68">
        <f t="shared" si="7"/>
        <v>0</v>
      </c>
      <c r="AD88" s="70">
        <f t="shared" si="8"/>
        <v>0</v>
      </c>
      <c r="AE88" s="150" t="str">
        <f t="shared" si="25"/>
        <v>-</v>
      </c>
      <c r="AF88" s="147">
        <f t="shared" si="10"/>
        <v>0</v>
      </c>
      <c r="AG88" s="1" t="e">
        <v>#N/A</v>
      </c>
    </row>
    <row r="89" spans="1:33" s="1" customFormat="1" ht="12.75">
      <c r="A89" s="142">
        <v>2620700</v>
      </c>
      <c r="B89" s="143">
        <v>31130</v>
      </c>
      <c r="C89" s="115" t="s">
        <v>2340</v>
      </c>
      <c r="D89" s="109" t="s">
        <v>2341</v>
      </c>
      <c r="E89" s="109" t="s">
        <v>2342</v>
      </c>
      <c r="F89" s="159">
        <v>49945</v>
      </c>
      <c r="G89" s="110">
        <v>1002</v>
      </c>
      <c r="H89" s="111">
        <v>9062966211</v>
      </c>
      <c r="I89" s="112">
        <v>7</v>
      </c>
      <c r="J89" s="113" t="s">
        <v>2236</v>
      </c>
      <c r="K89" s="67" t="s">
        <v>2234</v>
      </c>
      <c r="L89" s="47">
        <v>515</v>
      </c>
      <c r="M89" s="50" t="s">
        <v>2234</v>
      </c>
      <c r="N89" s="144">
        <v>12.66447368</v>
      </c>
      <c r="O89" s="113" t="str">
        <f t="shared" si="22"/>
        <v>NO</v>
      </c>
      <c r="P89" s="130"/>
      <c r="Q89" s="53" t="str">
        <f t="shared" si="0"/>
        <v>NO</v>
      </c>
      <c r="R89" s="114" t="s">
        <v>2236</v>
      </c>
      <c r="S89" s="57">
        <v>39848</v>
      </c>
      <c r="T89" s="33">
        <v>3127</v>
      </c>
      <c r="U89" s="33">
        <v>3868</v>
      </c>
      <c r="V89" s="58">
        <v>4575</v>
      </c>
      <c r="W89" s="115">
        <f t="shared" si="1"/>
        <v>1</v>
      </c>
      <c r="X89" s="109">
        <f t="shared" si="2"/>
        <v>1</v>
      </c>
      <c r="Y89" s="109">
        <f t="shared" si="23"/>
        <v>0</v>
      </c>
      <c r="Z89" s="111">
        <f t="shared" si="24"/>
        <v>0</v>
      </c>
      <c r="AA89" s="116" t="str">
        <f t="shared" si="5"/>
        <v>SRSA</v>
      </c>
      <c r="AB89" s="115">
        <f t="shared" si="6"/>
        <v>1</v>
      </c>
      <c r="AC89" s="109">
        <f t="shared" si="7"/>
        <v>0</v>
      </c>
      <c r="AD89" s="111">
        <f t="shared" si="8"/>
        <v>0</v>
      </c>
      <c r="AE89" s="116" t="str">
        <f t="shared" si="25"/>
        <v>-</v>
      </c>
      <c r="AF89" s="115">
        <f t="shared" si="10"/>
        <v>0</v>
      </c>
      <c r="AG89" s="1" t="s">
        <v>649</v>
      </c>
    </row>
    <row r="90" spans="1:33" s="1" customFormat="1" ht="12.75">
      <c r="A90" s="142">
        <v>2600111</v>
      </c>
      <c r="B90" s="143">
        <v>64901</v>
      </c>
      <c r="C90" s="115" t="s">
        <v>441</v>
      </c>
      <c r="D90" s="109" t="s">
        <v>442</v>
      </c>
      <c r="E90" s="109" t="s">
        <v>443</v>
      </c>
      <c r="F90" s="159">
        <v>49420</v>
      </c>
      <c r="G90" s="110">
        <v>8414</v>
      </c>
      <c r="H90" s="111">
        <v>2318738199</v>
      </c>
      <c r="I90" s="112">
        <v>7</v>
      </c>
      <c r="J90" s="113" t="s">
        <v>2236</v>
      </c>
      <c r="K90" s="67" t="s">
        <v>2234</v>
      </c>
      <c r="L90" s="47">
        <v>116</v>
      </c>
      <c r="M90" s="50" t="s">
        <v>2234</v>
      </c>
      <c r="N90" s="144" t="s">
        <v>454</v>
      </c>
      <c r="O90" s="113" t="str">
        <f t="shared" si="22"/>
        <v>M</v>
      </c>
      <c r="P90" s="130">
        <v>23.016</v>
      </c>
      <c r="Q90" s="53" t="str">
        <f t="shared" si="0"/>
        <v>YES</v>
      </c>
      <c r="R90" s="114" t="s">
        <v>2236</v>
      </c>
      <c r="S90" s="57">
        <v>10213</v>
      </c>
      <c r="T90" s="33">
        <v>939</v>
      </c>
      <c r="U90" s="33">
        <v>915</v>
      </c>
      <c r="V90" s="58">
        <v>961</v>
      </c>
      <c r="W90" s="115">
        <f t="shared" si="1"/>
        <v>1</v>
      </c>
      <c r="X90" s="109">
        <f t="shared" si="2"/>
        <v>1</v>
      </c>
      <c r="Y90" s="109">
        <f t="shared" si="23"/>
        <v>0</v>
      </c>
      <c r="Z90" s="111">
        <f t="shared" si="24"/>
        <v>0</v>
      </c>
      <c r="AA90" s="116" t="str">
        <f t="shared" si="5"/>
        <v>SRSA</v>
      </c>
      <c r="AB90" s="115">
        <f t="shared" si="6"/>
        <v>1</v>
      </c>
      <c r="AC90" s="109">
        <f t="shared" si="7"/>
        <v>1</v>
      </c>
      <c r="AD90" s="111" t="str">
        <f t="shared" si="8"/>
        <v>Initial</v>
      </c>
      <c r="AE90" s="116" t="str">
        <f t="shared" si="25"/>
        <v>-</v>
      </c>
      <c r="AF90" s="115" t="str">
        <f t="shared" si="10"/>
        <v>SRSA</v>
      </c>
      <c r="AG90" s="1" t="s">
        <v>648</v>
      </c>
    </row>
    <row r="91" spans="1:33" s="1" customFormat="1" ht="12.75">
      <c r="A91" s="142">
        <v>2600220</v>
      </c>
      <c r="B91" s="143">
        <v>74903</v>
      </c>
      <c r="C91" s="115" t="s">
        <v>1426</v>
      </c>
      <c r="D91" s="109" t="s">
        <v>1427</v>
      </c>
      <c r="E91" s="109" t="s">
        <v>1428</v>
      </c>
      <c r="F91" s="159">
        <v>48074</v>
      </c>
      <c r="G91" s="110">
        <v>1517</v>
      </c>
      <c r="H91" s="111">
        <v>8109827210</v>
      </c>
      <c r="I91" s="112">
        <v>8</v>
      </c>
      <c r="J91" s="113" t="s">
        <v>2236</v>
      </c>
      <c r="K91" s="67" t="s">
        <v>2234</v>
      </c>
      <c r="L91" s="47">
        <v>367</v>
      </c>
      <c r="M91" s="50" t="s">
        <v>2234</v>
      </c>
      <c r="N91" s="144" t="s">
        <v>454</v>
      </c>
      <c r="O91" s="113" t="str">
        <f t="shared" si="22"/>
        <v>M</v>
      </c>
      <c r="P91" s="130">
        <v>11.028</v>
      </c>
      <c r="Q91" s="53" t="str">
        <f t="shared" si="0"/>
        <v>NO</v>
      </c>
      <c r="R91" s="114" t="s">
        <v>2236</v>
      </c>
      <c r="S91" s="57">
        <v>14089</v>
      </c>
      <c r="T91" s="33">
        <v>1504</v>
      </c>
      <c r="U91" s="33">
        <v>1995</v>
      </c>
      <c r="V91" s="58">
        <v>241</v>
      </c>
      <c r="W91" s="115">
        <f t="shared" si="1"/>
        <v>1</v>
      </c>
      <c r="X91" s="109">
        <f t="shared" si="2"/>
        <v>1</v>
      </c>
      <c r="Y91" s="109">
        <f t="shared" si="23"/>
        <v>0</v>
      </c>
      <c r="Z91" s="111">
        <f t="shared" si="24"/>
        <v>0</v>
      </c>
      <c r="AA91" s="116" t="str">
        <f t="shared" si="5"/>
        <v>SRSA</v>
      </c>
      <c r="AB91" s="115">
        <f t="shared" si="6"/>
        <v>1</v>
      </c>
      <c r="AC91" s="109">
        <f t="shared" si="7"/>
        <v>0</v>
      </c>
      <c r="AD91" s="111">
        <f t="shared" si="8"/>
        <v>0</v>
      </c>
      <c r="AE91" s="116" t="str">
        <f t="shared" si="25"/>
        <v>-</v>
      </c>
      <c r="AF91" s="115">
        <f t="shared" si="10"/>
        <v>0</v>
      </c>
      <c r="AG91" s="1" t="s">
        <v>647</v>
      </c>
    </row>
    <row r="92" spans="1:33" s="1" customFormat="1" ht="12.75">
      <c r="A92" s="142">
        <v>2600018</v>
      </c>
      <c r="B92" s="143">
        <v>7040</v>
      </c>
      <c r="C92" s="115" t="s">
        <v>341</v>
      </c>
      <c r="D92" s="109" t="s">
        <v>342</v>
      </c>
      <c r="E92" s="109" t="s">
        <v>343</v>
      </c>
      <c r="F92" s="159">
        <v>49946</v>
      </c>
      <c r="G92" s="110">
        <v>1447</v>
      </c>
      <c r="H92" s="111">
        <v>9065246121</v>
      </c>
      <c r="I92" s="112">
        <v>7</v>
      </c>
      <c r="J92" s="113" t="s">
        <v>2236</v>
      </c>
      <c r="K92" s="67" t="s">
        <v>2234</v>
      </c>
      <c r="L92" s="47">
        <v>742</v>
      </c>
      <c r="M92" s="50" t="s">
        <v>2236</v>
      </c>
      <c r="N92" s="144">
        <v>11.63895487</v>
      </c>
      <c r="O92" s="113" t="str">
        <f t="shared" si="22"/>
        <v>NO</v>
      </c>
      <c r="P92" s="130"/>
      <c r="Q92" s="53" t="str">
        <f t="shared" si="0"/>
        <v>NO</v>
      </c>
      <c r="R92" s="114" t="s">
        <v>2236</v>
      </c>
      <c r="S92" s="57">
        <v>39728</v>
      </c>
      <c r="T92" s="33">
        <v>2695</v>
      </c>
      <c r="U92" s="33">
        <v>4337</v>
      </c>
      <c r="V92" s="58">
        <v>5060</v>
      </c>
      <c r="W92" s="115">
        <f t="shared" si="1"/>
        <v>1</v>
      </c>
      <c r="X92" s="109">
        <f t="shared" si="2"/>
        <v>1</v>
      </c>
      <c r="Y92" s="109">
        <f t="shared" si="23"/>
        <v>0</v>
      </c>
      <c r="Z92" s="111">
        <f t="shared" si="24"/>
        <v>0</v>
      </c>
      <c r="AA92" s="116" t="str">
        <f t="shared" si="5"/>
        <v>SRSA</v>
      </c>
      <c r="AB92" s="115">
        <f t="shared" si="6"/>
        <v>1</v>
      </c>
      <c r="AC92" s="109">
        <f t="shared" si="7"/>
        <v>0</v>
      </c>
      <c r="AD92" s="111">
        <f t="shared" si="8"/>
        <v>0</v>
      </c>
      <c r="AE92" s="116" t="str">
        <f t="shared" si="25"/>
        <v>-</v>
      </c>
      <c r="AF92" s="115">
        <f t="shared" si="10"/>
        <v>0</v>
      </c>
      <c r="AG92" s="1" t="s">
        <v>646</v>
      </c>
    </row>
    <row r="93" spans="1:33" s="1" customFormat="1" ht="12.75">
      <c r="A93" s="142">
        <v>2680660</v>
      </c>
      <c r="B93" s="143">
        <v>44000</v>
      </c>
      <c r="C93" s="115" t="s">
        <v>1178</v>
      </c>
      <c r="D93" s="109" t="s">
        <v>1179</v>
      </c>
      <c r="E93" s="109" t="s">
        <v>1294</v>
      </c>
      <c r="F93" s="159">
        <v>48446</v>
      </c>
      <c r="G93" s="110">
        <v>1121</v>
      </c>
      <c r="H93" s="111">
        <v>8106645917</v>
      </c>
      <c r="I93" s="112">
        <v>8</v>
      </c>
      <c r="J93" s="113" t="s">
        <v>2236</v>
      </c>
      <c r="K93" s="67" t="s">
        <v>2234</v>
      </c>
      <c r="L93" s="47">
        <v>77</v>
      </c>
      <c r="M93" s="50" t="s">
        <v>2234</v>
      </c>
      <c r="N93" s="144" t="s">
        <v>454</v>
      </c>
      <c r="O93" s="113" t="str">
        <f t="shared" si="22"/>
        <v>M</v>
      </c>
      <c r="P93" s="130"/>
      <c r="Q93" s="53" t="str">
        <f t="shared" si="0"/>
        <v>NO</v>
      </c>
      <c r="R93" s="114" t="s">
        <v>2236</v>
      </c>
      <c r="S93" s="57">
        <v>464</v>
      </c>
      <c r="T93" s="33">
        <v>0</v>
      </c>
      <c r="U93" s="33">
        <v>234</v>
      </c>
      <c r="V93" s="58">
        <v>630</v>
      </c>
      <c r="W93" s="115">
        <f t="shared" si="1"/>
        <v>1</v>
      </c>
      <c r="X93" s="109">
        <f t="shared" si="2"/>
        <v>1</v>
      </c>
      <c r="Y93" s="109">
        <f t="shared" si="23"/>
        <v>0</v>
      </c>
      <c r="Z93" s="111">
        <f t="shared" si="24"/>
        <v>0</v>
      </c>
      <c r="AA93" s="116" t="str">
        <f t="shared" si="5"/>
        <v>SRSA</v>
      </c>
      <c r="AB93" s="115">
        <f t="shared" si="6"/>
        <v>1</v>
      </c>
      <c r="AC93" s="109">
        <f t="shared" si="7"/>
        <v>0</v>
      </c>
      <c r="AD93" s="111">
        <f t="shared" si="8"/>
        <v>0</v>
      </c>
      <c r="AE93" s="116" t="str">
        <f t="shared" si="25"/>
        <v>-</v>
      </c>
      <c r="AF93" s="115">
        <f t="shared" si="10"/>
        <v>0</v>
      </c>
      <c r="AG93" s="1" t="s">
        <v>645</v>
      </c>
    </row>
    <row r="94" spans="1:33" s="1" customFormat="1" ht="12.75">
      <c r="A94" s="142">
        <v>2621390</v>
      </c>
      <c r="B94" s="143">
        <v>45020</v>
      </c>
      <c r="C94" s="115" t="s">
        <v>6</v>
      </c>
      <c r="D94" s="109" t="s">
        <v>7</v>
      </c>
      <c r="E94" s="109" t="s">
        <v>551</v>
      </c>
      <c r="F94" s="159">
        <v>49654</v>
      </c>
      <c r="G94" s="110">
        <v>498</v>
      </c>
      <c r="H94" s="111">
        <v>2312569857</v>
      </c>
      <c r="I94" s="112">
        <v>7</v>
      </c>
      <c r="J94" s="113" t="s">
        <v>2236</v>
      </c>
      <c r="K94" s="67" t="s">
        <v>2234</v>
      </c>
      <c r="L94" s="47">
        <v>433</v>
      </c>
      <c r="M94" s="50" t="s">
        <v>2234</v>
      </c>
      <c r="N94" s="144">
        <v>4.485981308</v>
      </c>
      <c r="O94" s="113" t="str">
        <f t="shared" si="22"/>
        <v>NO</v>
      </c>
      <c r="P94" s="130"/>
      <c r="Q94" s="53" t="str">
        <f t="shared" si="0"/>
        <v>NO</v>
      </c>
      <c r="R94" s="114" t="s">
        <v>2236</v>
      </c>
      <c r="S94" s="57">
        <v>20219</v>
      </c>
      <c r="T94" s="33">
        <v>1239</v>
      </c>
      <c r="U94" s="33">
        <v>2882</v>
      </c>
      <c r="V94" s="58">
        <v>2930</v>
      </c>
      <c r="W94" s="115">
        <f t="shared" si="1"/>
        <v>1</v>
      </c>
      <c r="X94" s="109">
        <f t="shared" si="2"/>
        <v>1</v>
      </c>
      <c r="Y94" s="109">
        <f t="shared" si="23"/>
        <v>0</v>
      </c>
      <c r="Z94" s="111">
        <f t="shared" si="24"/>
        <v>0</v>
      </c>
      <c r="AA94" s="116" t="str">
        <f t="shared" si="5"/>
        <v>SRSA</v>
      </c>
      <c r="AB94" s="115">
        <f t="shared" si="6"/>
        <v>1</v>
      </c>
      <c r="AC94" s="109">
        <f t="shared" si="7"/>
        <v>0</v>
      </c>
      <c r="AD94" s="111">
        <f t="shared" si="8"/>
        <v>0</v>
      </c>
      <c r="AE94" s="116" t="str">
        <f t="shared" si="25"/>
        <v>-</v>
      </c>
      <c r="AF94" s="115">
        <f t="shared" si="10"/>
        <v>0</v>
      </c>
      <c r="AG94" s="1" t="s">
        <v>644</v>
      </c>
    </row>
    <row r="95" spans="1:33" s="1" customFormat="1" ht="12.75">
      <c r="A95" s="142">
        <v>2621420</v>
      </c>
      <c r="B95" s="143">
        <v>49040</v>
      </c>
      <c r="C95" s="115" t="s">
        <v>8</v>
      </c>
      <c r="D95" s="109" t="s">
        <v>9</v>
      </c>
      <c r="E95" s="109" t="s">
        <v>10</v>
      </c>
      <c r="F95" s="159">
        <v>49719</v>
      </c>
      <c r="G95" s="110">
        <v>366</v>
      </c>
      <c r="H95" s="111">
        <v>9064842256</v>
      </c>
      <c r="I95" s="112">
        <v>7</v>
      </c>
      <c r="J95" s="113" t="s">
        <v>2236</v>
      </c>
      <c r="K95" s="67" t="s">
        <v>2234</v>
      </c>
      <c r="L95" s="47">
        <v>377</v>
      </c>
      <c r="M95" s="50" t="s">
        <v>2234</v>
      </c>
      <c r="N95" s="144">
        <v>15.42288557</v>
      </c>
      <c r="O95" s="113" t="str">
        <f t="shared" si="22"/>
        <v>NO</v>
      </c>
      <c r="P95" s="130"/>
      <c r="Q95" s="53" t="str">
        <f t="shared" si="0"/>
        <v>NO</v>
      </c>
      <c r="R95" s="114" t="s">
        <v>2236</v>
      </c>
      <c r="S95" s="57">
        <v>23091</v>
      </c>
      <c r="T95" s="33">
        <v>2449</v>
      </c>
      <c r="U95" s="33">
        <v>2829</v>
      </c>
      <c r="V95" s="58">
        <v>4959</v>
      </c>
      <c r="W95" s="115">
        <f t="shared" si="1"/>
        <v>1</v>
      </c>
      <c r="X95" s="109">
        <f t="shared" si="2"/>
        <v>1</v>
      </c>
      <c r="Y95" s="109">
        <f t="shared" si="23"/>
        <v>0</v>
      </c>
      <c r="Z95" s="111">
        <f t="shared" si="24"/>
        <v>0</v>
      </c>
      <c r="AA95" s="116" t="str">
        <f t="shared" si="5"/>
        <v>SRSA</v>
      </c>
      <c r="AB95" s="115">
        <f t="shared" si="6"/>
        <v>1</v>
      </c>
      <c r="AC95" s="109">
        <f t="shared" si="7"/>
        <v>0</v>
      </c>
      <c r="AD95" s="111">
        <f t="shared" si="8"/>
        <v>0</v>
      </c>
      <c r="AE95" s="116" t="str">
        <f t="shared" si="25"/>
        <v>-</v>
      </c>
      <c r="AF95" s="115">
        <f t="shared" si="10"/>
        <v>0</v>
      </c>
      <c r="AG95" s="1" t="s">
        <v>643</v>
      </c>
    </row>
    <row r="96" spans="1:33" s="1" customFormat="1" ht="12.75">
      <c r="A96" s="142">
        <v>2621750</v>
      </c>
      <c r="B96" s="143">
        <v>30040</v>
      </c>
      <c r="C96" s="115" t="s">
        <v>21</v>
      </c>
      <c r="D96" s="109" t="s">
        <v>22</v>
      </c>
      <c r="E96" s="109" t="s">
        <v>772</v>
      </c>
      <c r="F96" s="159">
        <v>49252</v>
      </c>
      <c r="G96" s="110">
        <v>9641</v>
      </c>
      <c r="H96" s="111">
        <v>5175422388</v>
      </c>
      <c r="I96" s="112">
        <v>7</v>
      </c>
      <c r="J96" s="113" t="s">
        <v>2236</v>
      </c>
      <c r="K96" s="67" t="s">
        <v>2234</v>
      </c>
      <c r="L96" s="47">
        <v>494</v>
      </c>
      <c r="M96" s="50" t="s">
        <v>2234</v>
      </c>
      <c r="N96" s="144">
        <v>14.88294314</v>
      </c>
      <c r="O96" s="113" t="str">
        <f t="shared" si="22"/>
        <v>NO</v>
      </c>
      <c r="P96" s="130"/>
      <c r="Q96" s="53" t="str">
        <f t="shared" si="0"/>
        <v>NO</v>
      </c>
      <c r="R96" s="114" t="s">
        <v>2236</v>
      </c>
      <c r="S96" s="57">
        <v>30544</v>
      </c>
      <c r="T96" s="33">
        <v>2418</v>
      </c>
      <c r="U96" s="33">
        <v>3044</v>
      </c>
      <c r="V96" s="58">
        <v>2749</v>
      </c>
      <c r="W96" s="115">
        <f t="shared" si="1"/>
        <v>1</v>
      </c>
      <c r="X96" s="109">
        <f t="shared" si="2"/>
        <v>1</v>
      </c>
      <c r="Y96" s="109">
        <f t="shared" si="23"/>
        <v>0</v>
      </c>
      <c r="Z96" s="111">
        <f t="shared" si="24"/>
        <v>0</v>
      </c>
      <c r="AA96" s="116" t="str">
        <f t="shared" si="5"/>
        <v>SRSA</v>
      </c>
      <c r="AB96" s="115">
        <f t="shared" si="6"/>
        <v>1</v>
      </c>
      <c r="AC96" s="109">
        <f t="shared" si="7"/>
        <v>0</v>
      </c>
      <c r="AD96" s="111">
        <f t="shared" si="8"/>
        <v>0</v>
      </c>
      <c r="AE96" s="116" t="str">
        <f t="shared" si="25"/>
        <v>-</v>
      </c>
      <c r="AF96" s="115">
        <f t="shared" si="10"/>
        <v>0</v>
      </c>
      <c r="AG96" s="1" t="s">
        <v>642</v>
      </c>
    </row>
    <row r="97" spans="1:33" s="1" customFormat="1" ht="12.75">
      <c r="A97" s="142">
        <v>2621810</v>
      </c>
      <c r="B97" s="143">
        <v>24030</v>
      </c>
      <c r="C97" s="115" t="s">
        <v>23</v>
      </c>
      <c r="D97" s="109" t="s">
        <v>24</v>
      </c>
      <c r="E97" s="109" t="s">
        <v>25</v>
      </c>
      <c r="F97" s="159">
        <v>49706</v>
      </c>
      <c r="G97" s="110">
        <v>1300</v>
      </c>
      <c r="H97" s="111">
        <v>2315482261</v>
      </c>
      <c r="I97" s="112">
        <v>7</v>
      </c>
      <c r="J97" s="113" t="s">
        <v>2236</v>
      </c>
      <c r="K97" s="67" t="s">
        <v>2234</v>
      </c>
      <c r="L97" s="47">
        <v>418</v>
      </c>
      <c r="M97" s="50" t="s">
        <v>2234</v>
      </c>
      <c r="N97" s="144">
        <v>6.836248013</v>
      </c>
      <c r="O97" s="113" t="str">
        <f t="shared" si="22"/>
        <v>NO</v>
      </c>
      <c r="P97" s="130"/>
      <c r="Q97" s="53" t="str">
        <f t="shared" si="0"/>
        <v>NO</v>
      </c>
      <c r="R97" s="114" t="s">
        <v>2236</v>
      </c>
      <c r="S97" s="57">
        <v>49591</v>
      </c>
      <c r="T97" s="33">
        <v>4858</v>
      </c>
      <c r="U97" s="33">
        <v>5162</v>
      </c>
      <c r="V97" s="58">
        <v>1504</v>
      </c>
      <c r="W97" s="115">
        <f t="shared" si="1"/>
        <v>1</v>
      </c>
      <c r="X97" s="109">
        <f t="shared" si="2"/>
        <v>1</v>
      </c>
      <c r="Y97" s="109">
        <f t="shared" si="23"/>
        <v>0</v>
      </c>
      <c r="Z97" s="111">
        <f t="shared" si="24"/>
        <v>0</v>
      </c>
      <c r="AA97" s="116" t="str">
        <f t="shared" si="5"/>
        <v>SRSA</v>
      </c>
      <c r="AB97" s="115">
        <f t="shared" si="6"/>
        <v>1</v>
      </c>
      <c r="AC97" s="109">
        <f t="shared" si="7"/>
        <v>0</v>
      </c>
      <c r="AD97" s="111">
        <f t="shared" si="8"/>
        <v>0</v>
      </c>
      <c r="AE97" s="116" t="str">
        <f t="shared" si="25"/>
        <v>-</v>
      </c>
      <c r="AF97" s="115">
        <f t="shared" si="10"/>
        <v>0</v>
      </c>
      <c r="AG97" s="1" t="s">
        <v>641</v>
      </c>
    </row>
    <row r="98" spans="1:33" s="1" customFormat="1" ht="12.75">
      <c r="A98" s="142">
        <v>2622230</v>
      </c>
      <c r="B98" s="143">
        <v>49110</v>
      </c>
      <c r="C98" s="115" t="s">
        <v>36</v>
      </c>
      <c r="D98" s="109" t="s">
        <v>37</v>
      </c>
      <c r="E98" s="109" t="s">
        <v>38</v>
      </c>
      <c r="F98" s="159">
        <v>49757</v>
      </c>
      <c r="G98" s="110">
        <v>340</v>
      </c>
      <c r="H98" s="111">
        <v>9068473377</v>
      </c>
      <c r="I98" s="112">
        <v>7</v>
      </c>
      <c r="J98" s="113" t="s">
        <v>2236</v>
      </c>
      <c r="K98" s="67" t="s">
        <v>2234</v>
      </c>
      <c r="L98" s="47">
        <v>75</v>
      </c>
      <c r="M98" s="50" t="s">
        <v>2234</v>
      </c>
      <c r="N98" s="144">
        <v>7.692307692</v>
      </c>
      <c r="O98" s="113" t="str">
        <f t="shared" si="22"/>
        <v>NO</v>
      </c>
      <c r="P98" s="130"/>
      <c r="Q98" s="53" t="str">
        <f t="shared" si="0"/>
        <v>NO</v>
      </c>
      <c r="R98" s="114" t="s">
        <v>2236</v>
      </c>
      <c r="S98" s="57">
        <v>2762</v>
      </c>
      <c r="T98" s="33">
        <v>0</v>
      </c>
      <c r="U98" s="33">
        <v>215</v>
      </c>
      <c r="V98" s="58">
        <v>49</v>
      </c>
      <c r="W98" s="115">
        <f t="shared" si="1"/>
        <v>1</v>
      </c>
      <c r="X98" s="109">
        <f t="shared" si="2"/>
        <v>1</v>
      </c>
      <c r="Y98" s="109">
        <f t="shared" si="23"/>
        <v>0</v>
      </c>
      <c r="Z98" s="111">
        <f t="shared" si="24"/>
        <v>0</v>
      </c>
      <c r="AA98" s="116" t="str">
        <f t="shared" si="5"/>
        <v>SRSA</v>
      </c>
      <c r="AB98" s="115">
        <f t="shared" si="6"/>
        <v>1</v>
      </c>
      <c r="AC98" s="109">
        <f t="shared" si="7"/>
        <v>0</v>
      </c>
      <c r="AD98" s="111">
        <f t="shared" si="8"/>
        <v>0</v>
      </c>
      <c r="AE98" s="116" t="str">
        <f t="shared" si="25"/>
        <v>-</v>
      </c>
      <c r="AF98" s="115">
        <f t="shared" si="10"/>
        <v>0</v>
      </c>
      <c r="AG98" s="1" t="s">
        <v>640</v>
      </c>
    </row>
    <row r="99" spans="1:33" s="1" customFormat="1" ht="12.75">
      <c r="A99" s="142">
        <v>2622260</v>
      </c>
      <c r="B99" s="143">
        <v>16070</v>
      </c>
      <c r="C99" s="115" t="s">
        <v>39</v>
      </c>
      <c r="D99" s="109" t="s">
        <v>1913</v>
      </c>
      <c r="E99" s="109" t="s">
        <v>40</v>
      </c>
      <c r="F99" s="159">
        <v>49701</v>
      </c>
      <c r="G99" s="110">
        <v>429</v>
      </c>
      <c r="H99" s="111">
        <v>2314368211</v>
      </c>
      <c r="I99" s="112">
        <v>7</v>
      </c>
      <c r="J99" s="113" t="s">
        <v>2236</v>
      </c>
      <c r="K99" s="67" t="s">
        <v>2234</v>
      </c>
      <c r="L99" s="47">
        <v>224</v>
      </c>
      <c r="M99" s="50" t="s">
        <v>2234</v>
      </c>
      <c r="N99" s="144">
        <v>8.372093023</v>
      </c>
      <c r="O99" s="113" t="str">
        <f t="shared" si="22"/>
        <v>NO</v>
      </c>
      <c r="P99" s="130"/>
      <c r="Q99" s="53" t="str">
        <f t="shared" si="0"/>
        <v>NO</v>
      </c>
      <c r="R99" s="114" t="s">
        <v>2236</v>
      </c>
      <c r="S99" s="57">
        <v>12883</v>
      </c>
      <c r="T99" s="33">
        <v>955</v>
      </c>
      <c r="U99" s="33">
        <v>1405</v>
      </c>
      <c r="V99" s="58">
        <v>147</v>
      </c>
      <c r="W99" s="115">
        <f t="shared" si="1"/>
        <v>1</v>
      </c>
      <c r="X99" s="109">
        <f t="shared" si="2"/>
        <v>1</v>
      </c>
      <c r="Y99" s="109">
        <f t="shared" si="23"/>
        <v>0</v>
      </c>
      <c r="Z99" s="111">
        <f t="shared" si="24"/>
        <v>0</v>
      </c>
      <c r="AA99" s="116" t="str">
        <f t="shared" si="5"/>
        <v>SRSA</v>
      </c>
      <c r="AB99" s="115">
        <f t="shared" si="6"/>
        <v>1</v>
      </c>
      <c r="AC99" s="109">
        <f t="shared" si="7"/>
        <v>0</v>
      </c>
      <c r="AD99" s="111">
        <f t="shared" si="8"/>
        <v>0</v>
      </c>
      <c r="AE99" s="116" t="str">
        <f t="shared" si="25"/>
        <v>-</v>
      </c>
      <c r="AF99" s="115">
        <f t="shared" si="10"/>
        <v>0</v>
      </c>
      <c r="AG99" s="1" t="s">
        <v>639</v>
      </c>
    </row>
    <row r="100" spans="1:33" s="1" customFormat="1" ht="12.75">
      <c r="A100" s="142">
        <v>2622830</v>
      </c>
      <c r="B100" s="143">
        <v>13095</v>
      </c>
      <c r="C100" s="115" t="s">
        <v>63</v>
      </c>
      <c r="D100" s="109" t="s">
        <v>64</v>
      </c>
      <c r="E100" s="109" t="s">
        <v>552</v>
      </c>
      <c r="F100" s="159">
        <v>49068</v>
      </c>
      <c r="G100" s="110">
        <v>9362</v>
      </c>
      <c r="H100" s="111">
        <v>2697815412</v>
      </c>
      <c r="I100" s="112">
        <v>8</v>
      </c>
      <c r="J100" s="113" t="s">
        <v>2236</v>
      </c>
      <c r="K100" s="67" t="s">
        <v>2234</v>
      </c>
      <c r="L100" s="47">
        <v>288</v>
      </c>
      <c r="M100" s="50" t="s">
        <v>2234</v>
      </c>
      <c r="N100" s="144">
        <v>11.66666667</v>
      </c>
      <c r="O100" s="113" t="str">
        <f t="shared" si="22"/>
        <v>NO</v>
      </c>
      <c r="P100" s="130"/>
      <c r="Q100" s="53" t="str">
        <f t="shared" si="0"/>
        <v>NO</v>
      </c>
      <c r="R100" s="114" t="s">
        <v>2236</v>
      </c>
      <c r="S100" s="57">
        <v>13951</v>
      </c>
      <c r="T100" s="33">
        <v>928</v>
      </c>
      <c r="U100" s="33">
        <v>1417</v>
      </c>
      <c r="V100" s="58">
        <v>190</v>
      </c>
      <c r="W100" s="115">
        <f t="shared" si="1"/>
        <v>1</v>
      </c>
      <c r="X100" s="109">
        <f t="shared" si="2"/>
        <v>1</v>
      </c>
      <c r="Y100" s="109">
        <f t="shared" si="23"/>
        <v>0</v>
      </c>
      <c r="Z100" s="111">
        <f t="shared" si="24"/>
        <v>0</v>
      </c>
      <c r="AA100" s="116" t="str">
        <f t="shared" si="5"/>
        <v>SRSA</v>
      </c>
      <c r="AB100" s="115">
        <f t="shared" si="6"/>
        <v>1</v>
      </c>
      <c r="AC100" s="109">
        <f t="shared" si="7"/>
        <v>0</v>
      </c>
      <c r="AD100" s="111">
        <f t="shared" si="8"/>
        <v>0</v>
      </c>
      <c r="AE100" s="116" t="str">
        <f t="shared" si="25"/>
        <v>-</v>
      </c>
      <c r="AF100" s="115">
        <f t="shared" si="10"/>
        <v>0</v>
      </c>
      <c r="AG100" s="1" t="s">
        <v>638</v>
      </c>
    </row>
    <row r="101" spans="1:33" s="1" customFormat="1" ht="12.75">
      <c r="A101" s="142">
        <v>2600250</v>
      </c>
      <c r="B101" s="143">
        <v>13903</v>
      </c>
      <c r="C101" s="115" t="s">
        <v>1477</v>
      </c>
      <c r="D101" s="109" t="s">
        <v>1478</v>
      </c>
      <c r="E101" s="109" t="s">
        <v>552</v>
      </c>
      <c r="F101" s="159">
        <v>49068</v>
      </c>
      <c r="G101" s="110">
        <v>9736</v>
      </c>
      <c r="H101" s="111">
        <v>6167816330</v>
      </c>
      <c r="I101" s="112">
        <v>8</v>
      </c>
      <c r="J101" s="113" t="s">
        <v>2236</v>
      </c>
      <c r="K101" s="67" t="s">
        <v>2234</v>
      </c>
      <c r="L101" s="47">
        <v>271</v>
      </c>
      <c r="M101" s="50" t="s">
        <v>2234</v>
      </c>
      <c r="N101" s="144" t="s">
        <v>454</v>
      </c>
      <c r="O101" s="113" t="str">
        <f t="shared" si="22"/>
        <v>M</v>
      </c>
      <c r="P101" s="130">
        <v>3.059</v>
      </c>
      <c r="Q101" s="53" t="str">
        <f t="shared" si="0"/>
        <v>NO</v>
      </c>
      <c r="R101" s="114" t="s">
        <v>2236</v>
      </c>
      <c r="S101" s="57">
        <v>2168</v>
      </c>
      <c r="T101" s="33">
        <v>0</v>
      </c>
      <c r="U101" s="33">
        <v>0</v>
      </c>
      <c r="V101" s="58">
        <v>179</v>
      </c>
      <c r="W101" s="115">
        <f t="shared" si="1"/>
        <v>1</v>
      </c>
      <c r="X101" s="109">
        <f t="shared" si="2"/>
        <v>1</v>
      </c>
      <c r="Y101" s="109">
        <f t="shared" si="23"/>
        <v>0</v>
      </c>
      <c r="Z101" s="111">
        <f t="shared" si="24"/>
        <v>0</v>
      </c>
      <c r="AA101" s="116" t="str">
        <f t="shared" si="5"/>
        <v>SRSA</v>
      </c>
      <c r="AB101" s="115">
        <f t="shared" si="6"/>
        <v>1</v>
      </c>
      <c r="AC101" s="109">
        <f t="shared" si="7"/>
        <v>0</v>
      </c>
      <c r="AD101" s="111">
        <f t="shared" si="8"/>
        <v>0</v>
      </c>
      <c r="AE101" s="116" t="str">
        <f t="shared" si="25"/>
        <v>-</v>
      </c>
      <c r="AF101" s="115">
        <f t="shared" si="10"/>
        <v>0</v>
      </c>
      <c r="AG101" s="1" t="s">
        <v>637</v>
      </c>
    </row>
    <row r="102" spans="1:33" s="1" customFormat="1" ht="12.75">
      <c r="A102" s="142">
        <v>2623160</v>
      </c>
      <c r="B102" s="143">
        <v>53020</v>
      </c>
      <c r="C102" s="115" t="s">
        <v>83</v>
      </c>
      <c r="D102" s="109" t="s">
        <v>84</v>
      </c>
      <c r="E102" s="109" t="s">
        <v>85</v>
      </c>
      <c r="F102" s="159">
        <v>49405</v>
      </c>
      <c r="G102" s="110">
        <v>9624</v>
      </c>
      <c r="H102" s="111">
        <v>2317573733</v>
      </c>
      <c r="I102" s="112">
        <v>7</v>
      </c>
      <c r="J102" s="113" t="s">
        <v>2236</v>
      </c>
      <c r="K102" s="67" t="s">
        <v>2234</v>
      </c>
      <c r="L102" s="47">
        <v>573</v>
      </c>
      <c r="M102" s="50" t="s">
        <v>2234</v>
      </c>
      <c r="N102" s="144">
        <v>13.84364821</v>
      </c>
      <c r="O102" s="113" t="str">
        <f t="shared" si="22"/>
        <v>NO</v>
      </c>
      <c r="P102" s="130"/>
      <c r="Q102" s="53" t="str">
        <f t="shared" si="0"/>
        <v>NO</v>
      </c>
      <c r="R102" s="114" t="s">
        <v>2236</v>
      </c>
      <c r="S102" s="57">
        <v>49428</v>
      </c>
      <c r="T102" s="33">
        <v>4260</v>
      </c>
      <c r="U102" s="33">
        <v>10298</v>
      </c>
      <c r="V102" s="58">
        <v>7097</v>
      </c>
      <c r="W102" s="115">
        <f t="shared" si="1"/>
        <v>1</v>
      </c>
      <c r="X102" s="109">
        <f t="shared" si="2"/>
        <v>1</v>
      </c>
      <c r="Y102" s="109">
        <f t="shared" si="23"/>
        <v>0</v>
      </c>
      <c r="Z102" s="111">
        <f t="shared" si="24"/>
        <v>0</v>
      </c>
      <c r="AA102" s="116" t="str">
        <f t="shared" si="5"/>
        <v>SRSA</v>
      </c>
      <c r="AB102" s="115">
        <f t="shared" si="6"/>
        <v>1</v>
      </c>
      <c r="AC102" s="109">
        <f t="shared" si="7"/>
        <v>0</v>
      </c>
      <c r="AD102" s="111">
        <f t="shared" si="8"/>
        <v>0</v>
      </c>
      <c r="AE102" s="116" t="str">
        <f t="shared" si="25"/>
        <v>-</v>
      </c>
      <c r="AF102" s="115">
        <f t="shared" si="10"/>
        <v>0</v>
      </c>
      <c r="AG102" s="1" t="s">
        <v>636</v>
      </c>
    </row>
    <row r="103" spans="1:33" s="1" customFormat="1" ht="12.75">
      <c r="A103" s="142">
        <v>2680755</v>
      </c>
      <c r="B103" s="143">
        <v>53000</v>
      </c>
      <c r="C103" s="115" t="s">
        <v>1190</v>
      </c>
      <c r="D103" s="109" t="s">
        <v>1191</v>
      </c>
      <c r="E103" s="109" t="s">
        <v>35</v>
      </c>
      <c r="F103" s="159">
        <v>49431</v>
      </c>
      <c r="G103" s="110">
        <v>9307</v>
      </c>
      <c r="H103" s="111">
        <v>2317573716</v>
      </c>
      <c r="I103" s="112">
        <v>7</v>
      </c>
      <c r="J103" s="113" t="s">
        <v>2236</v>
      </c>
      <c r="K103" s="67" t="s">
        <v>2234</v>
      </c>
      <c r="L103" s="47">
        <v>75</v>
      </c>
      <c r="M103" s="50" t="s">
        <v>2234</v>
      </c>
      <c r="N103" s="144" t="s">
        <v>454</v>
      </c>
      <c r="O103" s="113" t="str">
        <f t="shared" si="22"/>
        <v>M</v>
      </c>
      <c r="P103" s="130"/>
      <c r="Q103" s="53" t="str">
        <f t="shared" si="0"/>
        <v>NO</v>
      </c>
      <c r="R103" s="114" t="s">
        <v>2236</v>
      </c>
      <c r="S103" s="57">
        <v>413</v>
      </c>
      <c r="T103" s="33">
        <v>0</v>
      </c>
      <c r="U103" s="33">
        <v>0</v>
      </c>
      <c r="V103" s="58">
        <v>1799</v>
      </c>
      <c r="W103" s="115">
        <f t="shared" si="1"/>
        <v>1</v>
      </c>
      <c r="X103" s="109">
        <f t="shared" si="2"/>
        <v>1</v>
      </c>
      <c r="Y103" s="109">
        <f t="shared" si="23"/>
        <v>0</v>
      </c>
      <c r="Z103" s="111">
        <f t="shared" si="24"/>
        <v>0</v>
      </c>
      <c r="AA103" s="116" t="str">
        <f t="shared" si="5"/>
        <v>SRSA</v>
      </c>
      <c r="AB103" s="115">
        <f t="shared" si="6"/>
        <v>1</v>
      </c>
      <c r="AC103" s="109">
        <f t="shared" si="7"/>
        <v>0</v>
      </c>
      <c r="AD103" s="111">
        <f t="shared" si="8"/>
        <v>0</v>
      </c>
      <c r="AE103" s="116" t="str">
        <f t="shared" si="25"/>
        <v>-</v>
      </c>
      <c r="AF103" s="115">
        <f t="shared" si="10"/>
        <v>0</v>
      </c>
      <c r="AG103" s="1" t="s">
        <v>635</v>
      </c>
    </row>
    <row r="104" spans="1:33" s="1" customFormat="1" ht="12.75">
      <c r="A104" s="145">
        <v>2600281</v>
      </c>
      <c r="B104" s="146">
        <v>50906</v>
      </c>
      <c r="C104" s="147" t="s">
        <v>1534</v>
      </c>
      <c r="D104" s="68" t="s">
        <v>1535</v>
      </c>
      <c r="E104" s="68" t="s">
        <v>578</v>
      </c>
      <c r="F104" s="160">
        <v>48084</v>
      </c>
      <c r="G104" s="69">
        <v>1915</v>
      </c>
      <c r="H104" s="70">
        <v>5867496000</v>
      </c>
      <c r="I104" s="71">
        <v>8</v>
      </c>
      <c r="J104" s="72" t="s">
        <v>2236</v>
      </c>
      <c r="K104" s="73" t="s">
        <v>2234</v>
      </c>
      <c r="L104" s="74">
        <v>184</v>
      </c>
      <c r="M104" s="75" t="s">
        <v>2234</v>
      </c>
      <c r="N104" s="148" t="s">
        <v>454</v>
      </c>
      <c r="O104" s="72" t="str">
        <f t="shared" si="22"/>
        <v>M</v>
      </c>
      <c r="P104" s="149">
        <v>12.5</v>
      </c>
      <c r="Q104" s="76" t="str">
        <f t="shared" si="0"/>
        <v>NO</v>
      </c>
      <c r="R104" s="77" t="s">
        <v>2236</v>
      </c>
      <c r="S104" s="78">
        <v>10117</v>
      </c>
      <c r="T104" s="79">
        <v>775</v>
      </c>
      <c r="U104" s="79">
        <v>998</v>
      </c>
      <c r="V104" s="80">
        <v>459</v>
      </c>
      <c r="W104" s="147">
        <f t="shared" si="1"/>
        <v>1</v>
      </c>
      <c r="X104" s="68">
        <f t="shared" si="2"/>
        <v>1</v>
      </c>
      <c r="Y104" s="68">
        <f t="shared" si="23"/>
        <v>0</v>
      </c>
      <c r="Z104" s="70">
        <f t="shared" si="24"/>
        <v>0</v>
      </c>
      <c r="AA104" s="150" t="str">
        <f t="shared" si="5"/>
        <v>SRSA</v>
      </c>
      <c r="AB104" s="147">
        <f t="shared" si="6"/>
        <v>1</v>
      </c>
      <c r="AC104" s="68">
        <f t="shared" si="7"/>
        <v>0</v>
      </c>
      <c r="AD104" s="70">
        <f t="shared" si="8"/>
        <v>0</v>
      </c>
      <c r="AE104" s="150" t="str">
        <f t="shared" si="25"/>
        <v>-</v>
      </c>
      <c r="AF104" s="147">
        <f t="shared" si="10"/>
        <v>0</v>
      </c>
      <c r="AG104" s="1" t="e">
        <v>#N/A</v>
      </c>
    </row>
    <row r="105" spans="1:33" s="1" customFormat="1" ht="12.75">
      <c r="A105" s="142">
        <v>2623830</v>
      </c>
      <c r="B105" s="143">
        <v>21135</v>
      </c>
      <c r="C105" s="115" t="s">
        <v>119</v>
      </c>
      <c r="D105" s="109" t="s">
        <v>120</v>
      </c>
      <c r="E105" s="109" t="s">
        <v>121</v>
      </c>
      <c r="F105" s="159">
        <v>49880</v>
      </c>
      <c r="G105" s="110">
        <v>9604</v>
      </c>
      <c r="H105" s="111">
        <v>9063594387</v>
      </c>
      <c r="I105" s="112">
        <v>7</v>
      </c>
      <c r="J105" s="113" t="s">
        <v>2236</v>
      </c>
      <c r="K105" s="67" t="s">
        <v>2234</v>
      </c>
      <c r="L105" s="47">
        <v>284</v>
      </c>
      <c r="M105" s="50" t="s">
        <v>2234</v>
      </c>
      <c r="N105" s="144">
        <v>10.63122924</v>
      </c>
      <c r="O105" s="113" t="str">
        <f t="shared" si="22"/>
        <v>NO</v>
      </c>
      <c r="P105" s="130"/>
      <c r="Q105" s="53" t="str">
        <f t="shared" si="0"/>
        <v>NO</v>
      </c>
      <c r="R105" s="114" t="s">
        <v>2236</v>
      </c>
      <c r="S105" s="57">
        <v>27669</v>
      </c>
      <c r="T105" s="33">
        <v>2459</v>
      </c>
      <c r="U105" s="33">
        <v>2848</v>
      </c>
      <c r="V105" s="58">
        <v>2619</v>
      </c>
      <c r="W105" s="115">
        <f t="shared" si="1"/>
        <v>1</v>
      </c>
      <c r="X105" s="109">
        <f t="shared" si="2"/>
        <v>1</v>
      </c>
      <c r="Y105" s="109">
        <f t="shared" si="23"/>
        <v>0</v>
      </c>
      <c r="Z105" s="111">
        <f t="shared" si="24"/>
        <v>0</v>
      </c>
      <c r="AA105" s="116" t="str">
        <f t="shared" si="5"/>
        <v>SRSA</v>
      </c>
      <c r="AB105" s="115">
        <f t="shared" si="6"/>
        <v>1</v>
      </c>
      <c r="AC105" s="109">
        <f t="shared" si="7"/>
        <v>0</v>
      </c>
      <c r="AD105" s="111">
        <f t="shared" si="8"/>
        <v>0</v>
      </c>
      <c r="AE105" s="116" t="str">
        <f t="shared" si="25"/>
        <v>-</v>
      </c>
      <c r="AF105" s="115">
        <f t="shared" si="10"/>
        <v>0</v>
      </c>
      <c r="AG105" s="1" t="s">
        <v>634</v>
      </c>
    </row>
    <row r="106" spans="1:33" s="1" customFormat="1" ht="12.75">
      <c r="A106" s="145">
        <v>2600141</v>
      </c>
      <c r="B106" s="146">
        <v>56902</v>
      </c>
      <c r="C106" s="147" t="s">
        <v>1270</v>
      </c>
      <c r="D106" s="68" t="s">
        <v>1271</v>
      </c>
      <c r="E106" s="68" t="s">
        <v>348</v>
      </c>
      <c r="F106" s="160">
        <v>48640</v>
      </c>
      <c r="G106" s="69">
        <v>8542</v>
      </c>
      <c r="H106" s="70">
        <v>9894962404</v>
      </c>
      <c r="I106" s="71">
        <v>7</v>
      </c>
      <c r="J106" s="72" t="s">
        <v>2236</v>
      </c>
      <c r="K106" s="73" t="s">
        <v>2234</v>
      </c>
      <c r="L106" s="74">
        <v>235</v>
      </c>
      <c r="M106" s="75" t="s">
        <v>2234</v>
      </c>
      <c r="N106" s="148" t="s">
        <v>454</v>
      </c>
      <c r="O106" s="72" t="str">
        <f t="shared" si="22"/>
        <v>M</v>
      </c>
      <c r="P106" s="149">
        <v>0</v>
      </c>
      <c r="Q106" s="76" t="str">
        <f t="shared" si="0"/>
        <v>NO</v>
      </c>
      <c r="R106" s="77" t="s">
        <v>2236</v>
      </c>
      <c r="S106" s="78">
        <v>2802</v>
      </c>
      <c r="T106" s="79">
        <v>0</v>
      </c>
      <c r="U106" s="79">
        <v>0</v>
      </c>
      <c r="V106" s="80">
        <v>155</v>
      </c>
      <c r="W106" s="147">
        <f t="shared" si="1"/>
        <v>1</v>
      </c>
      <c r="X106" s="68">
        <f t="shared" si="2"/>
        <v>1</v>
      </c>
      <c r="Y106" s="68">
        <f t="shared" si="23"/>
        <v>0</v>
      </c>
      <c r="Z106" s="70">
        <f t="shared" si="24"/>
        <v>0</v>
      </c>
      <c r="AA106" s="150" t="str">
        <f t="shared" si="5"/>
        <v>SRSA</v>
      </c>
      <c r="AB106" s="147">
        <f t="shared" si="6"/>
        <v>1</v>
      </c>
      <c r="AC106" s="68">
        <f t="shared" si="7"/>
        <v>0</v>
      </c>
      <c r="AD106" s="70">
        <f t="shared" si="8"/>
        <v>0</v>
      </c>
      <c r="AE106" s="150" t="str">
        <f t="shared" si="25"/>
        <v>-</v>
      </c>
      <c r="AF106" s="147">
        <f t="shared" si="10"/>
        <v>0</v>
      </c>
      <c r="AG106" s="1" t="e">
        <v>#N/A</v>
      </c>
    </row>
    <row r="107" spans="1:33" s="1" customFormat="1" ht="12.75">
      <c r="A107" s="142">
        <v>2624540</v>
      </c>
      <c r="B107" s="143">
        <v>49070</v>
      </c>
      <c r="C107" s="115" t="s">
        <v>141</v>
      </c>
      <c r="D107" s="109" t="s">
        <v>142</v>
      </c>
      <c r="E107" s="109" t="s">
        <v>326</v>
      </c>
      <c r="F107" s="159">
        <v>49781</v>
      </c>
      <c r="G107" s="110">
        <v>9699</v>
      </c>
      <c r="H107" s="111">
        <v>9066437970</v>
      </c>
      <c r="I107" s="112">
        <v>7</v>
      </c>
      <c r="J107" s="113" t="s">
        <v>2236</v>
      </c>
      <c r="K107" s="67" t="s">
        <v>2234</v>
      </c>
      <c r="L107" s="47">
        <v>97</v>
      </c>
      <c r="M107" s="50" t="s">
        <v>2234</v>
      </c>
      <c r="N107" s="144">
        <v>2.732240437</v>
      </c>
      <c r="O107" s="113" t="str">
        <f t="shared" si="22"/>
        <v>NO</v>
      </c>
      <c r="P107" s="130"/>
      <c r="Q107" s="53" t="str">
        <f t="shared" si="0"/>
        <v>NO</v>
      </c>
      <c r="R107" s="114" t="s">
        <v>2236</v>
      </c>
      <c r="S107" s="57">
        <v>7617</v>
      </c>
      <c r="T107" s="33">
        <v>91</v>
      </c>
      <c r="U107" s="33">
        <v>345</v>
      </c>
      <c r="V107" s="58">
        <v>654</v>
      </c>
      <c r="W107" s="115">
        <f t="shared" si="1"/>
        <v>1</v>
      </c>
      <c r="X107" s="109">
        <f t="shared" si="2"/>
        <v>1</v>
      </c>
      <c r="Y107" s="109">
        <f t="shared" si="23"/>
        <v>0</v>
      </c>
      <c r="Z107" s="111">
        <f t="shared" si="24"/>
        <v>0</v>
      </c>
      <c r="AA107" s="116" t="str">
        <f t="shared" si="5"/>
        <v>SRSA</v>
      </c>
      <c r="AB107" s="115">
        <f t="shared" si="6"/>
        <v>1</v>
      </c>
      <c r="AC107" s="109">
        <f t="shared" si="7"/>
        <v>0</v>
      </c>
      <c r="AD107" s="111">
        <f t="shared" si="8"/>
        <v>0</v>
      </c>
      <c r="AE107" s="116" t="str">
        <f t="shared" si="25"/>
        <v>-</v>
      </c>
      <c r="AF107" s="115">
        <f t="shared" si="10"/>
        <v>0</v>
      </c>
      <c r="AG107" s="1" t="s">
        <v>633</v>
      </c>
    </row>
    <row r="108" spans="1:33" s="1" customFormat="1" ht="12.75">
      <c r="A108" s="142">
        <v>2600144</v>
      </c>
      <c r="B108" s="143">
        <v>37902</v>
      </c>
      <c r="C108" s="115" t="s">
        <v>1278</v>
      </c>
      <c r="D108" s="109" t="s">
        <v>1279</v>
      </c>
      <c r="E108" s="109" t="s">
        <v>1280</v>
      </c>
      <c r="F108" s="159">
        <v>48883</v>
      </c>
      <c r="G108" s="110">
        <v>9552</v>
      </c>
      <c r="H108" s="111">
        <v>9898666739</v>
      </c>
      <c r="I108" s="112">
        <v>7</v>
      </c>
      <c r="J108" s="113" t="s">
        <v>2236</v>
      </c>
      <c r="K108" s="67" t="s">
        <v>2234</v>
      </c>
      <c r="L108" s="47">
        <v>334</v>
      </c>
      <c r="M108" s="50" t="s">
        <v>2234</v>
      </c>
      <c r="N108" s="144" t="s">
        <v>454</v>
      </c>
      <c r="O108" s="113" t="str">
        <f t="shared" si="22"/>
        <v>M</v>
      </c>
      <c r="P108" s="130">
        <v>11.846</v>
      </c>
      <c r="Q108" s="53" t="str">
        <f t="shared" si="0"/>
        <v>NO</v>
      </c>
      <c r="R108" s="114" t="s">
        <v>2236</v>
      </c>
      <c r="S108" s="57">
        <v>17389</v>
      </c>
      <c r="T108" s="33">
        <v>1505</v>
      </c>
      <c r="U108" s="33">
        <v>2086</v>
      </c>
      <c r="V108" s="58">
        <v>220</v>
      </c>
      <c r="W108" s="115">
        <f t="shared" si="1"/>
        <v>1</v>
      </c>
      <c r="X108" s="109">
        <f t="shared" si="2"/>
        <v>1</v>
      </c>
      <c r="Y108" s="109">
        <f t="shared" si="23"/>
        <v>0</v>
      </c>
      <c r="Z108" s="111">
        <f t="shared" si="24"/>
        <v>0</v>
      </c>
      <c r="AA108" s="116" t="str">
        <f t="shared" si="5"/>
        <v>SRSA</v>
      </c>
      <c r="AB108" s="115">
        <f t="shared" si="6"/>
        <v>1</v>
      </c>
      <c r="AC108" s="109">
        <f t="shared" si="7"/>
        <v>0</v>
      </c>
      <c r="AD108" s="111">
        <f t="shared" si="8"/>
        <v>0</v>
      </c>
      <c r="AE108" s="116" t="str">
        <f t="shared" si="25"/>
        <v>-</v>
      </c>
      <c r="AF108" s="115">
        <f t="shared" si="10"/>
        <v>0</v>
      </c>
      <c r="AG108" s="1" t="s">
        <v>602</v>
      </c>
    </row>
    <row r="109" spans="1:33" s="1" customFormat="1" ht="12.75">
      <c r="A109" s="142">
        <v>2600103</v>
      </c>
      <c r="B109" s="143">
        <v>55901</v>
      </c>
      <c r="C109" s="115" t="s">
        <v>423</v>
      </c>
      <c r="D109" s="109" t="s">
        <v>424</v>
      </c>
      <c r="E109" s="109" t="s">
        <v>425</v>
      </c>
      <c r="F109" s="159">
        <v>49896</v>
      </c>
      <c r="G109" s="110">
        <v>9612</v>
      </c>
      <c r="H109" s="111">
        <v>9064662952</v>
      </c>
      <c r="I109" s="112">
        <v>7</v>
      </c>
      <c r="J109" s="113" t="s">
        <v>2236</v>
      </c>
      <c r="K109" s="67" t="s">
        <v>2234</v>
      </c>
      <c r="L109" s="47">
        <v>38</v>
      </c>
      <c r="M109" s="50" t="s">
        <v>2234</v>
      </c>
      <c r="N109" s="144" t="s">
        <v>454</v>
      </c>
      <c r="O109" s="113" t="str">
        <f t="shared" si="22"/>
        <v>M</v>
      </c>
      <c r="P109" s="130">
        <v>26.829</v>
      </c>
      <c r="Q109" s="53" t="str">
        <f t="shared" si="0"/>
        <v>YES</v>
      </c>
      <c r="R109" s="114" t="s">
        <v>2236</v>
      </c>
      <c r="S109" s="57">
        <v>3872</v>
      </c>
      <c r="T109" s="33">
        <v>373</v>
      </c>
      <c r="U109" s="33">
        <v>258</v>
      </c>
      <c r="V109" s="58">
        <v>1089</v>
      </c>
      <c r="W109" s="115">
        <f t="shared" si="1"/>
        <v>1</v>
      </c>
      <c r="X109" s="109">
        <f t="shared" si="2"/>
        <v>1</v>
      </c>
      <c r="Y109" s="109">
        <f t="shared" si="23"/>
        <v>0</v>
      </c>
      <c r="Z109" s="111">
        <f t="shared" si="24"/>
        <v>0</v>
      </c>
      <c r="AA109" s="116" t="str">
        <f t="shared" si="5"/>
        <v>SRSA</v>
      </c>
      <c r="AB109" s="115">
        <f t="shared" si="6"/>
        <v>1</v>
      </c>
      <c r="AC109" s="109">
        <f t="shared" si="7"/>
        <v>1</v>
      </c>
      <c r="AD109" s="111" t="str">
        <f t="shared" si="8"/>
        <v>Initial</v>
      </c>
      <c r="AE109" s="116" t="str">
        <f t="shared" si="25"/>
        <v>-</v>
      </c>
      <c r="AF109" s="115" t="str">
        <f t="shared" si="10"/>
        <v>SRSA</v>
      </c>
      <c r="AG109" s="1" t="s">
        <v>632</v>
      </c>
    </row>
    <row r="110" spans="1:33" s="1" customFormat="1" ht="12.75">
      <c r="A110" s="142">
        <v>2625650</v>
      </c>
      <c r="B110" s="143">
        <v>30050</v>
      </c>
      <c r="C110" s="115" t="s">
        <v>190</v>
      </c>
      <c r="D110" s="109" t="s">
        <v>191</v>
      </c>
      <c r="E110" s="109" t="s">
        <v>301</v>
      </c>
      <c r="F110" s="159">
        <v>49262</v>
      </c>
      <c r="G110" s="110">
        <v>9709</v>
      </c>
      <c r="H110" s="111">
        <v>5172874214</v>
      </c>
      <c r="I110" s="112">
        <v>7</v>
      </c>
      <c r="J110" s="113" t="s">
        <v>2236</v>
      </c>
      <c r="K110" s="67" t="s">
        <v>2234</v>
      </c>
      <c r="L110" s="47">
        <v>509</v>
      </c>
      <c r="M110" s="50" t="s">
        <v>2234</v>
      </c>
      <c r="N110" s="144">
        <v>3.100775194</v>
      </c>
      <c r="O110" s="113" t="str">
        <f t="shared" si="22"/>
        <v>NO</v>
      </c>
      <c r="P110" s="130"/>
      <c r="Q110" s="53" t="str">
        <f t="shared" si="0"/>
        <v>NO</v>
      </c>
      <c r="R110" s="114" t="s">
        <v>2236</v>
      </c>
      <c r="S110" s="57">
        <v>26274</v>
      </c>
      <c r="T110" s="33">
        <v>1381</v>
      </c>
      <c r="U110" s="33">
        <v>2528</v>
      </c>
      <c r="V110" s="58">
        <v>336</v>
      </c>
      <c r="W110" s="115">
        <f t="shared" si="1"/>
        <v>1</v>
      </c>
      <c r="X110" s="109">
        <f t="shared" si="2"/>
        <v>1</v>
      </c>
      <c r="Y110" s="109">
        <f t="shared" si="23"/>
        <v>0</v>
      </c>
      <c r="Z110" s="111">
        <f t="shared" si="24"/>
        <v>0</v>
      </c>
      <c r="AA110" s="116" t="str">
        <f t="shared" si="5"/>
        <v>SRSA</v>
      </c>
      <c r="AB110" s="115">
        <f t="shared" si="6"/>
        <v>1</v>
      </c>
      <c r="AC110" s="109">
        <f t="shared" si="7"/>
        <v>0</v>
      </c>
      <c r="AD110" s="111">
        <f t="shared" si="8"/>
        <v>0</v>
      </c>
      <c r="AE110" s="116" t="str">
        <f t="shared" si="25"/>
        <v>-</v>
      </c>
      <c r="AF110" s="115">
        <f t="shared" si="10"/>
        <v>0</v>
      </c>
      <c r="AG110" s="1" t="s">
        <v>631</v>
      </c>
    </row>
    <row r="111" spans="1:33" s="1" customFormat="1" ht="12.75">
      <c r="A111" s="142">
        <v>2629220</v>
      </c>
      <c r="B111" s="143">
        <v>55115</v>
      </c>
      <c r="C111" s="115" t="s">
        <v>831</v>
      </c>
      <c r="D111" s="109" t="s">
        <v>832</v>
      </c>
      <c r="E111" s="109" t="s">
        <v>833</v>
      </c>
      <c r="F111" s="159">
        <v>49874</v>
      </c>
      <c r="G111" s="110">
        <v>601</v>
      </c>
      <c r="H111" s="111">
        <v>9064975821</v>
      </c>
      <c r="I111" s="112">
        <v>7</v>
      </c>
      <c r="J111" s="113" t="s">
        <v>2236</v>
      </c>
      <c r="K111" s="67" t="s">
        <v>2234</v>
      </c>
      <c r="L111" s="47">
        <v>456</v>
      </c>
      <c r="M111" s="50" t="s">
        <v>2234</v>
      </c>
      <c r="N111" s="144">
        <v>11.21673004</v>
      </c>
      <c r="O111" s="113" t="str">
        <f t="shared" si="22"/>
        <v>NO</v>
      </c>
      <c r="P111" s="130"/>
      <c r="Q111" s="53" t="str">
        <f t="shared" si="0"/>
        <v>NO</v>
      </c>
      <c r="R111" s="114" t="s">
        <v>2236</v>
      </c>
      <c r="S111" s="57">
        <v>25939</v>
      </c>
      <c r="T111" s="33">
        <v>1782</v>
      </c>
      <c r="U111" s="33">
        <v>2753</v>
      </c>
      <c r="V111" s="58">
        <v>4307</v>
      </c>
      <c r="W111" s="115">
        <f t="shared" si="1"/>
        <v>1</v>
      </c>
      <c r="X111" s="109">
        <f t="shared" si="2"/>
        <v>1</v>
      </c>
      <c r="Y111" s="109">
        <f t="shared" si="23"/>
        <v>0</v>
      </c>
      <c r="Z111" s="111">
        <f t="shared" si="24"/>
        <v>0</v>
      </c>
      <c r="AA111" s="116" t="str">
        <f t="shared" si="5"/>
        <v>SRSA</v>
      </c>
      <c r="AB111" s="115">
        <f t="shared" si="6"/>
        <v>1</v>
      </c>
      <c r="AC111" s="109">
        <f t="shared" si="7"/>
        <v>0</v>
      </c>
      <c r="AD111" s="111">
        <f t="shared" si="8"/>
        <v>0</v>
      </c>
      <c r="AE111" s="116" t="str">
        <f t="shared" si="25"/>
        <v>-</v>
      </c>
      <c r="AF111" s="115">
        <f t="shared" si="10"/>
        <v>0</v>
      </c>
      <c r="AG111" s="1" t="s">
        <v>630</v>
      </c>
    </row>
    <row r="112" spans="1:33" s="1" customFormat="1" ht="12.75">
      <c r="A112" s="142">
        <v>2630480</v>
      </c>
      <c r="B112" s="143">
        <v>22045</v>
      </c>
      <c r="C112" s="115" t="s">
        <v>893</v>
      </c>
      <c r="D112" s="109" t="s">
        <v>894</v>
      </c>
      <c r="E112" s="109" t="s">
        <v>895</v>
      </c>
      <c r="F112" s="159">
        <v>49831</v>
      </c>
      <c r="G112" s="110" t="s">
        <v>771</v>
      </c>
      <c r="H112" s="111">
        <v>9065429281</v>
      </c>
      <c r="I112" s="112">
        <v>7</v>
      </c>
      <c r="J112" s="113" t="s">
        <v>2236</v>
      </c>
      <c r="K112" s="67" t="s">
        <v>2234</v>
      </c>
      <c r="L112" s="47">
        <v>375</v>
      </c>
      <c r="M112" s="50" t="s">
        <v>2234</v>
      </c>
      <c r="N112" s="144">
        <v>12.35431235</v>
      </c>
      <c r="O112" s="113" t="str">
        <f t="shared" si="22"/>
        <v>NO</v>
      </c>
      <c r="P112" s="130"/>
      <c r="Q112" s="53" t="str">
        <f t="shared" si="0"/>
        <v>NO</v>
      </c>
      <c r="R112" s="114" t="s">
        <v>2236</v>
      </c>
      <c r="S112" s="57">
        <v>21724</v>
      </c>
      <c r="T112" s="33">
        <v>1926</v>
      </c>
      <c r="U112" s="33">
        <v>2580</v>
      </c>
      <c r="V112" s="58">
        <v>3310</v>
      </c>
      <c r="W112" s="115">
        <f t="shared" si="1"/>
        <v>1</v>
      </c>
      <c r="X112" s="109">
        <f t="shared" si="2"/>
        <v>1</v>
      </c>
      <c r="Y112" s="109">
        <f t="shared" si="23"/>
        <v>0</v>
      </c>
      <c r="Z112" s="111">
        <f t="shared" si="24"/>
        <v>0</v>
      </c>
      <c r="AA112" s="116" t="str">
        <f t="shared" si="5"/>
        <v>SRSA</v>
      </c>
      <c r="AB112" s="115">
        <f t="shared" si="6"/>
        <v>1</v>
      </c>
      <c r="AC112" s="109">
        <f t="shared" si="7"/>
        <v>0</v>
      </c>
      <c r="AD112" s="111">
        <f t="shared" si="8"/>
        <v>0</v>
      </c>
      <c r="AE112" s="116" t="str">
        <f t="shared" si="25"/>
        <v>-</v>
      </c>
      <c r="AF112" s="115">
        <f t="shared" si="10"/>
        <v>0</v>
      </c>
      <c r="AG112" s="1" t="s">
        <v>629</v>
      </c>
    </row>
    <row r="113" spans="1:33" s="1" customFormat="1" ht="12.75">
      <c r="A113" s="142">
        <v>2625780</v>
      </c>
      <c r="B113" s="143">
        <v>32080</v>
      </c>
      <c r="C113" s="115" t="s">
        <v>198</v>
      </c>
      <c r="D113" s="109" t="s">
        <v>199</v>
      </c>
      <c r="E113" s="109" t="s">
        <v>200</v>
      </c>
      <c r="F113" s="159">
        <v>48445</v>
      </c>
      <c r="G113" s="110">
        <v>9760</v>
      </c>
      <c r="H113" s="111">
        <v>9898744100</v>
      </c>
      <c r="I113" s="112">
        <v>7</v>
      </c>
      <c r="J113" s="113" t="s">
        <v>2236</v>
      </c>
      <c r="K113" s="67" t="s">
        <v>2234</v>
      </c>
      <c r="L113" s="47">
        <v>535</v>
      </c>
      <c r="M113" s="50" t="s">
        <v>2234</v>
      </c>
      <c r="N113" s="144">
        <v>14.90384615</v>
      </c>
      <c r="O113" s="113" t="str">
        <f t="shared" si="22"/>
        <v>NO</v>
      </c>
      <c r="P113" s="130"/>
      <c r="Q113" s="53" t="str">
        <f t="shared" si="0"/>
        <v>NO</v>
      </c>
      <c r="R113" s="114" t="s">
        <v>2236</v>
      </c>
      <c r="S113" s="57">
        <v>38621</v>
      </c>
      <c r="T113" s="33">
        <v>2958</v>
      </c>
      <c r="U113" s="33">
        <v>3844</v>
      </c>
      <c r="V113" s="58">
        <v>6443</v>
      </c>
      <c r="W113" s="115">
        <f t="shared" si="1"/>
        <v>1</v>
      </c>
      <c r="X113" s="109">
        <f t="shared" si="2"/>
        <v>1</v>
      </c>
      <c r="Y113" s="109">
        <f t="shared" si="23"/>
        <v>0</v>
      </c>
      <c r="Z113" s="111">
        <f t="shared" si="24"/>
        <v>0</v>
      </c>
      <c r="AA113" s="116" t="str">
        <f t="shared" si="5"/>
        <v>SRSA</v>
      </c>
      <c r="AB113" s="115">
        <f t="shared" si="6"/>
        <v>1</v>
      </c>
      <c r="AC113" s="109">
        <f t="shared" si="7"/>
        <v>0</v>
      </c>
      <c r="AD113" s="111">
        <f t="shared" si="8"/>
        <v>0</v>
      </c>
      <c r="AE113" s="116" t="str">
        <f t="shared" si="25"/>
        <v>-</v>
      </c>
      <c r="AF113" s="115">
        <f t="shared" si="10"/>
        <v>0</v>
      </c>
      <c r="AG113" s="1" t="s">
        <v>628</v>
      </c>
    </row>
    <row r="114" spans="1:33" s="1" customFormat="1" ht="12.75">
      <c r="A114" s="142">
        <v>2625920</v>
      </c>
      <c r="B114" s="143">
        <v>45040</v>
      </c>
      <c r="C114" s="115" t="s">
        <v>204</v>
      </c>
      <c r="D114" s="109" t="s">
        <v>1649</v>
      </c>
      <c r="E114" s="109" t="s">
        <v>205</v>
      </c>
      <c r="F114" s="159">
        <v>49670</v>
      </c>
      <c r="G114" s="110">
        <v>188</v>
      </c>
      <c r="H114" s="111">
        <v>2313865153</v>
      </c>
      <c r="I114" s="112">
        <v>7</v>
      </c>
      <c r="J114" s="113" t="s">
        <v>2236</v>
      </c>
      <c r="K114" s="67" t="s">
        <v>2234</v>
      </c>
      <c r="L114" s="47">
        <v>206</v>
      </c>
      <c r="M114" s="50" t="s">
        <v>2234</v>
      </c>
      <c r="N114" s="144">
        <v>12.2754491</v>
      </c>
      <c r="O114" s="113" t="str">
        <f>IF(ISNUMBER(N114)=FALSE,"M",IF(AND(ISNUMBER(N114),N114&gt;=20),"YES","NO"))</f>
        <v>NO</v>
      </c>
      <c r="P114" s="130"/>
      <c r="Q114" s="53" t="str">
        <f t="shared" si="0"/>
        <v>NO</v>
      </c>
      <c r="R114" s="114" t="s">
        <v>2236</v>
      </c>
      <c r="S114" s="57">
        <v>14453</v>
      </c>
      <c r="T114" s="33">
        <v>1378</v>
      </c>
      <c r="U114" s="33">
        <v>1680</v>
      </c>
      <c r="V114" s="58">
        <v>1913</v>
      </c>
      <c r="W114" s="115">
        <f t="shared" si="1"/>
        <v>1</v>
      </c>
      <c r="X114" s="109">
        <f t="shared" si="2"/>
        <v>1</v>
      </c>
      <c r="Y114" s="109">
        <f t="shared" si="23"/>
        <v>0</v>
      </c>
      <c r="Z114" s="111">
        <f t="shared" si="24"/>
        <v>0</v>
      </c>
      <c r="AA114" s="116" t="str">
        <f t="shared" si="5"/>
        <v>SRSA</v>
      </c>
      <c r="AB114" s="115">
        <f t="shared" si="6"/>
        <v>1</v>
      </c>
      <c r="AC114" s="109">
        <f t="shared" si="7"/>
        <v>0</v>
      </c>
      <c r="AD114" s="111">
        <f t="shared" si="8"/>
        <v>0</v>
      </c>
      <c r="AE114" s="116" t="str">
        <f t="shared" si="25"/>
        <v>-</v>
      </c>
      <c r="AF114" s="115">
        <f t="shared" si="10"/>
        <v>0</v>
      </c>
      <c r="AG114" s="1" t="s">
        <v>627</v>
      </c>
    </row>
    <row r="115" spans="1:33" s="1" customFormat="1" ht="12.75">
      <c r="A115" s="145">
        <v>2626100</v>
      </c>
      <c r="B115" s="146">
        <v>75100</v>
      </c>
      <c r="C115" s="147" t="s">
        <v>215</v>
      </c>
      <c r="D115" s="68" t="s">
        <v>216</v>
      </c>
      <c r="E115" s="68" t="s">
        <v>217</v>
      </c>
      <c r="F115" s="160">
        <v>49091</v>
      </c>
      <c r="G115" s="69">
        <v>9319</v>
      </c>
      <c r="H115" s="70">
        <v>2694677153</v>
      </c>
      <c r="I115" s="71">
        <v>7</v>
      </c>
      <c r="J115" s="72" t="s">
        <v>2236</v>
      </c>
      <c r="K115" s="73" t="s">
        <v>2234</v>
      </c>
      <c r="L115" s="74">
        <v>135</v>
      </c>
      <c r="M115" s="75" t="s">
        <v>2234</v>
      </c>
      <c r="N115" s="148">
        <v>16.66666667</v>
      </c>
      <c r="O115" s="72" t="str">
        <f t="shared" si="22"/>
        <v>NO</v>
      </c>
      <c r="P115" s="149"/>
      <c r="Q115" s="76" t="str">
        <f t="shared" si="0"/>
        <v>NO</v>
      </c>
      <c r="R115" s="77" t="s">
        <v>2236</v>
      </c>
      <c r="S115" s="78">
        <v>33759</v>
      </c>
      <c r="T115" s="79">
        <v>3741</v>
      </c>
      <c r="U115" s="79">
        <v>3381</v>
      </c>
      <c r="V115" s="80">
        <v>924</v>
      </c>
      <c r="W115" s="147">
        <f t="shared" si="1"/>
        <v>1</v>
      </c>
      <c r="X115" s="68">
        <f t="shared" si="2"/>
        <v>1</v>
      </c>
      <c r="Y115" s="68">
        <f t="shared" si="23"/>
        <v>0</v>
      </c>
      <c r="Z115" s="70">
        <f t="shared" si="24"/>
        <v>0</v>
      </c>
      <c r="AA115" s="150" t="str">
        <f t="shared" si="5"/>
        <v>SRSA</v>
      </c>
      <c r="AB115" s="147">
        <f t="shared" si="6"/>
        <v>1</v>
      </c>
      <c r="AC115" s="68">
        <f t="shared" si="7"/>
        <v>0</v>
      </c>
      <c r="AD115" s="70">
        <f t="shared" si="8"/>
        <v>0</v>
      </c>
      <c r="AE115" s="150" t="str">
        <f t="shared" si="25"/>
        <v>-</v>
      </c>
      <c r="AF115" s="147">
        <f t="shared" si="10"/>
        <v>0</v>
      </c>
      <c r="AG115" s="1" t="e">
        <v>#N/A</v>
      </c>
    </row>
    <row r="116" spans="1:33" s="1" customFormat="1" ht="12.75">
      <c r="A116" s="142">
        <v>2680890</v>
      </c>
      <c r="B116" s="143">
        <v>64000</v>
      </c>
      <c r="C116" s="115" t="s">
        <v>1207</v>
      </c>
      <c r="D116" s="109" t="s">
        <v>1208</v>
      </c>
      <c r="E116" s="109" t="s">
        <v>443</v>
      </c>
      <c r="F116" s="159">
        <v>49420</v>
      </c>
      <c r="G116" s="110">
        <v>9756</v>
      </c>
      <c r="H116" s="111">
        <v>2318735651</v>
      </c>
      <c r="I116" s="112">
        <v>7</v>
      </c>
      <c r="J116" s="113" t="s">
        <v>2236</v>
      </c>
      <c r="K116" s="67" t="s">
        <v>2234</v>
      </c>
      <c r="L116" s="47">
        <v>29</v>
      </c>
      <c r="M116" s="50" t="s">
        <v>2234</v>
      </c>
      <c r="N116" s="144" t="s">
        <v>454</v>
      </c>
      <c r="O116" s="113" t="str">
        <f t="shared" si="22"/>
        <v>M</v>
      </c>
      <c r="P116" s="130"/>
      <c r="Q116" s="53" t="str">
        <f t="shared" si="0"/>
        <v>NO</v>
      </c>
      <c r="R116" s="114" t="s">
        <v>2236</v>
      </c>
      <c r="S116" s="57">
        <v>173</v>
      </c>
      <c r="T116" s="33">
        <v>0</v>
      </c>
      <c r="U116" s="33">
        <v>82</v>
      </c>
      <c r="V116" s="58">
        <v>1190</v>
      </c>
      <c r="W116" s="115">
        <f t="shared" si="1"/>
        <v>1</v>
      </c>
      <c r="X116" s="109">
        <f t="shared" si="2"/>
        <v>1</v>
      </c>
      <c r="Y116" s="109">
        <f t="shared" si="23"/>
        <v>0</v>
      </c>
      <c r="Z116" s="111">
        <f t="shared" si="24"/>
        <v>0</v>
      </c>
      <c r="AA116" s="116" t="str">
        <f t="shared" si="5"/>
        <v>SRSA</v>
      </c>
      <c r="AB116" s="115">
        <f t="shared" si="6"/>
        <v>1</v>
      </c>
      <c r="AC116" s="109">
        <f t="shared" si="7"/>
        <v>0</v>
      </c>
      <c r="AD116" s="111">
        <f t="shared" si="8"/>
        <v>0</v>
      </c>
      <c r="AE116" s="116" t="str">
        <f t="shared" si="25"/>
        <v>-</v>
      </c>
      <c r="AF116" s="115">
        <f t="shared" si="10"/>
        <v>0</v>
      </c>
      <c r="AG116" s="1" t="s">
        <v>626</v>
      </c>
    </row>
    <row r="117" spans="1:33" s="1" customFormat="1" ht="12.75">
      <c r="A117" s="145">
        <v>2600285</v>
      </c>
      <c r="B117" s="146">
        <v>17902</v>
      </c>
      <c r="C117" s="147" t="s">
        <v>1543</v>
      </c>
      <c r="D117" s="68" t="s">
        <v>1544</v>
      </c>
      <c r="E117" s="68" t="s">
        <v>1545</v>
      </c>
      <c r="F117" s="160">
        <v>49715</v>
      </c>
      <c r="G117" s="69" t="s">
        <v>771</v>
      </c>
      <c r="H117" s="70">
        <v>9062483241</v>
      </c>
      <c r="I117" s="71">
        <v>7</v>
      </c>
      <c r="J117" s="72" t="s">
        <v>2236</v>
      </c>
      <c r="K117" s="73" t="s">
        <v>2234</v>
      </c>
      <c r="L117" s="74">
        <v>3</v>
      </c>
      <c r="M117" s="75" t="s">
        <v>2234</v>
      </c>
      <c r="N117" s="148" t="s">
        <v>454</v>
      </c>
      <c r="O117" s="72" t="str">
        <f t="shared" si="22"/>
        <v>M</v>
      </c>
      <c r="P117" s="149">
        <v>33.333</v>
      </c>
      <c r="Q117" s="76" t="str">
        <f t="shared" si="0"/>
        <v>YES</v>
      </c>
      <c r="R117" s="77" t="s">
        <v>2236</v>
      </c>
      <c r="S117" s="78">
        <v>4054</v>
      </c>
      <c r="T117" s="79">
        <v>490</v>
      </c>
      <c r="U117" s="79">
        <v>656</v>
      </c>
      <c r="V117" s="80">
        <v>276</v>
      </c>
      <c r="W117" s="147">
        <f t="shared" si="1"/>
        <v>1</v>
      </c>
      <c r="X117" s="68">
        <f t="shared" si="2"/>
        <v>1</v>
      </c>
      <c r="Y117" s="68">
        <f t="shared" si="23"/>
        <v>0</v>
      </c>
      <c r="Z117" s="70">
        <f t="shared" si="24"/>
        <v>0</v>
      </c>
      <c r="AA117" s="150" t="str">
        <f t="shared" si="5"/>
        <v>SRSA</v>
      </c>
      <c r="AB117" s="147">
        <f t="shared" si="6"/>
        <v>1</v>
      </c>
      <c r="AC117" s="68">
        <f t="shared" si="7"/>
        <v>1</v>
      </c>
      <c r="AD117" s="70" t="str">
        <f t="shared" si="8"/>
        <v>Initial</v>
      </c>
      <c r="AE117" s="150" t="str">
        <f t="shared" si="25"/>
        <v>-</v>
      </c>
      <c r="AF117" s="147" t="str">
        <f t="shared" si="10"/>
        <v>SRSA</v>
      </c>
      <c r="AG117" s="1" t="e">
        <v>#N/A</v>
      </c>
    </row>
    <row r="118" spans="1:33" s="1" customFormat="1" ht="12.75">
      <c r="A118" s="145">
        <v>2626430</v>
      </c>
      <c r="B118" s="146">
        <v>23490</v>
      </c>
      <c r="C118" s="147" t="s">
        <v>233</v>
      </c>
      <c r="D118" s="68" t="s">
        <v>234</v>
      </c>
      <c r="E118" s="68" t="s">
        <v>2173</v>
      </c>
      <c r="F118" s="160">
        <v>48837</v>
      </c>
      <c r="G118" s="69">
        <v>7405</v>
      </c>
      <c r="H118" s="70">
        <v>5175435500</v>
      </c>
      <c r="I118" s="71">
        <v>8</v>
      </c>
      <c r="J118" s="72" t="s">
        <v>2236</v>
      </c>
      <c r="K118" s="73" t="s">
        <v>2234</v>
      </c>
      <c r="L118" s="74">
        <v>11</v>
      </c>
      <c r="M118" s="75" t="s">
        <v>2234</v>
      </c>
      <c r="N118" s="148">
        <v>6.666666667</v>
      </c>
      <c r="O118" s="72" t="str">
        <f t="shared" si="22"/>
        <v>NO</v>
      </c>
      <c r="P118" s="149"/>
      <c r="Q118" s="76" t="str">
        <f>IF(AND(ISNUMBER(P118),P118&gt;=20),"YES","NO")</f>
        <v>NO</v>
      </c>
      <c r="R118" s="77" t="s">
        <v>2236</v>
      </c>
      <c r="S118" s="78">
        <v>631</v>
      </c>
      <c r="T118" s="79">
        <v>0</v>
      </c>
      <c r="U118" s="79">
        <v>51</v>
      </c>
      <c r="V118" s="80">
        <v>74</v>
      </c>
      <c r="W118" s="147">
        <f t="shared" si="1"/>
        <v>1</v>
      </c>
      <c r="X118" s="68">
        <f t="shared" si="2"/>
        <v>1</v>
      </c>
      <c r="Y118" s="68">
        <f t="shared" si="23"/>
        <v>0</v>
      </c>
      <c r="Z118" s="70">
        <f t="shared" si="24"/>
        <v>0</v>
      </c>
      <c r="AA118" s="150" t="str">
        <f t="shared" si="5"/>
        <v>SRSA</v>
      </c>
      <c r="AB118" s="147">
        <f t="shared" si="6"/>
        <v>1</v>
      </c>
      <c r="AC118" s="68">
        <f t="shared" si="7"/>
        <v>0</v>
      </c>
      <c r="AD118" s="70">
        <f t="shared" si="8"/>
        <v>0</v>
      </c>
      <c r="AE118" s="150" t="str">
        <f t="shared" si="25"/>
        <v>-</v>
      </c>
      <c r="AF118" s="147">
        <f t="shared" si="10"/>
        <v>0</v>
      </c>
      <c r="AG118" s="1" t="e">
        <v>#N/A</v>
      </c>
    </row>
    <row r="119" spans="1:33" s="1" customFormat="1" ht="12.75">
      <c r="A119" s="142">
        <v>2626490</v>
      </c>
      <c r="B119" s="143">
        <v>51060</v>
      </c>
      <c r="C119" s="115" t="s">
        <v>236</v>
      </c>
      <c r="D119" s="109" t="s">
        <v>237</v>
      </c>
      <c r="E119" s="109" t="s">
        <v>238</v>
      </c>
      <c r="F119" s="159">
        <v>49675</v>
      </c>
      <c r="G119" s="110">
        <v>9701</v>
      </c>
      <c r="H119" s="111">
        <v>2318894251</v>
      </c>
      <c r="I119" s="112" t="s">
        <v>471</v>
      </c>
      <c r="J119" s="113" t="s">
        <v>2236</v>
      </c>
      <c r="K119" s="67" t="s">
        <v>2234</v>
      </c>
      <c r="L119" s="47">
        <v>455</v>
      </c>
      <c r="M119" s="50" t="s">
        <v>2234</v>
      </c>
      <c r="N119" s="144">
        <v>12.38938053</v>
      </c>
      <c r="O119" s="113" t="str">
        <f t="shared" si="22"/>
        <v>NO</v>
      </c>
      <c r="P119" s="130"/>
      <c r="Q119" s="53" t="str">
        <f t="shared" si="0"/>
        <v>NO</v>
      </c>
      <c r="R119" s="114" t="s">
        <v>2236</v>
      </c>
      <c r="S119" s="57">
        <v>34651</v>
      </c>
      <c r="T119" s="33">
        <v>2424</v>
      </c>
      <c r="U119" s="33">
        <v>3283</v>
      </c>
      <c r="V119" s="58">
        <v>3081</v>
      </c>
      <c r="W119" s="115">
        <f t="shared" si="1"/>
        <v>1</v>
      </c>
      <c r="X119" s="109">
        <f t="shared" si="2"/>
        <v>1</v>
      </c>
      <c r="Y119" s="109">
        <f t="shared" si="23"/>
        <v>0</v>
      </c>
      <c r="Z119" s="111">
        <f t="shared" si="24"/>
        <v>0</v>
      </c>
      <c r="AA119" s="116" t="str">
        <f t="shared" si="5"/>
        <v>SRSA</v>
      </c>
      <c r="AB119" s="115">
        <f t="shared" si="6"/>
        <v>1</v>
      </c>
      <c r="AC119" s="109">
        <f t="shared" si="7"/>
        <v>0</v>
      </c>
      <c r="AD119" s="111">
        <f t="shared" si="8"/>
        <v>0</v>
      </c>
      <c r="AE119" s="116" t="str">
        <f t="shared" si="25"/>
        <v>-</v>
      </c>
      <c r="AF119" s="115">
        <f t="shared" si="10"/>
        <v>0</v>
      </c>
      <c r="AG119" s="1" t="s">
        <v>625</v>
      </c>
    </row>
    <row r="120" spans="1:33" s="1" customFormat="1" ht="12.75">
      <c r="A120" s="142">
        <v>2626550</v>
      </c>
      <c r="B120" s="143">
        <v>66050</v>
      </c>
      <c r="C120" s="115" t="s">
        <v>241</v>
      </c>
      <c r="D120" s="109" t="s">
        <v>242</v>
      </c>
      <c r="E120" s="109" t="s">
        <v>243</v>
      </c>
      <c r="F120" s="159">
        <v>49953</v>
      </c>
      <c r="G120" s="110">
        <v>1495</v>
      </c>
      <c r="H120" s="111">
        <v>9068844422</v>
      </c>
      <c r="I120" s="112">
        <v>7</v>
      </c>
      <c r="J120" s="113" t="s">
        <v>2236</v>
      </c>
      <c r="K120" s="67" t="s">
        <v>2234</v>
      </c>
      <c r="L120" s="47">
        <v>576</v>
      </c>
      <c r="M120" s="50" t="s">
        <v>2234</v>
      </c>
      <c r="N120" s="144">
        <v>11.22112211</v>
      </c>
      <c r="O120" s="113" t="str">
        <f t="shared" si="22"/>
        <v>NO</v>
      </c>
      <c r="P120" s="130"/>
      <c r="Q120" s="53" t="str">
        <f t="shared" si="0"/>
        <v>NO</v>
      </c>
      <c r="R120" s="114" t="s">
        <v>2236</v>
      </c>
      <c r="S120" s="57">
        <v>42863</v>
      </c>
      <c r="T120" s="33">
        <v>3347</v>
      </c>
      <c r="U120" s="33">
        <v>4315</v>
      </c>
      <c r="V120" s="58">
        <v>6411</v>
      </c>
      <c r="W120" s="115">
        <f t="shared" si="1"/>
        <v>1</v>
      </c>
      <c r="X120" s="109">
        <f t="shared" si="2"/>
        <v>1</v>
      </c>
      <c r="Y120" s="109">
        <f t="shared" si="23"/>
        <v>0</v>
      </c>
      <c r="Z120" s="111">
        <f t="shared" si="24"/>
        <v>0</v>
      </c>
      <c r="AA120" s="116" t="str">
        <f t="shared" si="5"/>
        <v>SRSA</v>
      </c>
      <c r="AB120" s="115">
        <f t="shared" si="6"/>
        <v>1</v>
      </c>
      <c r="AC120" s="109">
        <f t="shared" si="7"/>
        <v>0</v>
      </c>
      <c r="AD120" s="111">
        <f t="shared" si="8"/>
        <v>0</v>
      </c>
      <c r="AE120" s="116" t="str">
        <f t="shared" si="25"/>
        <v>-</v>
      </c>
      <c r="AF120" s="115">
        <f t="shared" si="10"/>
        <v>0</v>
      </c>
      <c r="AG120" s="1" t="s">
        <v>624</v>
      </c>
    </row>
    <row r="121" spans="1:33" s="1" customFormat="1" ht="12.75">
      <c r="A121" s="142">
        <v>2680900</v>
      </c>
      <c r="B121" s="143">
        <v>70000</v>
      </c>
      <c r="C121" s="115" t="s">
        <v>1209</v>
      </c>
      <c r="D121" s="109" t="s">
        <v>1210</v>
      </c>
      <c r="E121" s="109" t="s">
        <v>304</v>
      </c>
      <c r="F121" s="159">
        <v>49424</v>
      </c>
      <c r="G121" s="110">
        <v>9241</v>
      </c>
      <c r="H121" s="111">
        <v>6167388940</v>
      </c>
      <c r="I121" s="112">
        <v>8</v>
      </c>
      <c r="J121" s="113" t="s">
        <v>2236</v>
      </c>
      <c r="K121" s="67" t="s">
        <v>2234</v>
      </c>
      <c r="L121" s="47">
        <v>357</v>
      </c>
      <c r="M121" s="50" t="s">
        <v>2234</v>
      </c>
      <c r="N121" s="144" t="s">
        <v>454</v>
      </c>
      <c r="O121" s="113" t="str">
        <f t="shared" si="22"/>
        <v>M</v>
      </c>
      <c r="P121" s="130"/>
      <c r="Q121" s="53" t="str">
        <f t="shared" si="0"/>
        <v>NO</v>
      </c>
      <c r="R121" s="114" t="s">
        <v>2236</v>
      </c>
      <c r="S121" s="57">
        <v>1921</v>
      </c>
      <c r="T121" s="33">
        <v>0</v>
      </c>
      <c r="U121" s="33">
        <v>931</v>
      </c>
      <c r="V121" s="58">
        <v>9278</v>
      </c>
      <c r="W121" s="115">
        <f t="shared" si="1"/>
        <v>1</v>
      </c>
      <c r="X121" s="109">
        <f t="shared" si="2"/>
        <v>1</v>
      </c>
      <c r="Y121" s="109">
        <f t="shared" si="23"/>
        <v>0</v>
      </c>
      <c r="Z121" s="111">
        <f t="shared" si="24"/>
        <v>0</v>
      </c>
      <c r="AA121" s="116" t="str">
        <f t="shared" si="5"/>
        <v>SRSA</v>
      </c>
      <c r="AB121" s="115">
        <f t="shared" si="6"/>
        <v>1</v>
      </c>
      <c r="AC121" s="109">
        <f t="shared" si="7"/>
        <v>0</v>
      </c>
      <c r="AD121" s="111">
        <f t="shared" si="8"/>
        <v>0</v>
      </c>
      <c r="AE121" s="116" t="str">
        <f t="shared" si="25"/>
        <v>-</v>
      </c>
      <c r="AF121" s="115">
        <f t="shared" si="10"/>
        <v>0</v>
      </c>
      <c r="AG121" s="1" t="s">
        <v>623</v>
      </c>
    </row>
    <row r="122" spans="1:33" s="1" customFormat="1" ht="12.75">
      <c r="A122" s="145">
        <v>2600274</v>
      </c>
      <c r="B122" s="146">
        <v>3902</v>
      </c>
      <c r="C122" s="147" t="s">
        <v>1521</v>
      </c>
      <c r="D122" s="68" t="s">
        <v>1522</v>
      </c>
      <c r="E122" s="68" t="s">
        <v>1523</v>
      </c>
      <c r="F122" s="160">
        <v>49010</v>
      </c>
      <c r="G122" s="69" t="s">
        <v>771</v>
      </c>
      <c r="H122" s="70">
        <v>2696868227</v>
      </c>
      <c r="I122" s="71">
        <v>7</v>
      </c>
      <c r="J122" s="72" t="s">
        <v>2236</v>
      </c>
      <c r="K122" s="73" t="s">
        <v>2234</v>
      </c>
      <c r="L122" s="74">
        <v>14</v>
      </c>
      <c r="M122" s="75" t="s">
        <v>2234</v>
      </c>
      <c r="N122" s="148" t="s">
        <v>454</v>
      </c>
      <c r="O122" s="72" t="str">
        <f t="shared" si="22"/>
        <v>M</v>
      </c>
      <c r="P122" s="149"/>
      <c r="Q122" s="76" t="str">
        <f t="shared" si="0"/>
        <v>NO</v>
      </c>
      <c r="R122" s="77" t="s">
        <v>2236</v>
      </c>
      <c r="S122" s="78">
        <v>662</v>
      </c>
      <c r="T122" s="79">
        <v>0</v>
      </c>
      <c r="U122" s="79">
        <v>0</v>
      </c>
      <c r="V122" s="80">
        <v>331</v>
      </c>
      <c r="W122" s="147">
        <f t="shared" si="1"/>
        <v>1</v>
      </c>
      <c r="X122" s="68">
        <f t="shared" si="2"/>
        <v>1</v>
      </c>
      <c r="Y122" s="68">
        <f t="shared" si="23"/>
        <v>0</v>
      </c>
      <c r="Z122" s="70">
        <f t="shared" si="24"/>
        <v>0</v>
      </c>
      <c r="AA122" s="150" t="str">
        <f t="shared" si="5"/>
        <v>SRSA</v>
      </c>
      <c r="AB122" s="147">
        <f t="shared" si="6"/>
        <v>1</v>
      </c>
      <c r="AC122" s="68">
        <f t="shared" si="7"/>
        <v>0</v>
      </c>
      <c r="AD122" s="70">
        <f t="shared" si="8"/>
        <v>0</v>
      </c>
      <c r="AE122" s="150" t="str">
        <f t="shared" si="25"/>
        <v>-</v>
      </c>
      <c r="AF122" s="147">
        <f t="shared" si="10"/>
        <v>0</v>
      </c>
      <c r="AG122" s="1" t="e">
        <v>#N/A</v>
      </c>
    </row>
    <row r="123" spans="1:33" s="1" customFormat="1" ht="12.75">
      <c r="A123" s="142">
        <v>2627180</v>
      </c>
      <c r="B123" s="143">
        <v>32090</v>
      </c>
      <c r="C123" s="115" t="s">
        <v>258</v>
      </c>
      <c r="D123" s="109" t="s">
        <v>259</v>
      </c>
      <c r="E123" s="109" t="s">
        <v>260</v>
      </c>
      <c r="F123" s="159">
        <v>48754</v>
      </c>
      <c r="G123" s="110">
        <v>8</v>
      </c>
      <c r="H123" s="111">
        <v>9896784261</v>
      </c>
      <c r="I123" s="112">
        <v>7</v>
      </c>
      <c r="J123" s="113" t="s">
        <v>2236</v>
      </c>
      <c r="K123" s="67" t="s">
        <v>2234</v>
      </c>
      <c r="L123" s="47">
        <v>207</v>
      </c>
      <c r="M123" s="50" t="s">
        <v>2234</v>
      </c>
      <c r="N123" s="144">
        <v>14.11764706</v>
      </c>
      <c r="O123" s="113" t="str">
        <f t="shared" si="22"/>
        <v>NO</v>
      </c>
      <c r="P123" s="130"/>
      <c r="Q123" s="53" t="str">
        <f t="shared" si="0"/>
        <v>NO</v>
      </c>
      <c r="R123" s="114" t="s">
        <v>2236</v>
      </c>
      <c r="S123" s="57">
        <v>25668</v>
      </c>
      <c r="T123" s="33">
        <v>2101</v>
      </c>
      <c r="U123" s="33">
        <v>2359</v>
      </c>
      <c r="V123" s="58">
        <v>2657</v>
      </c>
      <c r="W123" s="115">
        <f t="shared" si="1"/>
        <v>1</v>
      </c>
      <c r="X123" s="109">
        <f t="shared" si="2"/>
        <v>1</v>
      </c>
      <c r="Y123" s="109">
        <f t="shared" si="23"/>
        <v>0</v>
      </c>
      <c r="Z123" s="111">
        <f t="shared" si="24"/>
        <v>0</v>
      </c>
      <c r="AA123" s="116" t="str">
        <f t="shared" si="5"/>
        <v>SRSA</v>
      </c>
      <c r="AB123" s="115">
        <f t="shared" si="6"/>
        <v>1</v>
      </c>
      <c r="AC123" s="109">
        <f t="shared" si="7"/>
        <v>0</v>
      </c>
      <c r="AD123" s="111">
        <f t="shared" si="8"/>
        <v>0</v>
      </c>
      <c r="AE123" s="116" t="str">
        <f t="shared" si="25"/>
        <v>-</v>
      </c>
      <c r="AF123" s="115">
        <f t="shared" si="10"/>
        <v>0</v>
      </c>
      <c r="AG123" s="1" t="s">
        <v>622</v>
      </c>
    </row>
    <row r="124" spans="1:33" s="1" customFormat="1" ht="12.75">
      <c r="A124" s="142">
        <v>2627390</v>
      </c>
      <c r="B124" s="143">
        <v>34040</v>
      </c>
      <c r="C124" s="115" t="s">
        <v>265</v>
      </c>
      <c r="D124" s="109" t="s">
        <v>513</v>
      </c>
      <c r="E124" s="109" t="s">
        <v>266</v>
      </c>
      <c r="F124" s="159">
        <v>48870</v>
      </c>
      <c r="G124" s="110">
        <v>338</v>
      </c>
      <c r="H124" s="111">
        <v>9896374359</v>
      </c>
      <c r="I124" s="112">
        <v>8</v>
      </c>
      <c r="J124" s="113" t="s">
        <v>2236</v>
      </c>
      <c r="K124" s="67" t="s">
        <v>2234</v>
      </c>
      <c r="L124" s="47">
        <v>156</v>
      </c>
      <c r="M124" s="50" t="s">
        <v>2234</v>
      </c>
      <c r="N124" s="144">
        <v>4.566210046</v>
      </c>
      <c r="O124" s="113" t="str">
        <f t="shared" si="22"/>
        <v>NO</v>
      </c>
      <c r="P124" s="130"/>
      <c r="Q124" s="53" t="str">
        <f t="shared" si="0"/>
        <v>NO</v>
      </c>
      <c r="R124" s="114" t="s">
        <v>2236</v>
      </c>
      <c r="S124" s="57">
        <v>13429</v>
      </c>
      <c r="T124" s="33">
        <v>1121</v>
      </c>
      <c r="U124" s="33">
        <v>1338</v>
      </c>
      <c r="V124" s="58">
        <v>581</v>
      </c>
      <c r="W124" s="115">
        <f t="shared" si="1"/>
        <v>1</v>
      </c>
      <c r="X124" s="109">
        <f t="shared" si="2"/>
        <v>1</v>
      </c>
      <c r="Y124" s="109">
        <f t="shared" si="23"/>
        <v>0</v>
      </c>
      <c r="Z124" s="111">
        <f t="shared" si="24"/>
        <v>0</v>
      </c>
      <c r="AA124" s="116" t="str">
        <f t="shared" si="5"/>
        <v>SRSA</v>
      </c>
      <c r="AB124" s="115">
        <f t="shared" si="6"/>
        <v>1</v>
      </c>
      <c r="AC124" s="109">
        <f t="shared" si="7"/>
        <v>0</v>
      </c>
      <c r="AD124" s="111">
        <f t="shared" si="8"/>
        <v>0</v>
      </c>
      <c r="AE124" s="116" t="str">
        <f t="shared" si="25"/>
        <v>-</v>
      </c>
      <c r="AF124" s="115">
        <f t="shared" si="10"/>
        <v>0</v>
      </c>
      <c r="AG124" s="1" t="s">
        <v>621</v>
      </c>
    </row>
    <row r="125" spans="1:33" s="1" customFormat="1" ht="12.75">
      <c r="A125" s="142">
        <v>2627690</v>
      </c>
      <c r="B125" s="143">
        <v>76180</v>
      </c>
      <c r="C125" s="115" t="s">
        <v>272</v>
      </c>
      <c r="D125" s="109" t="s">
        <v>273</v>
      </c>
      <c r="E125" s="109" t="s">
        <v>274</v>
      </c>
      <c r="F125" s="159">
        <v>48466</v>
      </c>
      <c r="G125" s="110">
        <v>57</v>
      </c>
      <c r="H125" s="111">
        <v>8103785171</v>
      </c>
      <c r="I125" s="112">
        <v>7</v>
      </c>
      <c r="J125" s="113" t="s">
        <v>2236</v>
      </c>
      <c r="K125" s="67" t="s">
        <v>2234</v>
      </c>
      <c r="L125" s="47">
        <v>561</v>
      </c>
      <c r="M125" s="50" t="s">
        <v>2234</v>
      </c>
      <c r="N125" s="144">
        <v>11.27272727</v>
      </c>
      <c r="O125" s="113" t="str">
        <f t="shared" si="22"/>
        <v>NO</v>
      </c>
      <c r="P125" s="130"/>
      <c r="Q125" s="53" t="str">
        <f t="shared" si="0"/>
        <v>NO</v>
      </c>
      <c r="R125" s="114" t="s">
        <v>2236</v>
      </c>
      <c r="S125" s="57">
        <v>27215</v>
      </c>
      <c r="T125" s="33">
        <v>2031</v>
      </c>
      <c r="U125" s="33">
        <v>3015</v>
      </c>
      <c r="V125" s="58">
        <v>370</v>
      </c>
      <c r="W125" s="115">
        <f t="shared" si="1"/>
        <v>1</v>
      </c>
      <c r="X125" s="109">
        <f t="shared" si="2"/>
        <v>1</v>
      </c>
      <c r="Y125" s="109">
        <f t="shared" si="23"/>
        <v>0</v>
      </c>
      <c r="Z125" s="111">
        <f t="shared" si="24"/>
        <v>0</v>
      </c>
      <c r="AA125" s="116" t="str">
        <f t="shared" si="5"/>
        <v>SRSA</v>
      </c>
      <c r="AB125" s="115">
        <f t="shared" si="6"/>
        <v>1</v>
      </c>
      <c r="AC125" s="109">
        <f t="shared" si="7"/>
        <v>0</v>
      </c>
      <c r="AD125" s="111">
        <f t="shared" si="8"/>
        <v>0</v>
      </c>
      <c r="AE125" s="116" t="str">
        <f t="shared" si="25"/>
        <v>-</v>
      </c>
      <c r="AF125" s="115">
        <f t="shared" si="10"/>
        <v>0</v>
      </c>
      <c r="AG125" s="1" t="s">
        <v>620</v>
      </c>
    </row>
    <row r="126" spans="1:33" s="1" customFormat="1" ht="12.75">
      <c r="A126" s="142">
        <v>2627840</v>
      </c>
      <c r="B126" s="143">
        <v>64070</v>
      </c>
      <c r="C126" s="115" t="s">
        <v>280</v>
      </c>
      <c r="D126" s="109" t="s">
        <v>281</v>
      </c>
      <c r="E126" s="109" t="s">
        <v>282</v>
      </c>
      <c r="F126" s="159">
        <v>49449</v>
      </c>
      <c r="G126" s="110">
        <v>9597</v>
      </c>
      <c r="H126" s="111">
        <v>2318694100</v>
      </c>
      <c r="I126" s="112">
        <v>7</v>
      </c>
      <c r="J126" s="113" t="s">
        <v>2236</v>
      </c>
      <c r="K126" s="67" t="s">
        <v>2234</v>
      </c>
      <c r="L126" s="47">
        <v>275</v>
      </c>
      <c r="M126" s="50" t="s">
        <v>2234</v>
      </c>
      <c r="N126" s="144">
        <v>11.55913978</v>
      </c>
      <c r="O126" s="113" t="str">
        <f t="shared" si="22"/>
        <v>NO</v>
      </c>
      <c r="P126" s="130"/>
      <c r="Q126" s="53" t="str">
        <f t="shared" si="0"/>
        <v>NO</v>
      </c>
      <c r="R126" s="114" t="s">
        <v>2236</v>
      </c>
      <c r="S126" s="57">
        <v>23089</v>
      </c>
      <c r="T126" s="33">
        <v>1822</v>
      </c>
      <c r="U126" s="33">
        <v>2206</v>
      </c>
      <c r="V126" s="58">
        <v>181</v>
      </c>
      <c r="W126" s="115">
        <f t="shared" si="1"/>
        <v>1</v>
      </c>
      <c r="X126" s="109">
        <f t="shared" si="2"/>
        <v>1</v>
      </c>
      <c r="Y126" s="109">
        <f t="shared" si="23"/>
        <v>0</v>
      </c>
      <c r="Z126" s="111">
        <f t="shared" si="24"/>
        <v>0</v>
      </c>
      <c r="AA126" s="116" t="str">
        <f t="shared" si="5"/>
        <v>SRSA</v>
      </c>
      <c r="AB126" s="115">
        <f t="shared" si="6"/>
        <v>1</v>
      </c>
      <c r="AC126" s="109">
        <f t="shared" si="7"/>
        <v>0</v>
      </c>
      <c r="AD126" s="111">
        <f t="shared" si="8"/>
        <v>0</v>
      </c>
      <c r="AE126" s="116" t="str">
        <f t="shared" si="25"/>
        <v>-</v>
      </c>
      <c r="AF126" s="115">
        <f t="shared" si="10"/>
        <v>0</v>
      </c>
      <c r="AG126" s="1" t="s">
        <v>619</v>
      </c>
    </row>
    <row r="127" spans="1:33" s="1" customFormat="1" ht="12.75">
      <c r="A127" s="142">
        <v>2628020</v>
      </c>
      <c r="B127" s="143">
        <v>17090</v>
      </c>
      <c r="C127" s="115" t="s">
        <v>289</v>
      </c>
      <c r="D127" s="109" t="s">
        <v>2258</v>
      </c>
      <c r="E127" s="109" t="s">
        <v>290</v>
      </c>
      <c r="F127" s="159">
        <v>49774</v>
      </c>
      <c r="G127" s="110">
        <v>278</v>
      </c>
      <c r="H127" s="111">
        <v>9066476285</v>
      </c>
      <c r="I127" s="112">
        <v>7</v>
      </c>
      <c r="J127" s="113" t="s">
        <v>2236</v>
      </c>
      <c r="K127" s="67" t="s">
        <v>2234</v>
      </c>
      <c r="L127" s="47">
        <v>471</v>
      </c>
      <c r="M127" s="50" t="s">
        <v>2234</v>
      </c>
      <c r="N127" s="144">
        <v>11.05121294</v>
      </c>
      <c r="O127" s="113" t="str">
        <f t="shared" si="22"/>
        <v>NO</v>
      </c>
      <c r="P127" s="130"/>
      <c r="Q127" s="53" t="str">
        <f t="shared" si="0"/>
        <v>NO</v>
      </c>
      <c r="R127" s="114" t="s">
        <v>2236</v>
      </c>
      <c r="S127" s="57">
        <v>22111</v>
      </c>
      <c r="T127" s="33">
        <v>1570</v>
      </c>
      <c r="U127" s="33">
        <v>2520</v>
      </c>
      <c r="V127" s="58">
        <v>3188</v>
      </c>
      <c r="W127" s="115">
        <f t="shared" si="1"/>
        <v>1</v>
      </c>
      <c r="X127" s="109">
        <f t="shared" si="2"/>
        <v>1</v>
      </c>
      <c r="Y127" s="109">
        <f t="shared" si="23"/>
        <v>0</v>
      </c>
      <c r="Z127" s="111">
        <f t="shared" si="24"/>
        <v>0</v>
      </c>
      <c r="AA127" s="116" t="str">
        <f t="shared" si="5"/>
        <v>SRSA</v>
      </c>
      <c r="AB127" s="115">
        <f t="shared" si="6"/>
        <v>1</v>
      </c>
      <c r="AC127" s="109">
        <f t="shared" si="7"/>
        <v>0</v>
      </c>
      <c r="AD127" s="111">
        <f t="shared" si="8"/>
        <v>0</v>
      </c>
      <c r="AE127" s="116" t="str">
        <f t="shared" si="25"/>
        <v>-</v>
      </c>
      <c r="AF127" s="115">
        <f t="shared" si="10"/>
        <v>0</v>
      </c>
      <c r="AG127" s="1" t="s">
        <v>618</v>
      </c>
    </row>
    <row r="128" spans="1:33" s="1" customFormat="1" ht="12.75">
      <c r="A128" s="142">
        <v>2628810</v>
      </c>
      <c r="B128" s="143">
        <v>32130</v>
      </c>
      <c r="C128" s="115" t="s">
        <v>812</v>
      </c>
      <c r="D128" s="109" t="s">
        <v>813</v>
      </c>
      <c r="E128" s="109" t="s">
        <v>814</v>
      </c>
      <c r="F128" s="159">
        <v>48468</v>
      </c>
      <c r="G128" s="110">
        <v>9100</v>
      </c>
      <c r="H128" s="111">
        <v>9894284151</v>
      </c>
      <c r="I128" s="112">
        <v>7</v>
      </c>
      <c r="J128" s="113" t="s">
        <v>2236</v>
      </c>
      <c r="K128" s="67" t="s">
        <v>2234</v>
      </c>
      <c r="L128" s="47">
        <v>110</v>
      </c>
      <c r="M128" s="50" t="s">
        <v>2234</v>
      </c>
      <c r="N128" s="144">
        <v>2.976190476</v>
      </c>
      <c r="O128" s="113" t="str">
        <f t="shared" si="22"/>
        <v>NO</v>
      </c>
      <c r="P128" s="130"/>
      <c r="Q128" s="53" t="str">
        <f t="shared" si="0"/>
        <v>NO</v>
      </c>
      <c r="R128" s="114" t="s">
        <v>2236</v>
      </c>
      <c r="S128" s="57">
        <v>7600</v>
      </c>
      <c r="T128" s="33">
        <v>421</v>
      </c>
      <c r="U128" s="33">
        <v>813</v>
      </c>
      <c r="V128" s="58">
        <v>878</v>
      </c>
      <c r="W128" s="115">
        <f t="shared" si="1"/>
        <v>1</v>
      </c>
      <c r="X128" s="109">
        <f t="shared" si="2"/>
        <v>1</v>
      </c>
      <c r="Y128" s="109">
        <f t="shared" si="23"/>
        <v>0</v>
      </c>
      <c r="Z128" s="111">
        <f t="shared" si="24"/>
        <v>0</v>
      </c>
      <c r="AA128" s="116" t="str">
        <f t="shared" si="5"/>
        <v>SRSA</v>
      </c>
      <c r="AB128" s="115">
        <f t="shared" si="6"/>
        <v>1</v>
      </c>
      <c r="AC128" s="109">
        <f t="shared" si="7"/>
        <v>0</v>
      </c>
      <c r="AD128" s="111">
        <f t="shared" si="8"/>
        <v>0</v>
      </c>
      <c r="AE128" s="116" t="str">
        <f t="shared" si="25"/>
        <v>-</v>
      </c>
      <c r="AF128" s="115">
        <f t="shared" si="10"/>
        <v>0</v>
      </c>
      <c r="AG128" s="1" t="s">
        <v>617</v>
      </c>
    </row>
    <row r="129" spans="1:33" s="1" customFormat="1" ht="12.75">
      <c r="A129" s="142">
        <v>2629130</v>
      </c>
      <c r="B129" s="143">
        <v>71060</v>
      </c>
      <c r="C129" s="115" t="s">
        <v>824</v>
      </c>
      <c r="D129" s="109" t="s">
        <v>740</v>
      </c>
      <c r="E129" s="109" t="s">
        <v>533</v>
      </c>
      <c r="F129" s="159">
        <v>49776</v>
      </c>
      <c r="G129" s="110">
        <v>187</v>
      </c>
      <c r="H129" s="111">
        <v>9897662573</v>
      </c>
      <c r="I129" s="112">
        <v>7</v>
      </c>
      <c r="J129" s="113" t="s">
        <v>2236</v>
      </c>
      <c r="K129" s="67" t="s">
        <v>2234</v>
      </c>
      <c r="L129" s="47">
        <v>279</v>
      </c>
      <c r="M129" s="50" t="s">
        <v>2234</v>
      </c>
      <c r="N129" s="144">
        <v>14.45783133</v>
      </c>
      <c r="O129" s="113" t="str">
        <f t="shared" si="22"/>
        <v>NO</v>
      </c>
      <c r="P129" s="130"/>
      <c r="Q129" s="53" t="str">
        <f t="shared" si="0"/>
        <v>NO</v>
      </c>
      <c r="R129" s="114" t="s">
        <v>2236</v>
      </c>
      <c r="S129" s="57">
        <v>27873</v>
      </c>
      <c r="T129" s="33">
        <v>2333</v>
      </c>
      <c r="U129" s="33">
        <v>2668</v>
      </c>
      <c r="V129" s="58">
        <v>2587</v>
      </c>
      <c r="W129" s="115">
        <f t="shared" si="1"/>
        <v>1</v>
      </c>
      <c r="X129" s="109">
        <f t="shared" si="2"/>
        <v>1</v>
      </c>
      <c r="Y129" s="109">
        <f t="shared" si="23"/>
        <v>0</v>
      </c>
      <c r="Z129" s="111">
        <f t="shared" si="24"/>
        <v>0</v>
      </c>
      <c r="AA129" s="116" t="str">
        <f t="shared" si="5"/>
        <v>SRSA</v>
      </c>
      <c r="AB129" s="115">
        <f t="shared" si="6"/>
        <v>1</v>
      </c>
      <c r="AC129" s="109">
        <f t="shared" si="7"/>
        <v>0</v>
      </c>
      <c r="AD129" s="111">
        <f t="shared" si="8"/>
        <v>0</v>
      </c>
      <c r="AE129" s="116" t="str">
        <f t="shared" si="25"/>
        <v>-</v>
      </c>
      <c r="AF129" s="115">
        <f t="shared" si="10"/>
        <v>0</v>
      </c>
      <c r="AG129" s="1" t="s">
        <v>616</v>
      </c>
    </row>
    <row r="130" spans="1:33" s="1" customFormat="1" ht="12.75">
      <c r="A130" s="142">
        <v>2629190</v>
      </c>
      <c r="B130" s="143">
        <v>52100</v>
      </c>
      <c r="C130" s="115" t="s">
        <v>828</v>
      </c>
      <c r="D130" s="109" t="s">
        <v>829</v>
      </c>
      <c r="E130" s="109" t="s">
        <v>830</v>
      </c>
      <c r="F130" s="159">
        <v>49808</v>
      </c>
      <c r="G130" s="110">
        <v>160</v>
      </c>
      <c r="H130" s="111">
        <v>9063459355</v>
      </c>
      <c r="I130" s="112">
        <v>7</v>
      </c>
      <c r="J130" s="113" t="s">
        <v>2236</v>
      </c>
      <c r="K130" s="67" t="s">
        <v>2234</v>
      </c>
      <c r="L130" s="47">
        <v>48</v>
      </c>
      <c r="M130" s="50" t="s">
        <v>2234</v>
      </c>
      <c r="N130" s="144">
        <v>8.910891089</v>
      </c>
      <c r="O130" s="113" t="str">
        <f t="shared" si="22"/>
        <v>NO</v>
      </c>
      <c r="P130" s="130"/>
      <c r="Q130" s="53" t="str">
        <f t="shared" si="0"/>
        <v>NO</v>
      </c>
      <c r="R130" s="114" t="s">
        <v>2236</v>
      </c>
      <c r="S130" s="57">
        <v>4763</v>
      </c>
      <c r="T130" s="33">
        <v>558</v>
      </c>
      <c r="U130" s="33">
        <v>619</v>
      </c>
      <c r="V130" s="58">
        <v>508</v>
      </c>
      <c r="W130" s="115">
        <f t="shared" si="1"/>
        <v>1</v>
      </c>
      <c r="X130" s="109">
        <f t="shared" si="2"/>
        <v>1</v>
      </c>
      <c r="Y130" s="109">
        <f t="shared" si="23"/>
        <v>0</v>
      </c>
      <c r="Z130" s="111">
        <f t="shared" si="24"/>
        <v>0</v>
      </c>
      <c r="AA130" s="116" t="str">
        <f t="shared" si="5"/>
        <v>SRSA</v>
      </c>
      <c r="AB130" s="115">
        <f t="shared" si="6"/>
        <v>1</v>
      </c>
      <c r="AC130" s="109">
        <f t="shared" si="7"/>
        <v>0</v>
      </c>
      <c r="AD130" s="111">
        <f t="shared" si="8"/>
        <v>0</v>
      </c>
      <c r="AE130" s="116" t="str">
        <f t="shared" si="25"/>
        <v>-</v>
      </c>
      <c r="AF130" s="115">
        <f t="shared" si="10"/>
        <v>0</v>
      </c>
      <c r="AG130" s="1" t="s">
        <v>615</v>
      </c>
    </row>
    <row r="131" spans="1:33" s="1" customFormat="1" ht="12.75">
      <c r="A131" s="145">
        <v>2600269</v>
      </c>
      <c r="B131" s="146">
        <v>71902</v>
      </c>
      <c r="C131" s="147" t="s">
        <v>1510</v>
      </c>
      <c r="D131" s="68" t="s">
        <v>1511</v>
      </c>
      <c r="E131" s="68" t="s">
        <v>1512</v>
      </c>
      <c r="F131" s="160">
        <v>49765</v>
      </c>
      <c r="G131" s="69">
        <v>731</v>
      </c>
      <c r="H131" s="70">
        <v>9897336708</v>
      </c>
      <c r="I131" s="71">
        <v>7</v>
      </c>
      <c r="J131" s="72" t="s">
        <v>2236</v>
      </c>
      <c r="K131" s="73" t="s">
        <v>2234</v>
      </c>
      <c r="L131" s="74">
        <v>40</v>
      </c>
      <c r="M131" s="75" t="s">
        <v>2234</v>
      </c>
      <c r="N131" s="148" t="s">
        <v>454</v>
      </c>
      <c r="O131" s="72" t="str">
        <f t="shared" si="22"/>
        <v>M</v>
      </c>
      <c r="P131" s="149">
        <v>13.953</v>
      </c>
      <c r="Q131" s="76" t="str">
        <f t="shared" si="0"/>
        <v>NO</v>
      </c>
      <c r="R131" s="77" t="s">
        <v>2236</v>
      </c>
      <c r="S131" s="78">
        <v>558</v>
      </c>
      <c r="T131" s="79">
        <v>0</v>
      </c>
      <c r="U131" s="79">
        <v>0</v>
      </c>
      <c r="V131" s="80">
        <v>211</v>
      </c>
      <c r="W131" s="147">
        <f t="shared" si="1"/>
        <v>1</v>
      </c>
      <c r="X131" s="68">
        <f t="shared" si="2"/>
        <v>1</v>
      </c>
      <c r="Y131" s="68">
        <f t="shared" si="23"/>
        <v>0</v>
      </c>
      <c r="Z131" s="70">
        <f t="shared" si="24"/>
        <v>0</v>
      </c>
      <c r="AA131" s="150" t="str">
        <f t="shared" si="5"/>
        <v>SRSA</v>
      </c>
      <c r="AB131" s="147">
        <f t="shared" si="6"/>
        <v>1</v>
      </c>
      <c r="AC131" s="68">
        <f t="shared" si="7"/>
        <v>0</v>
      </c>
      <c r="AD131" s="70">
        <f t="shared" si="8"/>
        <v>0</v>
      </c>
      <c r="AE131" s="150" t="str">
        <f t="shared" si="25"/>
        <v>-</v>
      </c>
      <c r="AF131" s="147">
        <f t="shared" si="10"/>
        <v>0</v>
      </c>
      <c r="AG131" s="1" t="e">
        <v>#N/A</v>
      </c>
    </row>
    <row r="132" spans="1:33" s="1" customFormat="1" ht="12.75">
      <c r="A132" s="142">
        <v>2629340</v>
      </c>
      <c r="B132" s="143">
        <v>21060</v>
      </c>
      <c r="C132" s="115" t="s">
        <v>836</v>
      </c>
      <c r="D132" s="109" t="s">
        <v>837</v>
      </c>
      <c r="E132" s="109" t="s">
        <v>838</v>
      </c>
      <c r="F132" s="159">
        <v>49878</v>
      </c>
      <c r="G132" s="110">
        <v>68</v>
      </c>
      <c r="H132" s="111">
        <v>9064746411</v>
      </c>
      <c r="I132" s="112">
        <v>7</v>
      </c>
      <c r="J132" s="113" t="s">
        <v>2236</v>
      </c>
      <c r="K132" s="67" t="s">
        <v>2234</v>
      </c>
      <c r="L132" s="47">
        <v>408</v>
      </c>
      <c r="M132" s="50" t="s">
        <v>2234</v>
      </c>
      <c r="N132" s="144">
        <v>7.860262009</v>
      </c>
      <c r="O132" s="113" t="str">
        <f t="shared" si="22"/>
        <v>NO</v>
      </c>
      <c r="P132" s="130"/>
      <c r="Q132" s="53" t="str">
        <f t="shared" si="0"/>
        <v>NO</v>
      </c>
      <c r="R132" s="114" t="s">
        <v>2236</v>
      </c>
      <c r="S132" s="57">
        <v>23315</v>
      </c>
      <c r="T132" s="33">
        <v>1686</v>
      </c>
      <c r="U132" s="33">
        <v>2554</v>
      </c>
      <c r="V132" s="58">
        <v>2761</v>
      </c>
      <c r="W132" s="115">
        <f t="shared" si="1"/>
        <v>1</v>
      </c>
      <c r="X132" s="109">
        <f t="shared" si="2"/>
        <v>1</v>
      </c>
      <c r="Y132" s="109">
        <f t="shared" si="23"/>
        <v>0</v>
      </c>
      <c r="Z132" s="111">
        <f t="shared" si="24"/>
        <v>0</v>
      </c>
      <c r="AA132" s="116" t="str">
        <f t="shared" si="5"/>
        <v>SRSA</v>
      </c>
      <c r="AB132" s="115">
        <f t="shared" si="6"/>
        <v>1</v>
      </c>
      <c r="AC132" s="109">
        <f t="shared" si="7"/>
        <v>0</v>
      </c>
      <c r="AD132" s="111">
        <f t="shared" si="8"/>
        <v>0</v>
      </c>
      <c r="AE132" s="116" t="str">
        <f t="shared" si="25"/>
        <v>-</v>
      </c>
      <c r="AF132" s="115">
        <f t="shared" si="10"/>
        <v>0</v>
      </c>
      <c r="AG132" s="1" t="s">
        <v>614</v>
      </c>
    </row>
    <row r="133" spans="1:33" s="1" customFormat="1" ht="12.75">
      <c r="A133" s="142">
        <v>2629580</v>
      </c>
      <c r="B133" s="143">
        <v>52110</v>
      </c>
      <c r="C133" s="115" t="s">
        <v>855</v>
      </c>
      <c r="D133" s="109" t="s">
        <v>856</v>
      </c>
      <c r="E133" s="109" t="s">
        <v>857</v>
      </c>
      <c r="F133" s="159">
        <v>49879</v>
      </c>
      <c r="G133" s="110">
        <v>9751</v>
      </c>
      <c r="H133" s="111">
        <v>9063762277</v>
      </c>
      <c r="I133" s="112">
        <v>7</v>
      </c>
      <c r="J133" s="113" t="s">
        <v>2236</v>
      </c>
      <c r="K133" s="67" t="s">
        <v>2234</v>
      </c>
      <c r="L133" s="47">
        <v>157</v>
      </c>
      <c r="M133" s="50" t="s">
        <v>2234</v>
      </c>
      <c r="N133" s="144">
        <v>12.67605634</v>
      </c>
      <c r="O133" s="113" t="str">
        <f t="shared" si="22"/>
        <v>NO</v>
      </c>
      <c r="P133" s="130"/>
      <c r="Q133" s="53" t="str">
        <f t="shared" si="0"/>
        <v>NO</v>
      </c>
      <c r="R133" s="114" t="s">
        <v>2236</v>
      </c>
      <c r="S133" s="57">
        <v>12389</v>
      </c>
      <c r="T133" s="33">
        <v>1067</v>
      </c>
      <c r="U133" s="33">
        <v>1200</v>
      </c>
      <c r="V133" s="58">
        <v>2015</v>
      </c>
      <c r="W133" s="115">
        <f t="shared" si="1"/>
        <v>1</v>
      </c>
      <c r="X133" s="109">
        <f t="shared" si="2"/>
        <v>1</v>
      </c>
      <c r="Y133" s="109">
        <f t="shared" si="23"/>
        <v>0</v>
      </c>
      <c r="Z133" s="111">
        <f t="shared" si="24"/>
        <v>0</v>
      </c>
      <c r="AA133" s="116" t="str">
        <f t="shared" si="5"/>
        <v>SRSA</v>
      </c>
      <c r="AB133" s="115">
        <f t="shared" si="6"/>
        <v>1</v>
      </c>
      <c r="AC133" s="109">
        <f t="shared" si="7"/>
        <v>0</v>
      </c>
      <c r="AD133" s="111">
        <f t="shared" si="8"/>
        <v>0</v>
      </c>
      <c r="AE133" s="116" t="str">
        <f t="shared" si="25"/>
        <v>-</v>
      </c>
      <c r="AF133" s="115">
        <f t="shared" si="10"/>
        <v>0</v>
      </c>
      <c r="AG133" s="1" t="s">
        <v>613</v>
      </c>
    </row>
    <row r="134" spans="1:33" s="1" customFormat="1" ht="12.75">
      <c r="A134" s="142">
        <v>2600143</v>
      </c>
      <c r="B134" s="143">
        <v>30901</v>
      </c>
      <c r="C134" s="115" t="s">
        <v>1275</v>
      </c>
      <c r="D134" s="109" t="s">
        <v>1276</v>
      </c>
      <c r="E134" s="109" t="s">
        <v>1277</v>
      </c>
      <c r="F134" s="159">
        <v>49242</v>
      </c>
      <c r="G134" s="110">
        <v>1053</v>
      </c>
      <c r="H134" s="111">
        <v>5174377990</v>
      </c>
      <c r="I134" s="112">
        <v>7</v>
      </c>
      <c r="J134" s="113" t="s">
        <v>2236</v>
      </c>
      <c r="K134" s="67" t="s">
        <v>2234</v>
      </c>
      <c r="L134" s="47">
        <v>90</v>
      </c>
      <c r="M134" s="50" t="s">
        <v>2234</v>
      </c>
      <c r="N134" s="144" t="s">
        <v>454</v>
      </c>
      <c r="O134" s="113" t="str">
        <f t="shared" si="22"/>
        <v>M</v>
      </c>
      <c r="P134" s="130">
        <v>6.104</v>
      </c>
      <c r="Q134" s="53" t="str">
        <f t="shared" si="0"/>
        <v>NO</v>
      </c>
      <c r="R134" s="114" t="s">
        <v>2236</v>
      </c>
      <c r="S134" s="57">
        <v>7053</v>
      </c>
      <c r="T134" s="33">
        <v>104</v>
      </c>
      <c r="U134" s="33">
        <v>361</v>
      </c>
      <c r="V134" s="58">
        <v>59</v>
      </c>
      <c r="W134" s="115">
        <f t="shared" si="1"/>
        <v>1</v>
      </c>
      <c r="X134" s="109">
        <f t="shared" si="2"/>
        <v>1</v>
      </c>
      <c r="Y134" s="109">
        <f t="shared" si="23"/>
        <v>0</v>
      </c>
      <c r="Z134" s="111">
        <f t="shared" si="24"/>
        <v>0</v>
      </c>
      <c r="AA134" s="116" t="str">
        <f t="shared" si="5"/>
        <v>SRSA</v>
      </c>
      <c r="AB134" s="115">
        <f t="shared" si="6"/>
        <v>1</v>
      </c>
      <c r="AC134" s="109">
        <f t="shared" si="7"/>
        <v>0</v>
      </c>
      <c r="AD134" s="111">
        <f t="shared" si="8"/>
        <v>0</v>
      </c>
      <c r="AE134" s="116" t="str">
        <f t="shared" si="25"/>
        <v>-</v>
      </c>
      <c r="AF134" s="115">
        <f t="shared" si="10"/>
        <v>0</v>
      </c>
      <c r="AG134" s="1" t="s">
        <v>612</v>
      </c>
    </row>
    <row r="135" spans="1:33" s="1" customFormat="1" ht="12.75">
      <c r="A135" s="142">
        <v>2600010</v>
      </c>
      <c r="B135" s="143">
        <v>32610</v>
      </c>
      <c r="C135" s="115" t="s">
        <v>320</v>
      </c>
      <c r="D135" s="109" t="s">
        <v>321</v>
      </c>
      <c r="E135" s="109" t="s">
        <v>319</v>
      </c>
      <c r="F135" s="159">
        <v>48413</v>
      </c>
      <c r="G135" s="110">
        <v>9155</v>
      </c>
      <c r="H135" s="111">
        <v>9892696406</v>
      </c>
      <c r="I135" s="112">
        <v>7</v>
      </c>
      <c r="J135" s="113" t="s">
        <v>2236</v>
      </c>
      <c r="K135" s="67" t="s">
        <v>2234</v>
      </c>
      <c r="L135" s="47">
        <v>16</v>
      </c>
      <c r="M135" s="50" t="s">
        <v>2234</v>
      </c>
      <c r="N135" s="144">
        <v>18.18181818</v>
      </c>
      <c r="O135" s="113" t="str">
        <f t="shared" si="22"/>
        <v>NO</v>
      </c>
      <c r="P135" s="130"/>
      <c r="Q135" s="53" t="str">
        <f t="shared" si="0"/>
        <v>NO</v>
      </c>
      <c r="R135" s="114" t="s">
        <v>2236</v>
      </c>
      <c r="S135" s="57">
        <v>2076</v>
      </c>
      <c r="T135" s="33">
        <v>176</v>
      </c>
      <c r="U135" s="33">
        <v>0</v>
      </c>
      <c r="V135" s="58">
        <v>216</v>
      </c>
      <c r="W135" s="115">
        <f t="shared" si="1"/>
        <v>1</v>
      </c>
      <c r="X135" s="109">
        <f t="shared" si="2"/>
        <v>1</v>
      </c>
      <c r="Y135" s="109">
        <f t="shared" si="23"/>
        <v>0</v>
      </c>
      <c r="Z135" s="111">
        <f t="shared" si="24"/>
        <v>0</v>
      </c>
      <c r="AA135" s="116" t="str">
        <f t="shared" si="5"/>
        <v>SRSA</v>
      </c>
      <c r="AB135" s="115">
        <f t="shared" si="6"/>
        <v>1</v>
      </c>
      <c r="AC135" s="109">
        <f t="shared" si="7"/>
        <v>0</v>
      </c>
      <c r="AD135" s="111">
        <f t="shared" si="8"/>
        <v>0</v>
      </c>
      <c r="AE135" s="116" t="str">
        <f t="shared" si="25"/>
        <v>-</v>
      </c>
      <c r="AF135" s="115">
        <f t="shared" si="10"/>
        <v>0</v>
      </c>
      <c r="AG135" s="1" t="s">
        <v>609</v>
      </c>
    </row>
    <row r="136" spans="1:33" s="1" customFormat="1" ht="12.75">
      <c r="A136" s="142">
        <v>2600011</v>
      </c>
      <c r="B136" s="143">
        <v>32620</v>
      </c>
      <c r="C136" s="115" t="s">
        <v>322</v>
      </c>
      <c r="D136" s="109" t="s">
        <v>323</v>
      </c>
      <c r="E136" s="109" t="s">
        <v>316</v>
      </c>
      <c r="F136" s="159">
        <v>48441</v>
      </c>
      <c r="G136" s="110">
        <v>9607</v>
      </c>
      <c r="H136" s="111">
        <v>9892696406</v>
      </c>
      <c r="I136" s="112">
        <v>7</v>
      </c>
      <c r="J136" s="113" t="s">
        <v>2236</v>
      </c>
      <c r="K136" s="67" t="s">
        <v>2234</v>
      </c>
      <c r="L136" s="47">
        <v>25</v>
      </c>
      <c r="M136" s="50" t="s">
        <v>2234</v>
      </c>
      <c r="N136" s="144">
        <v>7.407407407</v>
      </c>
      <c r="O136" s="113" t="str">
        <f t="shared" si="22"/>
        <v>NO</v>
      </c>
      <c r="P136" s="130"/>
      <c r="Q136" s="53" t="str">
        <f t="shared" si="0"/>
        <v>NO</v>
      </c>
      <c r="R136" s="114" t="s">
        <v>2236</v>
      </c>
      <c r="S136" s="57">
        <v>1277</v>
      </c>
      <c r="T136" s="33">
        <v>165</v>
      </c>
      <c r="U136" s="33">
        <v>0</v>
      </c>
      <c r="V136" s="58">
        <v>350</v>
      </c>
      <c r="W136" s="115">
        <f t="shared" si="1"/>
        <v>1</v>
      </c>
      <c r="X136" s="109">
        <f t="shared" si="2"/>
        <v>1</v>
      </c>
      <c r="Y136" s="109">
        <f t="shared" si="23"/>
        <v>0</v>
      </c>
      <c r="Z136" s="111">
        <f t="shared" si="24"/>
        <v>0</v>
      </c>
      <c r="AA136" s="116" t="str">
        <f t="shared" si="5"/>
        <v>SRSA</v>
      </c>
      <c r="AB136" s="115">
        <f t="shared" si="6"/>
        <v>1</v>
      </c>
      <c r="AC136" s="109">
        <f t="shared" si="7"/>
        <v>0</v>
      </c>
      <c r="AD136" s="111">
        <f t="shared" si="8"/>
        <v>0</v>
      </c>
      <c r="AE136" s="116" t="str">
        <f t="shared" si="25"/>
        <v>-</v>
      </c>
      <c r="AF136" s="115">
        <f t="shared" si="10"/>
        <v>0</v>
      </c>
      <c r="AG136" s="1" t="s">
        <v>611</v>
      </c>
    </row>
    <row r="137" spans="1:33" s="1" customFormat="1" ht="12.75">
      <c r="A137" s="142">
        <v>2631830</v>
      </c>
      <c r="B137" s="143">
        <v>32630</v>
      </c>
      <c r="C137" s="115" t="s">
        <v>920</v>
      </c>
      <c r="D137" s="109" t="s">
        <v>921</v>
      </c>
      <c r="E137" s="109" t="s">
        <v>316</v>
      </c>
      <c r="F137" s="159">
        <v>48441</v>
      </c>
      <c r="G137" s="110">
        <v>8851</v>
      </c>
      <c r="H137" s="111">
        <v>9892696406</v>
      </c>
      <c r="I137" s="112">
        <v>7</v>
      </c>
      <c r="J137" s="113" t="s">
        <v>2236</v>
      </c>
      <c r="K137" s="67" t="s">
        <v>2234</v>
      </c>
      <c r="L137" s="47">
        <v>14</v>
      </c>
      <c r="M137" s="50" t="s">
        <v>2234</v>
      </c>
      <c r="N137" s="144">
        <v>19.23076923</v>
      </c>
      <c r="O137" s="113" t="str">
        <f t="shared" si="22"/>
        <v>NO</v>
      </c>
      <c r="P137" s="130"/>
      <c r="Q137" s="53" t="str">
        <f t="shared" si="0"/>
        <v>NO</v>
      </c>
      <c r="R137" s="114" t="s">
        <v>2236</v>
      </c>
      <c r="S137" s="57">
        <v>1352</v>
      </c>
      <c r="T137" s="33">
        <v>136</v>
      </c>
      <c r="U137" s="33">
        <v>0</v>
      </c>
      <c r="V137" s="58">
        <v>224</v>
      </c>
      <c r="W137" s="115">
        <f t="shared" si="1"/>
        <v>1</v>
      </c>
      <c r="X137" s="109">
        <f t="shared" si="2"/>
        <v>1</v>
      </c>
      <c r="Y137" s="109">
        <f t="shared" si="23"/>
        <v>0</v>
      </c>
      <c r="Z137" s="111">
        <f t="shared" si="24"/>
        <v>0</v>
      </c>
      <c r="AA137" s="116" t="str">
        <f t="shared" si="5"/>
        <v>SRSA</v>
      </c>
      <c r="AB137" s="115">
        <f t="shared" si="6"/>
        <v>1</v>
      </c>
      <c r="AC137" s="109">
        <f t="shared" si="7"/>
        <v>0</v>
      </c>
      <c r="AD137" s="111">
        <f t="shared" si="8"/>
        <v>0</v>
      </c>
      <c r="AE137" s="116" t="str">
        <f t="shared" si="25"/>
        <v>-</v>
      </c>
      <c r="AF137" s="115">
        <f t="shared" si="10"/>
        <v>0</v>
      </c>
      <c r="AG137" s="1" t="s">
        <v>610</v>
      </c>
    </row>
    <row r="138" spans="1:33" s="1" customFormat="1" ht="12.75">
      <c r="A138" s="142">
        <v>2632070</v>
      </c>
      <c r="B138" s="143">
        <v>11830</v>
      </c>
      <c r="C138" s="115" t="s">
        <v>922</v>
      </c>
      <c r="D138" s="109" t="s">
        <v>923</v>
      </c>
      <c r="E138" s="109" t="s">
        <v>924</v>
      </c>
      <c r="F138" s="159">
        <v>49126</v>
      </c>
      <c r="G138" s="110">
        <v>9779</v>
      </c>
      <c r="H138" s="111">
        <v>6169256757</v>
      </c>
      <c r="I138" s="112">
        <v>8</v>
      </c>
      <c r="J138" s="113" t="s">
        <v>2236</v>
      </c>
      <c r="K138" s="67" t="s">
        <v>2234</v>
      </c>
      <c r="L138" s="47">
        <v>58</v>
      </c>
      <c r="M138" s="50" t="s">
        <v>2234</v>
      </c>
      <c r="N138" s="144">
        <v>2.564102564</v>
      </c>
      <c r="O138" s="113" t="str">
        <f t="shared" si="22"/>
        <v>NO</v>
      </c>
      <c r="P138" s="130"/>
      <c r="Q138" s="53" t="str">
        <f t="shared" si="0"/>
        <v>NO</v>
      </c>
      <c r="R138" s="114" t="s">
        <v>2236</v>
      </c>
      <c r="S138" s="57">
        <v>1485</v>
      </c>
      <c r="T138" s="33">
        <v>0</v>
      </c>
      <c r="U138" s="33">
        <v>166</v>
      </c>
      <c r="V138" s="58">
        <v>191</v>
      </c>
      <c r="W138" s="115">
        <f t="shared" si="1"/>
        <v>1</v>
      </c>
      <c r="X138" s="109">
        <f t="shared" si="2"/>
        <v>1</v>
      </c>
      <c r="Y138" s="109">
        <f t="shared" si="23"/>
        <v>0</v>
      </c>
      <c r="Z138" s="111">
        <f t="shared" si="24"/>
        <v>0</v>
      </c>
      <c r="AA138" s="116" t="str">
        <f t="shared" si="5"/>
        <v>SRSA</v>
      </c>
      <c r="AB138" s="115">
        <f t="shared" si="6"/>
        <v>1</v>
      </c>
      <c r="AC138" s="109">
        <f t="shared" si="7"/>
        <v>0</v>
      </c>
      <c r="AD138" s="111">
        <f t="shared" si="8"/>
        <v>0</v>
      </c>
      <c r="AE138" s="116" t="str">
        <f t="shared" si="25"/>
        <v>-</v>
      </c>
      <c r="AF138" s="115">
        <f t="shared" si="10"/>
        <v>0</v>
      </c>
      <c r="AG138" s="1" t="s">
        <v>608</v>
      </c>
    </row>
    <row r="139" spans="1:33" s="1" customFormat="1" ht="12.75">
      <c r="A139" s="142">
        <v>2680960</v>
      </c>
      <c r="B139" s="143">
        <v>75000</v>
      </c>
      <c r="C139" s="115" t="s">
        <v>1217</v>
      </c>
      <c r="D139" s="109" t="s">
        <v>919</v>
      </c>
      <c r="E139" s="109" t="s">
        <v>296</v>
      </c>
      <c r="F139" s="159">
        <v>49032</v>
      </c>
      <c r="G139" s="110">
        <v>219</v>
      </c>
      <c r="H139" s="111">
        <v>2694675400</v>
      </c>
      <c r="I139" s="112">
        <v>7</v>
      </c>
      <c r="J139" s="113" t="s">
        <v>2236</v>
      </c>
      <c r="K139" s="67" t="s">
        <v>2234</v>
      </c>
      <c r="L139" s="47">
        <v>148</v>
      </c>
      <c r="M139" s="50" t="s">
        <v>2234</v>
      </c>
      <c r="N139" s="144" t="s">
        <v>454</v>
      </c>
      <c r="O139" s="113" t="str">
        <f aca="true" t="shared" si="26" ref="O139:O162">IF(ISNUMBER(N139)=FALSE,"M",IF(AND(ISNUMBER(N139),N139&gt;=20),"YES","NO"))</f>
        <v>M</v>
      </c>
      <c r="P139" s="130"/>
      <c r="Q139" s="53" t="str">
        <f aca="true" t="shared" si="27" ref="Q139:Q162">IF(AND(ISNUMBER(P139),P139&gt;=20),"YES","NO")</f>
        <v>NO</v>
      </c>
      <c r="R139" s="114" t="s">
        <v>2236</v>
      </c>
      <c r="S139" s="57">
        <v>795</v>
      </c>
      <c r="T139" s="33">
        <v>0</v>
      </c>
      <c r="U139" s="33">
        <v>383</v>
      </c>
      <c r="V139" s="58">
        <v>4167</v>
      </c>
      <c r="W139" s="115">
        <f t="shared" si="13"/>
        <v>1</v>
      </c>
      <c r="X139" s="109">
        <f t="shared" si="14"/>
        <v>1</v>
      </c>
      <c r="Y139" s="109">
        <f aca="true" t="shared" si="28" ref="Y139:Y162">IF(AND(OR(J139="YES",K139="YES"),(W139=0)),"Trouble",0)</f>
        <v>0</v>
      </c>
      <c r="Z139" s="111">
        <f aca="true" t="shared" si="29" ref="Z139:Z162">IF(AND(OR(AND(ISNUMBER(L139),AND(L139&gt;0,L139&lt;600)),AND(ISNUMBER(L139),AND(L139&gt;0,M139="YES"))),(X139=0)),"Trouble",0)</f>
        <v>0</v>
      </c>
      <c r="AA139" s="116" t="str">
        <f t="shared" si="15"/>
        <v>SRSA</v>
      </c>
      <c r="AB139" s="115">
        <f t="shared" si="16"/>
        <v>1</v>
      </c>
      <c r="AC139" s="109">
        <f t="shared" si="17"/>
        <v>0</v>
      </c>
      <c r="AD139" s="111">
        <f t="shared" si="18"/>
        <v>0</v>
      </c>
      <c r="AE139" s="116" t="str">
        <f aca="true" t="shared" si="30" ref="AE139:AE162">IF(AND(AND(AD139="Initial",AF139=0),AND(ISNUMBER(L139),L139&gt;0)),"RLIS","-")</f>
        <v>-</v>
      </c>
      <c r="AF139" s="115">
        <f t="shared" si="19"/>
        <v>0</v>
      </c>
      <c r="AG139" s="1" t="s">
        <v>607</v>
      </c>
    </row>
    <row r="140" spans="1:33" s="1" customFormat="1" ht="12.75">
      <c r="A140" s="142">
        <v>2632970</v>
      </c>
      <c r="B140" s="143">
        <v>31140</v>
      </c>
      <c r="C140" s="115" t="s">
        <v>965</v>
      </c>
      <c r="D140" s="109" t="s">
        <v>966</v>
      </c>
      <c r="E140" s="109" t="s">
        <v>967</v>
      </c>
      <c r="F140" s="159">
        <v>49905</v>
      </c>
      <c r="G140" s="110">
        <v>9725</v>
      </c>
      <c r="H140" s="111">
        <v>9064822797</v>
      </c>
      <c r="I140" s="112">
        <v>7</v>
      </c>
      <c r="J140" s="113" t="s">
        <v>2236</v>
      </c>
      <c r="K140" s="67" t="s">
        <v>2234</v>
      </c>
      <c r="L140" s="47">
        <v>131</v>
      </c>
      <c r="M140" s="50" t="s">
        <v>2234</v>
      </c>
      <c r="N140" s="144">
        <v>7.168458781</v>
      </c>
      <c r="O140" s="113" t="str">
        <f t="shared" si="26"/>
        <v>NO</v>
      </c>
      <c r="P140" s="130"/>
      <c r="Q140" s="53" t="str">
        <f t="shared" si="27"/>
        <v>NO</v>
      </c>
      <c r="R140" s="114" t="s">
        <v>2236</v>
      </c>
      <c r="S140" s="57">
        <v>15085</v>
      </c>
      <c r="T140" s="33">
        <v>1283</v>
      </c>
      <c r="U140" s="33">
        <v>1426</v>
      </c>
      <c r="V140" s="58">
        <v>1284</v>
      </c>
      <c r="W140" s="115">
        <f aca="true" t="shared" si="31" ref="W140:W162">IF(OR(J140="YES",K140="YES"),1,0)</f>
        <v>1</v>
      </c>
      <c r="X140" s="109">
        <f aca="true" t="shared" si="32" ref="X140:X162">IF(OR(AND(ISNUMBER(L140),AND(L140&gt;0,L140&lt;600)),AND(ISNUMBER(L140),AND(L140&gt;0,M140="YES"))),1,0)</f>
        <v>1</v>
      </c>
      <c r="Y140" s="109">
        <f t="shared" si="28"/>
        <v>0</v>
      </c>
      <c r="Z140" s="111">
        <f t="shared" si="29"/>
        <v>0</v>
      </c>
      <c r="AA140" s="116" t="str">
        <f aca="true" t="shared" si="33" ref="AA140:AA162">IF(AND(W140=1,X140=1),"SRSA","-")</f>
        <v>SRSA</v>
      </c>
      <c r="AB140" s="115">
        <f aca="true" t="shared" si="34" ref="AB140:AB162">IF(R140="YES",1,0)</f>
        <v>1</v>
      </c>
      <c r="AC140" s="109">
        <f aca="true" t="shared" si="35" ref="AC140:AC162">IF(OR(AND(ISNUMBER(P140),P140&gt;=20),(AND(ISNUMBER(P140)=FALSE,AND(ISNUMBER(N140),N140&gt;=20)))),1,0)</f>
        <v>0</v>
      </c>
      <c r="AD140" s="111">
        <f aca="true" t="shared" si="36" ref="AD140:AD162">IF(AND(AB140=1,AC140=1),"Initial",0)</f>
        <v>0</v>
      </c>
      <c r="AE140" s="116" t="str">
        <f t="shared" si="30"/>
        <v>-</v>
      </c>
      <c r="AF140" s="115">
        <f aca="true" t="shared" si="37" ref="AF140:AF162">IF(AND(AA140="SRSA",AD140="Initial"),"SRSA",0)</f>
        <v>0</v>
      </c>
      <c r="AG140" s="1" t="s">
        <v>606</v>
      </c>
    </row>
    <row r="141" spans="1:33" s="1" customFormat="1" ht="12.75">
      <c r="A141" s="142">
        <v>2600086</v>
      </c>
      <c r="B141" s="143">
        <v>35901</v>
      </c>
      <c r="C141" s="115" t="s">
        <v>389</v>
      </c>
      <c r="D141" s="109" t="s">
        <v>390</v>
      </c>
      <c r="E141" s="109" t="s">
        <v>391</v>
      </c>
      <c r="F141" s="159">
        <v>48764</v>
      </c>
      <c r="G141" s="110">
        <v>9744</v>
      </c>
      <c r="H141" s="111">
        <v>9893622945</v>
      </c>
      <c r="I141" s="112">
        <v>7</v>
      </c>
      <c r="J141" s="113" t="s">
        <v>2236</v>
      </c>
      <c r="K141" s="67" t="s">
        <v>2234</v>
      </c>
      <c r="L141" s="47">
        <v>42</v>
      </c>
      <c r="M141" s="50" t="s">
        <v>2234</v>
      </c>
      <c r="N141" s="144" t="s">
        <v>454</v>
      </c>
      <c r="O141" s="113" t="str">
        <f t="shared" si="26"/>
        <v>M</v>
      </c>
      <c r="P141" s="130">
        <v>26.087</v>
      </c>
      <c r="Q141" s="53" t="str">
        <f t="shared" si="27"/>
        <v>YES</v>
      </c>
      <c r="R141" s="114" t="s">
        <v>2236</v>
      </c>
      <c r="S141" s="57">
        <v>4573</v>
      </c>
      <c r="T141" s="33">
        <v>554</v>
      </c>
      <c r="U141" s="33">
        <v>504</v>
      </c>
      <c r="V141" s="58">
        <v>469</v>
      </c>
      <c r="W141" s="115">
        <f t="shared" si="31"/>
        <v>1</v>
      </c>
      <c r="X141" s="109">
        <f t="shared" si="32"/>
        <v>1</v>
      </c>
      <c r="Y141" s="109">
        <f t="shared" si="28"/>
        <v>0</v>
      </c>
      <c r="Z141" s="111">
        <f t="shared" si="29"/>
        <v>0</v>
      </c>
      <c r="AA141" s="116" t="str">
        <f t="shared" si="33"/>
        <v>SRSA</v>
      </c>
      <c r="AB141" s="115">
        <f t="shared" si="34"/>
        <v>1</v>
      </c>
      <c r="AC141" s="109">
        <f t="shared" si="35"/>
        <v>1</v>
      </c>
      <c r="AD141" s="111" t="str">
        <f t="shared" si="36"/>
        <v>Initial</v>
      </c>
      <c r="AE141" s="116" t="str">
        <f t="shared" si="30"/>
        <v>-</v>
      </c>
      <c r="AF141" s="115" t="str">
        <f t="shared" si="37"/>
        <v>SRSA</v>
      </c>
      <c r="AG141" s="1" t="s">
        <v>605</v>
      </c>
    </row>
    <row r="142" spans="1:33" s="1" customFormat="1" ht="12.75">
      <c r="A142" s="142">
        <v>2600019</v>
      </c>
      <c r="B142" s="143">
        <v>2080</v>
      </c>
      <c r="C142" s="115" t="s">
        <v>344</v>
      </c>
      <c r="D142" s="109" t="s">
        <v>516</v>
      </c>
      <c r="E142" s="109" t="s">
        <v>345</v>
      </c>
      <c r="F142" s="159">
        <v>49825</v>
      </c>
      <c r="G142" s="110">
        <v>148</v>
      </c>
      <c r="H142" s="111">
        <v>9064395531</v>
      </c>
      <c r="I142" s="112">
        <v>7</v>
      </c>
      <c r="J142" s="113" t="s">
        <v>2236</v>
      </c>
      <c r="K142" s="67" t="s">
        <v>2234</v>
      </c>
      <c r="L142" s="47">
        <v>356</v>
      </c>
      <c r="M142" s="50" t="s">
        <v>2234</v>
      </c>
      <c r="N142" s="144">
        <v>21.3622291</v>
      </c>
      <c r="O142" s="113" t="str">
        <f t="shared" si="26"/>
        <v>YES</v>
      </c>
      <c r="P142" s="130"/>
      <c r="Q142" s="53" t="str">
        <f t="shared" si="27"/>
        <v>NO</v>
      </c>
      <c r="R142" s="114" t="s">
        <v>2236</v>
      </c>
      <c r="S142" s="57">
        <v>28637</v>
      </c>
      <c r="T142" s="33">
        <v>2908</v>
      </c>
      <c r="U142" s="33">
        <v>3100</v>
      </c>
      <c r="V142" s="58">
        <v>3476</v>
      </c>
      <c r="W142" s="115">
        <f t="shared" si="31"/>
        <v>1</v>
      </c>
      <c r="X142" s="109">
        <f t="shared" si="32"/>
        <v>1</v>
      </c>
      <c r="Y142" s="109">
        <f t="shared" si="28"/>
        <v>0</v>
      </c>
      <c r="Z142" s="111">
        <f t="shared" si="29"/>
        <v>0</v>
      </c>
      <c r="AA142" s="116" t="str">
        <f t="shared" si="33"/>
        <v>SRSA</v>
      </c>
      <c r="AB142" s="115">
        <f t="shared" si="34"/>
        <v>1</v>
      </c>
      <c r="AC142" s="109">
        <f t="shared" si="35"/>
        <v>1</v>
      </c>
      <c r="AD142" s="111" t="str">
        <f t="shared" si="36"/>
        <v>Initial</v>
      </c>
      <c r="AE142" s="116" t="str">
        <f t="shared" si="30"/>
        <v>-</v>
      </c>
      <c r="AF142" s="115" t="str">
        <f t="shared" si="37"/>
        <v>SRSA</v>
      </c>
      <c r="AG142" s="1" t="s">
        <v>604</v>
      </c>
    </row>
    <row r="143" spans="1:33" s="1" customFormat="1" ht="12.75">
      <c r="A143" s="142">
        <v>2633750</v>
      </c>
      <c r="B143" s="143">
        <v>13130</v>
      </c>
      <c r="C143" s="115" t="s">
        <v>991</v>
      </c>
      <c r="D143" s="109" t="s">
        <v>992</v>
      </c>
      <c r="E143" s="109" t="s">
        <v>993</v>
      </c>
      <c r="F143" s="159">
        <v>49092</v>
      </c>
      <c r="G143" s="110">
        <v>9266</v>
      </c>
      <c r="H143" s="111">
        <v>5177674121</v>
      </c>
      <c r="I143" s="112">
        <v>8</v>
      </c>
      <c r="J143" s="113" t="s">
        <v>2236</v>
      </c>
      <c r="K143" s="67" t="s">
        <v>2234</v>
      </c>
      <c r="L143" s="47">
        <v>349</v>
      </c>
      <c r="M143" s="50" t="s">
        <v>2234</v>
      </c>
      <c r="N143" s="144">
        <v>8.374384236</v>
      </c>
      <c r="O143" s="113" t="str">
        <f t="shared" si="26"/>
        <v>NO</v>
      </c>
      <c r="P143" s="130"/>
      <c r="Q143" s="53" t="str">
        <f t="shared" si="27"/>
        <v>NO</v>
      </c>
      <c r="R143" s="114" t="s">
        <v>2236</v>
      </c>
      <c r="S143" s="57">
        <v>17491</v>
      </c>
      <c r="T143" s="33">
        <v>1442</v>
      </c>
      <c r="U143" s="33">
        <v>2169</v>
      </c>
      <c r="V143" s="58">
        <v>230</v>
      </c>
      <c r="W143" s="115">
        <f t="shared" si="31"/>
        <v>1</v>
      </c>
      <c r="X143" s="109">
        <f t="shared" si="32"/>
        <v>1</v>
      </c>
      <c r="Y143" s="109">
        <f t="shared" si="28"/>
        <v>0</v>
      </c>
      <c r="Z143" s="111">
        <f t="shared" si="29"/>
        <v>0</v>
      </c>
      <c r="AA143" s="116" t="str">
        <f t="shared" si="33"/>
        <v>SRSA</v>
      </c>
      <c r="AB143" s="115">
        <f t="shared" si="34"/>
        <v>1</v>
      </c>
      <c r="AC143" s="109">
        <f t="shared" si="35"/>
        <v>0</v>
      </c>
      <c r="AD143" s="111">
        <f t="shared" si="36"/>
        <v>0</v>
      </c>
      <c r="AE143" s="116" t="str">
        <f t="shared" si="30"/>
        <v>-</v>
      </c>
      <c r="AF143" s="115">
        <f t="shared" si="37"/>
        <v>0</v>
      </c>
      <c r="AG143" s="1" t="s">
        <v>603</v>
      </c>
    </row>
    <row r="144" spans="1:33" s="1" customFormat="1" ht="12.75">
      <c r="A144" s="145">
        <v>2600096</v>
      </c>
      <c r="B144" s="146">
        <v>41908</v>
      </c>
      <c r="C144" s="147" t="s">
        <v>408</v>
      </c>
      <c r="D144" s="68" t="s">
        <v>409</v>
      </c>
      <c r="E144" s="68" t="s">
        <v>410</v>
      </c>
      <c r="F144" s="160">
        <v>49315</v>
      </c>
      <c r="G144" s="69">
        <v>8631</v>
      </c>
      <c r="H144" s="70">
        <v>6168784852</v>
      </c>
      <c r="I144" s="71">
        <v>8</v>
      </c>
      <c r="J144" s="72" t="s">
        <v>2236</v>
      </c>
      <c r="K144" s="73" t="s">
        <v>2234</v>
      </c>
      <c r="L144" s="74">
        <v>150</v>
      </c>
      <c r="M144" s="75" t="s">
        <v>2234</v>
      </c>
      <c r="N144" s="148" t="s">
        <v>454</v>
      </c>
      <c r="O144" s="72" t="str">
        <f t="shared" si="26"/>
        <v>M</v>
      </c>
      <c r="P144" s="149">
        <v>2.446</v>
      </c>
      <c r="Q144" s="76" t="str">
        <f t="shared" si="27"/>
        <v>NO</v>
      </c>
      <c r="R144" s="77" t="s">
        <v>2236</v>
      </c>
      <c r="S144" s="78">
        <v>4137</v>
      </c>
      <c r="T144" s="79">
        <v>0</v>
      </c>
      <c r="U144" s="79">
        <v>412</v>
      </c>
      <c r="V144" s="80">
        <v>99</v>
      </c>
      <c r="W144" s="147">
        <f t="shared" si="31"/>
        <v>1</v>
      </c>
      <c r="X144" s="68">
        <f t="shared" si="32"/>
        <v>1</v>
      </c>
      <c r="Y144" s="68">
        <f t="shared" si="28"/>
        <v>0</v>
      </c>
      <c r="Z144" s="70">
        <f t="shared" si="29"/>
        <v>0</v>
      </c>
      <c r="AA144" s="150" t="str">
        <f t="shared" si="33"/>
        <v>SRSA</v>
      </c>
      <c r="AB144" s="147">
        <f t="shared" si="34"/>
        <v>1</v>
      </c>
      <c r="AC144" s="68">
        <f t="shared" si="35"/>
        <v>0</v>
      </c>
      <c r="AD144" s="70">
        <f t="shared" si="36"/>
        <v>0</v>
      </c>
      <c r="AE144" s="150" t="str">
        <f t="shared" si="30"/>
        <v>-</v>
      </c>
      <c r="AF144" s="147">
        <f t="shared" si="37"/>
        <v>0</v>
      </c>
      <c r="AG144" s="1" t="e">
        <v>#N/A</v>
      </c>
    </row>
    <row r="145" spans="1:33" s="1" customFormat="1" ht="12.75">
      <c r="A145" s="142">
        <v>2600154</v>
      </c>
      <c r="B145" s="143">
        <v>59901</v>
      </c>
      <c r="C145" s="115" t="s">
        <v>1301</v>
      </c>
      <c r="D145" s="109" t="s">
        <v>1302</v>
      </c>
      <c r="E145" s="109" t="s">
        <v>794</v>
      </c>
      <c r="F145" s="159">
        <v>48838</v>
      </c>
      <c r="G145" s="110">
        <v>8230</v>
      </c>
      <c r="H145" s="111">
        <v>6167549315</v>
      </c>
      <c r="I145" s="112">
        <v>7</v>
      </c>
      <c r="J145" s="113" t="s">
        <v>2236</v>
      </c>
      <c r="K145" s="67" t="s">
        <v>2234</v>
      </c>
      <c r="L145" s="47">
        <v>149</v>
      </c>
      <c r="M145" s="50" t="s">
        <v>2234</v>
      </c>
      <c r="N145" s="144" t="s">
        <v>454</v>
      </c>
      <c r="O145" s="113" t="str">
        <f t="shared" si="26"/>
        <v>M</v>
      </c>
      <c r="P145" s="130">
        <v>33.951</v>
      </c>
      <c r="Q145" s="53" t="str">
        <f t="shared" si="27"/>
        <v>YES</v>
      </c>
      <c r="R145" s="114" t="s">
        <v>2236</v>
      </c>
      <c r="S145" s="57">
        <v>21017</v>
      </c>
      <c r="T145" s="33">
        <v>2551</v>
      </c>
      <c r="U145" s="33">
        <v>0</v>
      </c>
      <c r="V145" s="58">
        <v>2622</v>
      </c>
      <c r="W145" s="115">
        <f t="shared" si="31"/>
        <v>1</v>
      </c>
      <c r="X145" s="109">
        <f t="shared" si="32"/>
        <v>1</v>
      </c>
      <c r="Y145" s="109">
        <f t="shared" si="28"/>
        <v>0</v>
      </c>
      <c r="Z145" s="111">
        <f t="shared" si="29"/>
        <v>0</v>
      </c>
      <c r="AA145" s="116" t="str">
        <f t="shared" si="33"/>
        <v>SRSA</v>
      </c>
      <c r="AB145" s="115">
        <f t="shared" si="34"/>
        <v>1</v>
      </c>
      <c r="AC145" s="109">
        <f t="shared" si="35"/>
        <v>1</v>
      </c>
      <c r="AD145" s="111" t="str">
        <f t="shared" si="36"/>
        <v>Initial</v>
      </c>
      <c r="AE145" s="116" t="str">
        <f t="shared" si="30"/>
        <v>-</v>
      </c>
      <c r="AF145" s="115" t="str">
        <f t="shared" si="37"/>
        <v>SRSA</v>
      </c>
      <c r="AG145" s="1" t="s">
        <v>601</v>
      </c>
    </row>
    <row r="146" spans="1:33" s="1" customFormat="1" ht="12.75">
      <c r="A146" s="142">
        <v>2600078</v>
      </c>
      <c r="B146" s="143">
        <v>28901</v>
      </c>
      <c r="C146" s="115" t="s">
        <v>378</v>
      </c>
      <c r="D146" s="109" t="s">
        <v>379</v>
      </c>
      <c r="E146" s="109" t="s">
        <v>380</v>
      </c>
      <c r="F146" s="159">
        <v>49686</v>
      </c>
      <c r="G146" s="110">
        <v>9416</v>
      </c>
      <c r="H146" s="111">
        <v>2319477474</v>
      </c>
      <c r="I146" s="112">
        <v>7</v>
      </c>
      <c r="J146" s="113" t="s">
        <v>2236</v>
      </c>
      <c r="K146" s="67" t="s">
        <v>2234</v>
      </c>
      <c r="L146" s="47">
        <v>178</v>
      </c>
      <c r="M146" s="50" t="s">
        <v>2234</v>
      </c>
      <c r="N146" s="144" t="s">
        <v>454</v>
      </c>
      <c r="O146" s="113" t="str">
        <f t="shared" si="26"/>
        <v>M</v>
      </c>
      <c r="P146" s="130">
        <v>2.591</v>
      </c>
      <c r="Q146" s="53" t="str">
        <f t="shared" si="27"/>
        <v>NO</v>
      </c>
      <c r="R146" s="114" t="s">
        <v>2236</v>
      </c>
      <c r="S146" s="57">
        <v>4004</v>
      </c>
      <c r="T146" s="33">
        <v>0</v>
      </c>
      <c r="U146" s="33">
        <v>0</v>
      </c>
      <c r="V146" s="58">
        <v>118</v>
      </c>
      <c r="W146" s="115">
        <f t="shared" si="31"/>
        <v>1</v>
      </c>
      <c r="X146" s="109">
        <f t="shared" si="32"/>
        <v>1</v>
      </c>
      <c r="Y146" s="109">
        <f t="shared" si="28"/>
        <v>0</v>
      </c>
      <c r="Z146" s="111">
        <f t="shared" si="29"/>
        <v>0</v>
      </c>
      <c r="AA146" s="116" t="str">
        <f t="shared" si="33"/>
        <v>SRSA</v>
      </c>
      <c r="AB146" s="115">
        <f t="shared" si="34"/>
        <v>1</v>
      </c>
      <c r="AC146" s="109">
        <f t="shared" si="35"/>
        <v>0</v>
      </c>
      <c r="AD146" s="111">
        <f t="shared" si="36"/>
        <v>0</v>
      </c>
      <c r="AE146" s="116" t="str">
        <f t="shared" si="30"/>
        <v>-</v>
      </c>
      <c r="AF146" s="115">
        <f t="shared" si="37"/>
        <v>0</v>
      </c>
      <c r="AG146" s="1" t="s">
        <v>600</v>
      </c>
    </row>
    <row r="147" spans="1:33" s="1" customFormat="1" ht="12.75">
      <c r="A147" s="142">
        <v>2680985</v>
      </c>
      <c r="B147" s="143">
        <v>80000</v>
      </c>
      <c r="C147" s="115" t="s">
        <v>1224</v>
      </c>
      <c r="D147" s="109" t="s">
        <v>1225</v>
      </c>
      <c r="E147" s="109" t="s">
        <v>508</v>
      </c>
      <c r="F147" s="159">
        <v>49064</v>
      </c>
      <c r="G147" s="110">
        <v>9328</v>
      </c>
      <c r="H147" s="111">
        <v>2696748091</v>
      </c>
      <c r="I147" s="112">
        <v>8</v>
      </c>
      <c r="J147" s="113" t="s">
        <v>2236</v>
      </c>
      <c r="K147" s="67" t="s">
        <v>2234</v>
      </c>
      <c r="L147" s="47">
        <v>290</v>
      </c>
      <c r="M147" s="50" t="s">
        <v>2234</v>
      </c>
      <c r="N147" s="144" t="s">
        <v>454</v>
      </c>
      <c r="O147" s="113" t="str">
        <f t="shared" si="26"/>
        <v>M</v>
      </c>
      <c r="P147" s="130"/>
      <c r="Q147" s="53" t="str">
        <f t="shared" si="27"/>
        <v>NO</v>
      </c>
      <c r="R147" s="114" t="s">
        <v>2236</v>
      </c>
      <c r="S147" s="57">
        <v>1545</v>
      </c>
      <c r="T147" s="33">
        <v>0</v>
      </c>
      <c r="U147" s="33">
        <v>733</v>
      </c>
      <c r="V147" s="58">
        <v>2478</v>
      </c>
      <c r="W147" s="115">
        <f t="shared" si="31"/>
        <v>1</v>
      </c>
      <c r="X147" s="109">
        <f t="shared" si="32"/>
        <v>1</v>
      </c>
      <c r="Y147" s="109">
        <f t="shared" si="28"/>
        <v>0</v>
      </c>
      <c r="Z147" s="111">
        <f t="shared" si="29"/>
        <v>0</v>
      </c>
      <c r="AA147" s="116" t="str">
        <f t="shared" si="33"/>
        <v>SRSA</v>
      </c>
      <c r="AB147" s="115">
        <f t="shared" si="34"/>
        <v>1</v>
      </c>
      <c r="AC147" s="109">
        <f t="shared" si="35"/>
        <v>0</v>
      </c>
      <c r="AD147" s="111">
        <f t="shared" si="36"/>
        <v>0</v>
      </c>
      <c r="AE147" s="116" t="str">
        <f t="shared" si="30"/>
        <v>-</v>
      </c>
      <c r="AF147" s="115">
        <f t="shared" si="37"/>
        <v>0</v>
      </c>
      <c r="AG147" s="1" t="s">
        <v>599</v>
      </c>
    </row>
    <row r="148" spans="1:33" s="1" customFormat="1" ht="12.75">
      <c r="A148" s="142">
        <v>2634620</v>
      </c>
      <c r="B148" s="143">
        <v>69040</v>
      </c>
      <c r="C148" s="115" t="s">
        <v>1020</v>
      </c>
      <c r="D148" s="109" t="s">
        <v>1021</v>
      </c>
      <c r="E148" s="109" t="s">
        <v>1022</v>
      </c>
      <c r="F148" s="159">
        <v>49795</v>
      </c>
      <c r="G148" s="110">
        <v>9773</v>
      </c>
      <c r="H148" s="111">
        <v>9899832561</v>
      </c>
      <c r="I148" s="112">
        <v>7</v>
      </c>
      <c r="J148" s="113" t="s">
        <v>2236</v>
      </c>
      <c r="K148" s="67" t="s">
        <v>2234</v>
      </c>
      <c r="L148" s="47">
        <v>200</v>
      </c>
      <c r="M148" s="50" t="s">
        <v>2234</v>
      </c>
      <c r="N148" s="144">
        <v>21.72619048</v>
      </c>
      <c r="O148" s="113" t="str">
        <f t="shared" si="26"/>
        <v>YES</v>
      </c>
      <c r="P148" s="130"/>
      <c r="Q148" s="53" t="str">
        <f t="shared" si="27"/>
        <v>NO</v>
      </c>
      <c r="R148" s="114" t="s">
        <v>2236</v>
      </c>
      <c r="S148" s="57">
        <v>31219</v>
      </c>
      <c r="T148" s="33">
        <v>2998</v>
      </c>
      <c r="U148" s="33">
        <v>2999</v>
      </c>
      <c r="V148" s="58">
        <v>2759</v>
      </c>
      <c r="W148" s="115">
        <f t="shared" si="31"/>
        <v>1</v>
      </c>
      <c r="X148" s="109">
        <f t="shared" si="32"/>
        <v>1</v>
      </c>
      <c r="Y148" s="109">
        <f t="shared" si="28"/>
        <v>0</v>
      </c>
      <c r="Z148" s="111">
        <f t="shared" si="29"/>
        <v>0</v>
      </c>
      <c r="AA148" s="116" t="str">
        <f t="shared" si="33"/>
        <v>SRSA</v>
      </c>
      <c r="AB148" s="115">
        <f t="shared" si="34"/>
        <v>1</v>
      </c>
      <c r="AC148" s="109">
        <f t="shared" si="35"/>
        <v>1</v>
      </c>
      <c r="AD148" s="111" t="str">
        <f t="shared" si="36"/>
        <v>Initial</v>
      </c>
      <c r="AE148" s="116" t="str">
        <f t="shared" si="30"/>
        <v>-</v>
      </c>
      <c r="AF148" s="115" t="str">
        <f t="shared" si="37"/>
        <v>SRSA</v>
      </c>
      <c r="AG148" s="1" t="s">
        <v>598</v>
      </c>
    </row>
    <row r="149" spans="1:33" s="1" customFormat="1" ht="12.75">
      <c r="A149" s="142">
        <v>2634860</v>
      </c>
      <c r="B149" s="143">
        <v>32650</v>
      </c>
      <c r="C149" s="115" t="s">
        <v>1030</v>
      </c>
      <c r="D149" s="109" t="s">
        <v>1031</v>
      </c>
      <c r="E149" s="109" t="s">
        <v>319</v>
      </c>
      <c r="F149" s="159">
        <v>48413</v>
      </c>
      <c r="G149" s="110">
        <v>8845</v>
      </c>
      <c r="H149" s="111">
        <v>9892696406</v>
      </c>
      <c r="I149" s="112">
        <v>7</v>
      </c>
      <c r="J149" s="113" t="s">
        <v>2236</v>
      </c>
      <c r="K149" s="67" t="s">
        <v>2234</v>
      </c>
      <c r="L149" s="47">
        <v>28</v>
      </c>
      <c r="M149" s="50" t="s">
        <v>2234</v>
      </c>
      <c r="N149" s="144">
        <v>4.545454545</v>
      </c>
      <c r="O149" s="113" t="str">
        <f t="shared" si="26"/>
        <v>NO</v>
      </c>
      <c r="P149" s="130"/>
      <c r="Q149" s="53" t="str">
        <f t="shared" si="27"/>
        <v>NO</v>
      </c>
      <c r="R149" s="114" t="s">
        <v>2236</v>
      </c>
      <c r="S149" s="57">
        <v>2061</v>
      </c>
      <c r="T149" s="33">
        <v>155</v>
      </c>
      <c r="U149" s="33">
        <v>0</v>
      </c>
      <c r="V149" s="58">
        <v>187</v>
      </c>
      <c r="W149" s="115">
        <f t="shared" si="31"/>
        <v>1</v>
      </c>
      <c r="X149" s="109">
        <f t="shared" si="32"/>
        <v>1</v>
      </c>
      <c r="Y149" s="109">
        <f t="shared" si="28"/>
        <v>0</v>
      </c>
      <c r="Z149" s="111">
        <f t="shared" si="29"/>
        <v>0</v>
      </c>
      <c r="AA149" s="116" t="str">
        <f t="shared" si="33"/>
        <v>SRSA</v>
      </c>
      <c r="AB149" s="115">
        <f t="shared" si="34"/>
        <v>1</v>
      </c>
      <c r="AC149" s="109">
        <f t="shared" si="35"/>
        <v>0</v>
      </c>
      <c r="AD149" s="111">
        <f t="shared" si="36"/>
        <v>0</v>
      </c>
      <c r="AE149" s="116" t="str">
        <f t="shared" si="30"/>
        <v>-</v>
      </c>
      <c r="AF149" s="115">
        <f t="shared" si="37"/>
        <v>0</v>
      </c>
      <c r="AG149" s="1" t="s">
        <v>597</v>
      </c>
    </row>
    <row r="150" spans="1:33" s="1" customFormat="1" ht="12.75">
      <c r="A150" s="145">
        <v>9992601</v>
      </c>
      <c r="B150" s="151">
        <v>27070</v>
      </c>
      <c r="C150" s="152" t="s">
        <v>2069</v>
      </c>
      <c r="D150" s="153" t="s">
        <v>1037</v>
      </c>
      <c r="E150" s="153" t="s">
        <v>305</v>
      </c>
      <c r="F150" s="154">
        <v>49968</v>
      </c>
      <c r="G150" s="154">
        <v>1025</v>
      </c>
      <c r="H150" s="155">
        <v>9062249421</v>
      </c>
      <c r="I150" s="71">
        <v>7</v>
      </c>
      <c r="J150" s="72" t="s">
        <v>2236</v>
      </c>
      <c r="K150" s="73" t="s">
        <v>2234</v>
      </c>
      <c r="L150" s="74">
        <v>311</v>
      </c>
      <c r="M150" s="75" t="s">
        <v>2234</v>
      </c>
      <c r="N150" s="148"/>
      <c r="O150" s="72" t="str">
        <f t="shared" si="26"/>
        <v>M</v>
      </c>
      <c r="P150" s="149"/>
      <c r="Q150" s="76" t="str">
        <f t="shared" si="27"/>
        <v>NO</v>
      </c>
      <c r="R150" s="77" t="s">
        <v>2236</v>
      </c>
      <c r="S150" s="78">
        <v>37338</v>
      </c>
      <c r="T150" s="79">
        <v>3492</v>
      </c>
      <c r="U150" s="79">
        <v>3632</v>
      </c>
      <c r="V150" s="80">
        <v>3238</v>
      </c>
      <c r="W150" s="147">
        <f t="shared" si="31"/>
        <v>1</v>
      </c>
      <c r="X150" s="68">
        <f t="shared" si="32"/>
        <v>1</v>
      </c>
      <c r="Y150" s="68">
        <f t="shared" si="28"/>
        <v>0</v>
      </c>
      <c r="Z150" s="70">
        <f t="shared" si="29"/>
        <v>0</v>
      </c>
      <c r="AA150" s="150" t="str">
        <f t="shared" si="33"/>
        <v>SRSA</v>
      </c>
      <c r="AB150" s="147">
        <f t="shared" si="34"/>
        <v>1</v>
      </c>
      <c r="AC150" s="68">
        <f t="shared" si="35"/>
        <v>0</v>
      </c>
      <c r="AD150" s="70">
        <f t="shared" si="36"/>
        <v>0</v>
      </c>
      <c r="AE150" s="150" t="str">
        <f t="shared" si="30"/>
        <v>-</v>
      </c>
      <c r="AF150" s="147">
        <f t="shared" si="37"/>
        <v>0</v>
      </c>
      <c r="AG150" s="1" t="e">
        <v>#N/A</v>
      </c>
    </row>
    <row r="151" spans="1:33" s="1" customFormat="1" ht="12.75">
      <c r="A151" s="142">
        <v>2635040</v>
      </c>
      <c r="B151" s="143">
        <v>30080</v>
      </c>
      <c r="C151" s="115" t="s">
        <v>1038</v>
      </c>
      <c r="D151" s="109" t="s">
        <v>1039</v>
      </c>
      <c r="E151" s="109" t="s">
        <v>1040</v>
      </c>
      <c r="F151" s="159">
        <v>49288</v>
      </c>
      <c r="G151" s="110">
        <v>9631</v>
      </c>
      <c r="H151" s="111">
        <v>5172866251</v>
      </c>
      <c r="I151" s="112">
        <v>7</v>
      </c>
      <c r="J151" s="113" t="s">
        <v>2236</v>
      </c>
      <c r="K151" s="67" t="s">
        <v>2234</v>
      </c>
      <c r="L151" s="47">
        <v>350</v>
      </c>
      <c r="M151" s="50" t="s">
        <v>2234</v>
      </c>
      <c r="N151" s="144">
        <v>22.27171492</v>
      </c>
      <c r="O151" s="113" t="str">
        <f t="shared" si="26"/>
        <v>YES</v>
      </c>
      <c r="P151" s="130"/>
      <c r="Q151" s="53" t="str">
        <f t="shared" si="27"/>
        <v>NO</v>
      </c>
      <c r="R151" s="114" t="s">
        <v>2236</v>
      </c>
      <c r="S151" s="57">
        <v>34415</v>
      </c>
      <c r="T151" s="33">
        <v>3127</v>
      </c>
      <c r="U151" s="33">
        <v>3328</v>
      </c>
      <c r="V151" s="58">
        <v>4489</v>
      </c>
      <c r="W151" s="115">
        <f t="shared" si="31"/>
        <v>1</v>
      </c>
      <c r="X151" s="109">
        <f t="shared" si="32"/>
        <v>1</v>
      </c>
      <c r="Y151" s="109">
        <f t="shared" si="28"/>
        <v>0</v>
      </c>
      <c r="Z151" s="111">
        <f t="shared" si="29"/>
        <v>0</v>
      </c>
      <c r="AA151" s="116" t="str">
        <f t="shared" si="33"/>
        <v>SRSA</v>
      </c>
      <c r="AB151" s="115">
        <f t="shared" si="34"/>
        <v>1</v>
      </c>
      <c r="AC151" s="109">
        <f t="shared" si="35"/>
        <v>1</v>
      </c>
      <c r="AD151" s="111" t="str">
        <f t="shared" si="36"/>
        <v>Initial</v>
      </c>
      <c r="AE151" s="116" t="str">
        <f t="shared" si="30"/>
        <v>-</v>
      </c>
      <c r="AF151" s="115" t="str">
        <f t="shared" si="37"/>
        <v>SRSA</v>
      </c>
      <c r="AG151" s="1" t="s">
        <v>596</v>
      </c>
    </row>
    <row r="152" spans="1:33" s="1" customFormat="1" ht="12.75">
      <c r="A152" s="142">
        <v>2635130</v>
      </c>
      <c r="B152" s="143">
        <v>64090</v>
      </c>
      <c r="C152" s="115" t="s">
        <v>1041</v>
      </c>
      <c r="D152" s="109" t="s">
        <v>1042</v>
      </c>
      <c r="E152" s="109" t="s">
        <v>1043</v>
      </c>
      <c r="F152" s="159">
        <v>49459</v>
      </c>
      <c r="G152" s="110">
        <v>68</v>
      </c>
      <c r="H152" s="111">
        <v>2318734850</v>
      </c>
      <c r="I152" s="112">
        <v>7</v>
      </c>
      <c r="J152" s="113" t="s">
        <v>2236</v>
      </c>
      <c r="K152" s="67" t="s">
        <v>2234</v>
      </c>
      <c r="L152" s="47">
        <v>406</v>
      </c>
      <c r="M152" s="50" t="s">
        <v>2234</v>
      </c>
      <c r="N152" s="144">
        <v>26.40949555</v>
      </c>
      <c r="O152" s="113" t="str">
        <f t="shared" si="26"/>
        <v>YES</v>
      </c>
      <c r="P152" s="130"/>
      <c r="Q152" s="53" t="str">
        <f t="shared" si="27"/>
        <v>NO</v>
      </c>
      <c r="R152" s="114" t="s">
        <v>2236</v>
      </c>
      <c r="S152" s="57">
        <v>32048</v>
      </c>
      <c r="T152" s="33">
        <v>4033</v>
      </c>
      <c r="U152" s="33">
        <v>4268</v>
      </c>
      <c r="V152" s="58">
        <v>7202</v>
      </c>
      <c r="W152" s="115">
        <f t="shared" si="31"/>
        <v>1</v>
      </c>
      <c r="X152" s="109">
        <f t="shared" si="32"/>
        <v>1</v>
      </c>
      <c r="Y152" s="109">
        <f t="shared" si="28"/>
        <v>0</v>
      </c>
      <c r="Z152" s="111">
        <f t="shared" si="29"/>
        <v>0</v>
      </c>
      <c r="AA152" s="116" t="str">
        <f t="shared" si="33"/>
        <v>SRSA</v>
      </c>
      <c r="AB152" s="115">
        <f t="shared" si="34"/>
        <v>1</v>
      </c>
      <c r="AC152" s="109">
        <f t="shared" si="35"/>
        <v>1</v>
      </c>
      <c r="AD152" s="111" t="str">
        <f t="shared" si="36"/>
        <v>Initial</v>
      </c>
      <c r="AE152" s="116" t="str">
        <f t="shared" si="30"/>
        <v>-</v>
      </c>
      <c r="AF152" s="115" t="str">
        <f t="shared" si="37"/>
        <v>SRSA</v>
      </c>
      <c r="AG152" s="1" t="s">
        <v>595</v>
      </c>
    </row>
    <row r="153" spans="1:33" s="1" customFormat="1" ht="12.75">
      <c r="A153" s="145">
        <v>2680990</v>
      </c>
      <c r="B153" s="146">
        <v>81000</v>
      </c>
      <c r="C153" s="147" t="s">
        <v>1226</v>
      </c>
      <c r="D153" s="68" t="s">
        <v>1227</v>
      </c>
      <c r="E153" s="68" t="s">
        <v>1231</v>
      </c>
      <c r="F153" s="160">
        <v>48106</v>
      </c>
      <c r="G153" s="69">
        <v>1406</v>
      </c>
      <c r="H153" s="70">
        <v>7349948100</v>
      </c>
      <c r="I153" s="71">
        <v>8</v>
      </c>
      <c r="J153" s="72" t="s">
        <v>2236</v>
      </c>
      <c r="K153" s="73" t="s">
        <v>2234</v>
      </c>
      <c r="L153" s="74">
        <v>259</v>
      </c>
      <c r="M153" s="75" t="s">
        <v>2234</v>
      </c>
      <c r="N153" s="148" t="s">
        <v>454</v>
      </c>
      <c r="O153" s="72" t="str">
        <f t="shared" si="26"/>
        <v>M</v>
      </c>
      <c r="P153" s="149"/>
      <c r="Q153" s="76" t="str">
        <f t="shared" si="27"/>
        <v>NO</v>
      </c>
      <c r="R153" s="77" t="s">
        <v>2236</v>
      </c>
      <c r="S153" s="78">
        <v>1592</v>
      </c>
      <c r="T153" s="79">
        <v>0</v>
      </c>
      <c r="U153" s="79">
        <v>1111</v>
      </c>
      <c r="V153" s="80">
        <v>14823</v>
      </c>
      <c r="W153" s="147">
        <f t="shared" si="31"/>
        <v>1</v>
      </c>
      <c r="X153" s="68">
        <f t="shared" si="32"/>
        <v>1</v>
      </c>
      <c r="Y153" s="68">
        <f t="shared" si="28"/>
        <v>0</v>
      </c>
      <c r="Z153" s="70">
        <f t="shared" si="29"/>
        <v>0</v>
      </c>
      <c r="AA153" s="150" t="str">
        <f t="shared" si="33"/>
        <v>SRSA</v>
      </c>
      <c r="AB153" s="147">
        <f t="shared" si="34"/>
        <v>1</v>
      </c>
      <c r="AC153" s="68">
        <f t="shared" si="35"/>
        <v>0</v>
      </c>
      <c r="AD153" s="70">
        <f t="shared" si="36"/>
        <v>0</v>
      </c>
      <c r="AE153" s="150" t="str">
        <f t="shared" si="30"/>
        <v>-</v>
      </c>
      <c r="AF153" s="147">
        <f t="shared" si="37"/>
        <v>0</v>
      </c>
      <c r="AG153" s="1" t="e">
        <v>#N/A</v>
      </c>
    </row>
    <row r="154" spans="1:33" s="1" customFormat="1" ht="12.75">
      <c r="A154" s="142">
        <v>2635340</v>
      </c>
      <c r="B154" s="143">
        <v>27080</v>
      </c>
      <c r="C154" s="115" t="s">
        <v>1052</v>
      </c>
      <c r="D154" s="109" t="s">
        <v>1571</v>
      </c>
      <c r="E154" s="109" t="s">
        <v>1053</v>
      </c>
      <c r="F154" s="159">
        <v>49969</v>
      </c>
      <c r="G154" s="110">
        <v>217</v>
      </c>
      <c r="H154" s="111">
        <v>9063584555</v>
      </c>
      <c r="I154" s="112">
        <v>7</v>
      </c>
      <c r="J154" s="113" t="s">
        <v>2236</v>
      </c>
      <c r="K154" s="67" t="s">
        <v>2234</v>
      </c>
      <c r="L154" s="47">
        <v>210</v>
      </c>
      <c r="M154" s="50" t="s">
        <v>2234</v>
      </c>
      <c r="N154" s="144">
        <v>14.47368421</v>
      </c>
      <c r="O154" s="113" t="str">
        <f t="shared" si="26"/>
        <v>NO</v>
      </c>
      <c r="P154" s="130"/>
      <c r="Q154" s="53" t="str">
        <f t="shared" si="27"/>
        <v>NO</v>
      </c>
      <c r="R154" s="114" t="s">
        <v>2236</v>
      </c>
      <c r="S154" s="57">
        <v>11621</v>
      </c>
      <c r="T154" s="33">
        <v>1306</v>
      </c>
      <c r="U154" s="33">
        <v>1580</v>
      </c>
      <c r="V154" s="58">
        <v>2676</v>
      </c>
      <c r="W154" s="115">
        <f t="shared" si="31"/>
        <v>1</v>
      </c>
      <c r="X154" s="109">
        <f t="shared" si="32"/>
        <v>1</v>
      </c>
      <c r="Y154" s="109">
        <f t="shared" si="28"/>
        <v>0</v>
      </c>
      <c r="Z154" s="111">
        <f t="shared" si="29"/>
        <v>0</v>
      </c>
      <c r="AA154" s="116" t="str">
        <f t="shared" si="33"/>
        <v>SRSA</v>
      </c>
      <c r="AB154" s="115">
        <f t="shared" si="34"/>
        <v>1</v>
      </c>
      <c r="AC154" s="109">
        <f t="shared" si="35"/>
        <v>0</v>
      </c>
      <c r="AD154" s="111">
        <f t="shared" si="36"/>
        <v>0</v>
      </c>
      <c r="AE154" s="116" t="str">
        <f t="shared" si="30"/>
        <v>-</v>
      </c>
      <c r="AF154" s="115">
        <f t="shared" si="37"/>
        <v>0</v>
      </c>
      <c r="AG154" s="1" t="s">
        <v>594</v>
      </c>
    </row>
    <row r="155" spans="1:33" s="1" customFormat="1" ht="12.75">
      <c r="A155" s="142">
        <v>2635790</v>
      </c>
      <c r="B155" s="143">
        <v>52160</v>
      </c>
      <c r="C155" s="115" t="s">
        <v>1064</v>
      </c>
      <c r="D155" s="109" t="s">
        <v>1065</v>
      </c>
      <c r="E155" s="109" t="s">
        <v>1066</v>
      </c>
      <c r="F155" s="159">
        <v>49819</v>
      </c>
      <c r="G155" s="110">
        <v>108</v>
      </c>
      <c r="H155" s="111">
        <v>9062384200</v>
      </c>
      <c r="I155" s="112">
        <v>7</v>
      </c>
      <c r="J155" s="113" t="s">
        <v>2236</v>
      </c>
      <c r="K155" s="67" t="s">
        <v>2234</v>
      </c>
      <c r="L155" s="47">
        <v>25</v>
      </c>
      <c r="M155" s="50" t="s">
        <v>2234</v>
      </c>
      <c r="N155" s="144">
        <v>6.25</v>
      </c>
      <c r="O155" s="113" t="str">
        <f t="shared" si="26"/>
        <v>NO</v>
      </c>
      <c r="P155" s="130"/>
      <c r="Q155" s="53" t="str">
        <f t="shared" si="27"/>
        <v>NO</v>
      </c>
      <c r="R155" s="114" t="s">
        <v>2236</v>
      </c>
      <c r="S155" s="57">
        <v>2186</v>
      </c>
      <c r="T155" s="33">
        <v>0</v>
      </c>
      <c r="U155" s="33">
        <v>56</v>
      </c>
      <c r="V155" s="58">
        <v>374</v>
      </c>
      <c r="W155" s="115">
        <f t="shared" si="31"/>
        <v>1</v>
      </c>
      <c r="X155" s="109">
        <f t="shared" si="32"/>
        <v>1</v>
      </c>
      <c r="Y155" s="109">
        <f t="shared" si="28"/>
        <v>0</v>
      </c>
      <c r="Z155" s="111">
        <f t="shared" si="29"/>
        <v>0</v>
      </c>
      <c r="AA155" s="116" t="str">
        <f t="shared" si="33"/>
        <v>SRSA</v>
      </c>
      <c r="AB155" s="115">
        <f t="shared" si="34"/>
        <v>1</v>
      </c>
      <c r="AC155" s="109">
        <f t="shared" si="35"/>
        <v>0</v>
      </c>
      <c r="AD155" s="111">
        <f t="shared" si="36"/>
        <v>0</v>
      </c>
      <c r="AE155" s="116" t="str">
        <f t="shared" si="30"/>
        <v>-</v>
      </c>
      <c r="AF155" s="115">
        <f t="shared" si="37"/>
        <v>0</v>
      </c>
      <c r="AG155" s="1" t="s">
        <v>593</v>
      </c>
    </row>
    <row r="156" spans="1:33" s="1" customFormat="1" ht="12.75">
      <c r="A156" s="142">
        <v>2600200</v>
      </c>
      <c r="B156" s="143">
        <v>33906</v>
      </c>
      <c r="C156" s="115" t="s">
        <v>1378</v>
      </c>
      <c r="D156" s="109" t="s">
        <v>1379</v>
      </c>
      <c r="E156" s="109" t="s">
        <v>1380</v>
      </c>
      <c r="F156" s="159">
        <v>49251</v>
      </c>
      <c r="G156" s="110">
        <v>495</v>
      </c>
      <c r="H156" s="111">
        <v>5175898961</v>
      </c>
      <c r="I156" s="112">
        <v>8</v>
      </c>
      <c r="J156" s="113" t="s">
        <v>2236</v>
      </c>
      <c r="K156" s="67" t="s">
        <v>2234</v>
      </c>
      <c r="L156" s="47">
        <v>160</v>
      </c>
      <c r="M156" s="50" t="s">
        <v>2234</v>
      </c>
      <c r="N156" s="144" t="s">
        <v>454</v>
      </c>
      <c r="O156" s="113" t="str">
        <f t="shared" si="26"/>
        <v>M</v>
      </c>
      <c r="P156" s="130">
        <v>7.471</v>
      </c>
      <c r="Q156" s="53" t="str">
        <f t="shared" si="27"/>
        <v>NO</v>
      </c>
      <c r="R156" s="114" t="s">
        <v>2236</v>
      </c>
      <c r="S156" s="57">
        <v>7126</v>
      </c>
      <c r="T156" s="33">
        <v>622</v>
      </c>
      <c r="U156" s="33">
        <v>921</v>
      </c>
      <c r="V156" s="58">
        <v>106</v>
      </c>
      <c r="W156" s="115">
        <f t="shared" si="31"/>
        <v>1</v>
      </c>
      <c r="X156" s="109">
        <f t="shared" si="32"/>
        <v>1</v>
      </c>
      <c r="Y156" s="109">
        <f t="shared" si="28"/>
        <v>0</v>
      </c>
      <c r="Z156" s="111">
        <f t="shared" si="29"/>
        <v>0</v>
      </c>
      <c r="AA156" s="116" t="str">
        <f t="shared" si="33"/>
        <v>SRSA</v>
      </c>
      <c r="AB156" s="115">
        <f t="shared" si="34"/>
        <v>1</v>
      </c>
      <c r="AC156" s="109">
        <f t="shared" si="35"/>
        <v>0</v>
      </c>
      <c r="AD156" s="111">
        <f t="shared" si="36"/>
        <v>0</v>
      </c>
      <c r="AE156" s="116" t="str">
        <f t="shared" si="30"/>
        <v>-</v>
      </c>
      <c r="AF156" s="115">
        <f t="shared" si="37"/>
        <v>0</v>
      </c>
      <c r="AG156" s="1" t="s">
        <v>592</v>
      </c>
    </row>
    <row r="157" spans="1:33" s="1" customFormat="1" ht="12.75">
      <c r="A157" s="142">
        <v>2636150</v>
      </c>
      <c r="B157" s="143">
        <v>66070</v>
      </c>
      <c r="C157" s="115" t="s">
        <v>1083</v>
      </c>
      <c r="D157" s="109" t="s">
        <v>232</v>
      </c>
      <c r="E157" s="109" t="s">
        <v>1084</v>
      </c>
      <c r="F157" s="159">
        <v>49971</v>
      </c>
      <c r="G157" s="110">
        <v>307</v>
      </c>
      <c r="H157" s="111">
        <v>9068855351</v>
      </c>
      <c r="I157" s="112">
        <v>7</v>
      </c>
      <c r="J157" s="113" t="s">
        <v>2236</v>
      </c>
      <c r="K157" s="67" t="s">
        <v>2234</v>
      </c>
      <c r="L157" s="47">
        <v>78</v>
      </c>
      <c r="M157" s="50" t="s">
        <v>2234</v>
      </c>
      <c r="N157" s="144">
        <v>12.71186441</v>
      </c>
      <c r="O157" s="113" t="str">
        <f t="shared" si="26"/>
        <v>NO</v>
      </c>
      <c r="P157" s="130"/>
      <c r="Q157" s="53" t="str">
        <f t="shared" si="27"/>
        <v>NO</v>
      </c>
      <c r="R157" s="114" t="s">
        <v>2236</v>
      </c>
      <c r="S157" s="57">
        <v>6258</v>
      </c>
      <c r="T157" s="33">
        <v>529</v>
      </c>
      <c r="U157" s="33">
        <v>613</v>
      </c>
      <c r="V157" s="58">
        <v>771</v>
      </c>
      <c r="W157" s="115">
        <f t="shared" si="31"/>
        <v>1</v>
      </c>
      <c r="X157" s="109">
        <f t="shared" si="32"/>
        <v>1</v>
      </c>
      <c r="Y157" s="109">
        <f t="shared" si="28"/>
        <v>0</v>
      </c>
      <c r="Z157" s="111">
        <f t="shared" si="29"/>
        <v>0</v>
      </c>
      <c r="AA157" s="116" t="str">
        <f t="shared" si="33"/>
        <v>SRSA</v>
      </c>
      <c r="AB157" s="115">
        <f t="shared" si="34"/>
        <v>1</v>
      </c>
      <c r="AC157" s="109">
        <f t="shared" si="35"/>
        <v>0</v>
      </c>
      <c r="AD157" s="111">
        <f t="shared" si="36"/>
        <v>0</v>
      </c>
      <c r="AE157" s="116" t="str">
        <f t="shared" si="30"/>
        <v>-</v>
      </c>
      <c r="AF157" s="115">
        <f t="shared" si="37"/>
        <v>0</v>
      </c>
      <c r="AG157" s="1" t="s">
        <v>591</v>
      </c>
    </row>
    <row r="158" spans="1:33" s="1" customFormat="1" ht="12.75">
      <c r="A158" s="142">
        <v>2636240</v>
      </c>
      <c r="B158" s="143">
        <v>17160</v>
      </c>
      <c r="C158" s="115" t="s">
        <v>1085</v>
      </c>
      <c r="D158" s="109" t="s">
        <v>1086</v>
      </c>
      <c r="E158" s="109" t="s">
        <v>511</v>
      </c>
      <c r="F158" s="159">
        <v>49768</v>
      </c>
      <c r="G158" s="110">
        <v>58</v>
      </c>
      <c r="H158" s="111">
        <v>9064923353</v>
      </c>
      <c r="I158" s="112">
        <v>7</v>
      </c>
      <c r="J158" s="113" t="s">
        <v>2236</v>
      </c>
      <c r="K158" s="67" t="s">
        <v>2234</v>
      </c>
      <c r="L158" s="47">
        <v>76</v>
      </c>
      <c r="M158" s="50" t="s">
        <v>2234</v>
      </c>
      <c r="N158" s="144">
        <v>25.80645161</v>
      </c>
      <c r="O158" s="113" t="str">
        <f t="shared" si="26"/>
        <v>YES</v>
      </c>
      <c r="P158" s="130"/>
      <c r="Q158" s="53" t="str">
        <f t="shared" si="27"/>
        <v>NO</v>
      </c>
      <c r="R158" s="114" t="s">
        <v>2236</v>
      </c>
      <c r="S158" s="57">
        <v>7737</v>
      </c>
      <c r="T158" s="33">
        <v>920</v>
      </c>
      <c r="U158" s="33">
        <v>897</v>
      </c>
      <c r="V158" s="58">
        <v>1068</v>
      </c>
      <c r="W158" s="115">
        <f t="shared" si="31"/>
        <v>1</v>
      </c>
      <c r="X158" s="109">
        <f t="shared" si="32"/>
        <v>1</v>
      </c>
      <c r="Y158" s="109">
        <f t="shared" si="28"/>
        <v>0</v>
      </c>
      <c r="Z158" s="111">
        <f t="shared" si="29"/>
        <v>0</v>
      </c>
      <c r="AA158" s="116" t="str">
        <f t="shared" si="33"/>
        <v>SRSA</v>
      </c>
      <c r="AB158" s="115">
        <f t="shared" si="34"/>
        <v>1</v>
      </c>
      <c r="AC158" s="109">
        <f t="shared" si="35"/>
        <v>1</v>
      </c>
      <c r="AD158" s="111" t="str">
        <f t="shared" si="36"/>
        <v>Initial</v>
      </c>
      <c r="AE158" s="116" t="str">
        <f t="shared" si="30"/>
        <v>-</v>
      </c>
      <c r="AF158" s="115" t="str">
        <f t="shared" si="37"/>
        <v>SRSA</v>
      </c>
      <c r="AG158" s="1" t="s">
        <v>590</v>
      </c>
    </row>
    <row r="159" spans="1:33" s="1" customFormat="1" ht="12.75">
      <c r="A159" s="142">
        <v>2600182</v>
      </c>
      <c r="B159" s="143">
        <v>30902</v>
      </c>
      <c r="C159" s="115" t="s">
        <v>1348</v>
      </c>
      <c r="D159" s="109" t="s">
        <v>1349</v>
      </c>
      <c r="E159" s="109" t="s">
        <v>1277</v>
      </c>
      <c r="F159" s="159">
        <v>49242</v>
      </c>
      <c r="G159" s="110">
        <v>712</v>
      </c>
      <c r="H159" s="111">
        <v>5174372000</v>
      </c>
      <c r="I159" s="112">
        <v>7</v>
      </c>
      <c r="J159" s="113" t="s">
        <v>2236</v>
      </c>
      <c r="K159" s="67" t="s">
        <v>2234</v>
      </c>
      <c r="L159" s="47">
        <v>195</v>
      </c>
      <c r="M159" s="50" t="s">
        <v>2234</v>
      </c>
      <c r="N159" s="144" t="s">
        <v>454</v>
      </c>
      <c r="O159" s="113" t="str">
        <f t="shared" si="26"/>
        <v>M</v>
      </c>
      <c r="P159" s="130">
        <v>0.945</v>
      </c>
      <c r="Q159" s="53" t="str">
        <f t="shared" si="27"/>
        <v>NO</v>
      </c>
      <c r="R159" s="114" t="s">
        <v>2236</v>
      </c>
      <c r="S159" s="57">
        <v>2803</v>
      </c>
      <c r="T159" s="33">
        <v>0</v>
      </c>
      <c r="U159" s="33">
        <v>540</v>
      </c>
      <c r="V159" s="58">
        <v>128</v>
      </c>
      <c r="W159" s="115">
        <f t="shared" si="31"/>
        <v>1</v>
      </c>
      <c r="X159" s="109">
        <f t="shared" si="32"/>
        <v>1</v>
      </c>
      <c r="Y159" s="109">
        <f t="shared" si="28"/>
        <v>0</v>
      </c>
      <c r="Z159" s="111">
        <f t="shared" si="29"/>
        <v>0</v>
      </c>
      <c r="AA159" s="116" t="str">
        <f t="shared" si="33"/>
        <v>SRSA</v>
      </c>
      <c r="AB159" s="115">
        <f t="shared" si="34"/>
        <v>1</v>
      </c>
      <c r="AC159" s="109">
        <f t="shared" si="35"/>
        <v>0</v>
      </c>
      <c r="AD159" s="111">
        <f t="shared" si="36"/>
        <v>0</v>
      </c>
      <c r="AE159" s="116" t="str">
        <f t="shared" si="30"/>
        <v>-</v>
      </c>
      <c r="AF159" s="115">
        <f t="shared" si="37"/>
        <v>0</v>
      </c>
      <c r="AG159" s="1" t="s">
        <v>589</v>
      </c>
    </row>
    <row r="160" spans="1:33" s="1" customFormat="1" ht="12.75">
      <c r="A160" s="142">
        <v>2600020</v>
      </c>
      <c r="B160" s="143">
        <v>56901</v>
      </c>
      <c r="C160" s="115" t="s">
        <v>346</v>
      </c>
      <c r="D160" s="109" t="s">
        <v>347</v>
      </c>
      <c r="E160" s="109" t="s">
        <v>348</v>
      </c>
      <c r="F160" s="159">
        <v>48640</v>
      </c>
      <c r="G160" s="110">
        <v>8383</v>
      </c>
      <c r="H160" s="111">
        <v>9898320852</v>
      </c>
      <c r="I160" s="112">
        <v>7</v>
      </c>
      <c r="J160" s="113" t="s">
        <v>2236</v>
      </c>
      <c r="K160" s="67" t="s">
        <v>2234</v>
      </c>
      <c r="L160" s="47">
        <v>97</v>
      </c>
      <c r="M160" s="50" t="s">
        <v>2234</v>
      </c>
      <c r="N160" s="144" t="s">
        <v>454</v>
      </c>
      <c r="O160" s="113" t="str">
        <f t="shared" si="26"/>
        <v>M</v>
      </c>
      <c r="P160" s="130">
        <v>22.695</v>
      </c>
      <c r="Q160" s="53" t="str">
        <f t="shared" si="27"/>
        <v>YES</v>
      </c>
      <c r="R160" s="114" t="s">
        <v>2236</v>
      </c>
      <c r="S160" s="57">
        <v>9441</v>
      </c>
      <c r="T160" s="33">
        <v>1099</v>
      </c>
      <c r="U160" s="33">
        <v>1083</v>
      </c>
      <c r="V160" s="58">
        <v>802</v>
      </c>
      <c r="W160" s="115">
        <f t="shared" si="31"/>
        <v>1</v>
      </c>
      <c r="X160" s="109">
        <f t="shared" si="32"/>
        <v>1</v>
      </c>
      <c r="Y160" s="109">
        <f t="shared" si="28"/>
        <v>0</v>
      </c>
      <c r="Z160" s="111">
        <f t="shared" si="29"/>
        <v>0</v>
      </c>
      <c r="AA160" s="116" t="str">
        <f t="shared" si="33"/>
        <v>SRSA</v>
      </c>
      <c r="AB160" s="115">
        <f t="shared" si="34"/>
        <v>1</v>
      </c>
      <c r="AC160" s="109">
        <f t="shared" si="35"/>
        <v>1</v>
      </c>
      <c r="AD160" s="111" t="str">
        <f t="shared" si="36"/>
        <v>Initial</v>
      </c>
      <c r="AE160" s="116" t="str">
        <f t="shared" si="30"/>
        <v>-</v>
      </c>
      <c r="AF160" s="115" t="str">
        <f t="shared" si="37"/>
        <v>SRSA</v>
      </c>
      <c r="AG160" s="1" t="s">
        <v>588</v>
      </c>
    </row>
    <row r="161" spans="1:33" s="1" customFormat="1" ht="12.75">
      <c r="A161" s="142">
        <v>2636480</v>
      </c>
      <c r="B161" s="143">
        <v>16100</v>
      </c>
      <c r="C161" s="115" t="s">
        <v>1104</v>
      </c>
      <c r="D161" s="109" t="s">
        <v>919</v>
      </c>
      <c r="E161" s="109" t="s">
        <v>1105</v>
      </c>
      <c r="F161" s="159">
        <v>49799</v>
      </c>
      <c r="G161" s="110">
        <v>219</v>
      </c>
      <c r="H161" s="111">
        <v>2315258201</v>
      </c>
      <c r="I161" s="112">
        <v>7</v>
      </c>
      <c r="J161" s="113" t="s">
        <v>2236</v>
      </c>
      <c r="K161" s="67" t="s">
        <v>2234</v>
      </c>
      <c r="L161" s="47">
        <v>293</v>
      </c>
      <c r="M161" s="50" t="s">
        <v>2234</v>
      </c>
      <c r="N161" s="144">
        <v>19.0376569</v>
      </c>
      <c r="O161" s="113" t="str">
        <f t="shared" si="26"/>
        <v>NO</v>
      </c>
      <c r="P161" s="130"/>
      <c r="Q161" s="53" t="str">
        <f t="shared" si="27"/>
        <v>NO</v>
      </c>
      <c r="R161" s="114" t="s">
        <v>2236</v>
      </c>
      <c r="S161" s="57">
        <v>33979</v>
      </c>
      <c r="T161" s="33">
        <v>3342</v>
      </c>
      <c r="U161" s="33">
        <v>3187</v>
      </c>
      <c r="V161" s="58">
        <v>4421</v>
      </c>
      <c r="W161" s="115">
        <f t="shared" si="31"/>
        <v>1</v>
      </c>
      <c r="X161" s="109">
        <f t="shared" si="32"/>
        <v>1</v>
      </c>
      <c r="Y161" s="109">
        <f t="shared" si="28"/>
        <v>0</v>
      </c>
      <c r="Z161" s="111">
        <f t="shared" si="29"/>
        <v>0</v>
      </c>
      <c r="AA161" s="116" t="str">
        <f t="shared" si="33"/>
        <v>SRSA</v>
      </c>
      <c r="AB161" s="115">
        <f t="shared" si="34"/>
        <v>1</v>
      </c>
      <c r="AC161" s="109">
        <f t="shared" si="35"/>
        <v>0</v>
      </c>
      <c r="AD161" s="111">
        <f t="shared" si="36"/>
        <v>0</v>
      </c>
      <c r="AE161" s="116" t="str">
        <f t="shared" si="30"/>
        <v>-</v>
      </c>
      <c r="AF161" s="115">
        <f t="shared" si="37"/>
        <v>0</v>
      </c>
      <c r="AG161" s="1" t="s">
        <v>587</v>
      </c>
    </row>
    <row r="162" spans="1:33" s="1" customFormat="1" ht="12.75">
      <c r="A162" s="142">
        <v>2600076</v>
      </c>
      <c r="B162" s="143">
        <v>25902</v>
      </c>
      <c r="C162" s="115" t="s">
        <v>372</v>
      </c>
      <c r="D162" s="109" t="s">
        <v>373</v>
      </c>
      <c r="E162" s="109" t="s">
        <v>374</v>
      </c>
      <c r="F162" s="159">
        <v>48439</v>
      </c>
      <c r="G162" s="110">
        <v>9502</v>
      </c>
      <c r="H162" s="111">
        <v>8106954710</v>
      </c>
      <c r="I162" s="112">
        <v>8</v>
      </c>
      <c r="J162" s="113" t="s">
        <v>2236</v>
      </c>
      <c r="K162" s="67" t="s">
        <v>2234</v>
      </c>
      <c r="L162" s="47">
        <v>294</v>
      </c>
      <c r="M162" s="50" t="s">
        <v>2234</v>
      </c>
      <c r="N162" s="144" t="s">
        <v>454</v>
      </c>
      <c r="O162" s="113" t="str">
        <f t="shared" si="26"/>
        <v>M</v>
      </c>
      <c r="P162" s="130">
        <v>6.25</v>
      </c>
      <c r="Q162" s="53" t="str">
        <f t="shared" si="27"/>
        <v>NO</v>
      </c>
      <c r="R162" s="114" t="s">
        <v>2236</v>
      </c>
      <c r="S162" s="57">
        <v>8395</v>
      </c>
      <c r="T162" s="33">
        <v>1297</v>
      </c>
      <c r="U162" s="33">
        <v>1926</v>
      </c>
      <c r="V162" s="58">
        <v>194</v>
      </c>
      <c r="W162" s="115">
        <f t="shared" si="31"/>
        <v>1</v>
      </c>
      <c r="X162" s="109">
        <f t="shared" si="32"/>
        <v>1</v>
      </c>
      <c r="Y162" s="109">
        <f t="shared" si="28"/>
        <v>0</v>
      </c>
      <c r="Z162" s="111">
        <f t="shared" si="29"/>
        <v>0</v>
      </c>
      <c r="AA162" s="116" t="str">
        <f t="shared" si="33"/>
        <v>SRSA</v>
      </c>
      <c r="AB162" s="115">
        <f t="shared" si="34"/>
        <v>1</v>
      </c>
      <c r="AC162" s="109">
        <f t="shared" si="35"/>
        <v>0</v>
      </c>
      <c r="AD162" s="111">
        <f t="shared" si="36"/>
        <v>0</v>
      </c>
      <c r="AE162" s="116" t="str">
        <f t="shared" si="30"/>
        <v>-</v>
      </c>
      <c r="AF162" s="115">
        <f t="shared" si="37"/>
        <v>0</v>
      </c>
      <c r="AG162" s="1" t="s">
        <v>586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3" customWidth="1"/>
    <col min="2" max="2" width="9.421875" style="81" customWidth="1"/>
    <col min="3" max="3" width="55.421875" style="9" bestFit="1" customWidth="1"/>
    <col min="4" max="4" width="37.00390625" style="9" customWidth="1"/>
    <col min="5" max="5" width="21.7109375" style="9" customWidth="1"/>
    <col min="6" max="6" width="6.8515625" style="9" customWidth="1"/>
    <col min="7" max="7" width="5.8515625" style="12" customWidth="1"/>
    <col min="8" max="8" width="11.7109375" style="9" customWidth="1"/>
    <col min="9" max="9" width="8.57421875" style="14" bestFit="1" customWidth="1"/>
    <col min="10" max="11" width="6.57421875" style="9" bestFit="1" customWidth="1"/>
    <col min="12" max="12" width="7.00390625" style="10" bestFit="1" customWidth="1"/>
    <col min="13" max="13" width="6.57421875" style="9" bestFit="1" customWidth="1"/>
    <col min="14" max="14" width="6.57421875" style="0" bestFit="1" customWidth="1"/>
    <col min="15" max="15" width="6.57421875" style="9" bestFit="1" customWidth="1"/>
    <col min="16" max="16" width="6.57421875" style="9" customWidth="1"/>
    <col min="17" max="17" width="9.140625" style="1" customWidth="1"/>
    <col min="18" max="18" width="6.57421875" style="9" bestFit="1" customWidth="1"/>
    <col min="19" max="19" width="9.00390625" style="11" bestFit="1" customWidth="1"/>
    <col min="20" max="22" width="8.00390625" style="11" bestFit="1" customWidth="1"/>
    <col min="23" max="26" width="4.00390625" style="9" hidden="1" customWidth="1"/>
    <col min="27" max="27" width="6.421875" style="9" customWidth="1"/>
    <col min="28" max="29" width="4.00390625" style="9" hidden="1" customWidth="1"/>
    <col min="30" max="30" width="5.28125" style="9" hidden="1" customWidth="1"/>
    <col min="31" max="31" width="6.421875" style="9" customWidth="1"/>
    <col min="32" max="32" width="6.421875" style="9" hidden="1" customWidth="1"/>
    <col min="33" max="16384" width="11.421875" style="9" customWidth="1"/>
  </cols>
  <sheetData>
    <row r="1" ht="12.75">
      <c r="A1" s="15" t="s">
        <v>764</v>
      </c>
    </row>
    <row r="2" spans="1:17" ht="18">
      <c r="A2" s="23" t="s">
        <v>307</v>
      </c>
      <c r="N2" s="2"/>
      <c r="Q2" s="3"/>
    </row>
    <row r="3" spans="1:32" ht="159.75" customHeight="1" thickBot="1">
      <c r="A3" s="4" t="s">
        <v>741</v>
      </c>
      <c r="B3" s="119" t="s">
        <v>742</v>
      </c>
      <c r="C3" s="5" t="s">
        <v>743</v>
      </c>
      <c r="D3" s="5" t="s">
        <v>744</v>
      </c>
      <c r="E3" s="5" t="s">
        <v>745</v>
      </c>
      <c r="F3" s="120" t="s">
        <v>746</v>
      </c>
      <c r="G3" s="31" t="s">
        <v>747</v>
      </c>
      <c r="H3" s="5" t="s">
        <v>748</v>
      </c>
      <c r="I3" s="18" t="s">
        <v>749</v>
      </c>
      <c r="J3" s="16" t="s">
        <v>581</v>
      </c>
      <c r="K3" s="19" t="s">
        <v>582</v>
      </c>
      <c r="L3" s="45" t="s">
        <v>750</v>
      </c>
      <c r="M3" s="48" t="s">
        <v>583</v>
      </c>
      <c r="N3" s="51" t="s">
        <v>761</v>
      </c>
      <c r="O3" s="22" t="s">
        <v>584</v>
      </c>
      <c r="P3" s="6" t="s">
        <v>762</v>
      </c>
      <c r="Q3" s="52" t="s">
        <v>585</v>
      </c>
      <c r="R3" s="54" t="s">
        <v>751</v>
      </c>
      <c r="S3" s="20" t="s">
        <v>766</v>
      </c>
      <c r="T3" s="17" t="s">
        <v>765</v>
      </c>
      <c r="U3" s="17" t="s">
        <v>767</v>
      </c>
      <c r="V3" s="21" t="s">
        <v>768</v>
      </c>
      <c r="W3" s="7" t="s">
        <v>752</v>
      </c>
      <c r="X3" s="8" t="s">
        <v>753</v>
      </c>
      <c r="Y3" s="8" t="s">
        <v>770</v>
      </c>
      <c r="Z3" s="59" t="s">
        <v>769</v>
      </c>
      <c r="AA3" s="61" t="s">
        <v>754</v>
      </c>
      <c r="AB3" s="7" t="s">
        <v>755</v>
      </c>
      <c r="AC3" s="8" t="s">
        <v>756</v>
      </c>
      <c r="AD3" s="59" t="s">
        <v>757</v>
      </c>
      <c r="AE3" s="65" t="s">
        <v>758</v>
      </c>
      <c r="AF3" s="64" t="s">
        <v>759</v>
      </c>
    </row>
    <row r="4" spans="1:32" s="30" customFormat="1" ht="12" customHeight="1" thickBot="1">
      <c r="A4" s="133">
        <v>1</v>
      </c>
      <c r="B4" s="133">
        <v>2</v>
      </c>
      <c r="C4" s="43">
        <v>3</v>
      </c>
      <c r="D4" s="34">
        <v>4</v>
      </c>
      <c r="E4" s="34">
        <v>5</v>
      </c>
      <c r="F4" s="82">
        <v>6</v>
      </c>
      <c r="G4" s="35"/>
      <c r="H4" s="36">
        <v>7</v>
      </c>
      <c r="I4" s="37">
        <v>8</v>
      </c>
      <c r="J4" s="34">
        <v>9</v>
      </c>
      <c r="K4" s="38">
        <v>10</v>
      </c>
      <c r="L4" s="46">
        <v>11</v>
      </c>
      <c r="M4" s="49">
        <v>12</v>
      </c>
      <c r="N4" s="40">
        <v>13</v>
      </c>
      <c r="O4" s="41">
        <v>14</v>
      </c>
      <c r="P4" s="42" t="s">
        <v>763</v>
      </c>
      <c r="Q4" s="38" t="s">
        <v>235</v>
      </c>
      <c r="R4" s="55">
        <v>15</v>
      </c>
      <c r="S4" s="39">
        <v>16</v>
      </c>
      <c r="T4" s="42">
        <v>17</v>
      </c>
      <c r="U4" s="42">
        <v>18</v>
      </c>
      <c r="V4" s="38">
        <v>19</v>
      </c>
      <c r="W4" s="43"/>
      <c r="X4" s="34"/>
      <c r="Y4" s="34"/>
      <c r="Z4" s="36"/>
      <c r="AA4" s="62">
        <v>20</v>
      </c>
      <c r="AB4" s="60"/>
      <c r="AC4" s="44"/>
      <c r="AD4" s="63"/>
      <c r="AE4" s="62">
        <v>21</v>
      </c>
      <c r="AF4" s="43" t="s">
        <v>760</v>
      </c>
    </row>
    <row r="5" spans="1:32" s="1" customFormat="1" ht="12.75">
      <c r="A5" s="134">
        <v>2600166</v>
      </c>
      <c r="B5" s="135">
        <v>82921</v>
      </c>
      <c r="C5" s="84" t="s">
        <v>1317</v>
      </c>
      <c r="D5" s="85" t="s">
        <v>1318</v>
      </c>
      <c r="E5" s="85" t="s">
        <v>338</v>
      </c>
      <c r="F5" s="85">
        <v>48125</v>
      </c>
      <c r="G5" s="88">
        <v>1443</v>
      </c>
      <c r="H5" s="86">
        <v>3132991550</v>
      </c>
      <c r="I5" s="89" t="s">
        <v>453</v>
      </c>
      <c r="J5" s="90" t="s">
        <v>2235</v>
      </c>
      <c r="K5" s="91" t="s">
        <v>2234</v>
      </c>
      <c r="L5" s="92">
        <v>475</v>
      </c>
      <c r="M5" s="93" t="s">
        <v>2234</v>
      </c>
      <c r="N5" s="121" t="s">
        <v>454</v>
      </c>
      <c r="O5" s="90" t="s">
        <v>454</v>
      </c>
      <c r="P5" s="105">
        <v>22.281</v>
      </c>
      <c r="Q5" s="94" t="str">
        <f aca="true" t="shared" si="0" ref="Q5:Q36">IF(AND(ISNUMBER(P5),P5&gt;=20),"YES","NO")</f>
        <v>YES</v>
      </c>
      <c r="R5" s="95" t="s">
        <v>2235</v>
      </c>
      <c r="S5" s="96">
        <v>26504</v>
      </c>
      <c r="T5" s="97">
        <v>3682</v>
      </c>
      <c r="U5" s="97">
        <v>0</v>
      </c>
      <c r="V5" s="98">
        <v>3834</v>
      </c>
      <c r="W5" s="84">
        <f aca="true" t="shared" si="1" ref="W5:W133">IF(OR(J5="YES",K5="YES"),1,0)</f>
        <v>0</v>
      </c>
      <c r="X5" s="85">
        <f aca="true" t="shared" si="2" ref="X5:X133">IF(OR(AND(ISNUMBER(L5),AND(L5&gt;0,L5&lt;600)),AND(ISNUMBER(L5),AND(L5&gt;0,M5="YES"))),1,0)</f>
        <v>1</v>
      </c>
      <c r="Y5" s="85">
        <f>IF(AND(OR(J5="YES",K5="YES"),(W5=0)),"Trouble",0)</f>
        <v>0</v>
      </c>
      <c r="Z5" s="86">
        <f>IF(AND(OR(AND(ISNUMBER(L5),AND(L5&gt;0,L5&lt;600)),AND(ISNUMBER(L5),AND(L5&gt;0,M5="YES"))),(X5=0)),"Trouble",0)</f>
        <v>0</v>
      </c>
      <c r="AA5" s="87" t="str">
        <f aca="true" t="shared" si="3" ref="AA5:AA133">IF(AND(W5=1,X5=1),"SRSA","-")</f>
        <v>-</v>
      </c>
      <c r="AB5" s="84">
        <f aca="true" t="shared" si="4" ref="AB5:AB133">IF(R5="YES",1,0)</f>
        <v>0</v>
      </c>
      <c r="AC5" s="85">
        <f aca="true" t="shared" si="5" ref="AC5:AC133">IF(OR(AND(ISNUMBER(P5),P5&gt;=20),(AND(ISNUMBER(P5)=FALSE,AND(ISNUMBER(N5),N5&gt;=20)))),1,0)</f>
        <v>1</v>
      </c>
      <c r="AD5" s="86">
        <f aca="true" t="shared" si="6" ref="AD5:AD133">IF(AND(AB5=1,AC5=1),"Initial",0)</f>
        <v>0</v>
      </c>
      <c r="AE5" s="87" t="str">
        <f>IF(AND(AND(AD5="Initial",AF5=0),AND(ISNUMBER(L5),L5&gt;0)),"RLIS","-")</f>
        <v>-</v>
      </c>
      <c r="AF5" s="84">
        <f aca="true" t="shared" si="7" ref="AF5:AF133">IF(AND(AA5="SRSA",AD5="Initial"),"SRSA",0)</f>
        <v>0</v>
      </c>
    </row>
    <row r="6" spans="1:32" s="1" customFormat="1" ht="12.75">
      <c r="A6" s="136">
        <v>2600117</v>
      </c>
      <c r="B6" s="137">
        <v>73903</v>
      </c>
      <c r="C6" s="32" t="s">
        <v>484</v>
      </c>
      <c r="D6" s="25" t="s">
        <v>485</v>
      </c>
      <c r="E6" s="25" t="s">
        <v>486</v>
      </c>
      <c r="F6" s="25">
        <v>48602</v>
      </c>
      <c r="G6" s="26">
        <v>5049</v>
      </c>
      <c r="H6" s="27">
        <v>9893996150</v>
      </c>
      <c r="I6" s="28">
        <v>2</v>
      </c>
      <c r="J6" s="29" t="s">
        <v>2235</v>
      </c>
      <c r="K6" s="67" t="s">
        <v>2234</v>
      </c>
      <c r="L6" s="47">
        <v>382</v>
      </c>
      <c r="M6" s="50" t="s">
        <v>2234</v>
      </c>
      <c r="N6" s="129" t="s">
        <v>454</v>
      </c>
      <c r="O6" s="29" t="s">
        <v>454</v>
      </c>
      <c r="P6" s="130">
        <v>0</v>
      </c>
      <c r="Q6" s="53" t="str">
        <f t="shared" si="0"/>
        <v>NO</v>
      </c>
      <c r="R6" s="56" t="s">
        <v>2235</v>
      </c>
      <c r="S6" s="57">
        <v>5491</v>
      </c>
      <c r="T6" s="33">
        <v>0</v>
      </c>
      <c r="U6" s="33">
        <v>0</v>
      </c>
      <c r="V6" s="58">
        <v>251</v>
      </c>
      <c r="W6" s="32">
        <f aca="true" t="shared" si="8" ref="W6:W69">IF(OR(J6="YES",K6="YES"),1,0)</f>
        <v>0</v>
      </c>
      <c r="X6" s="25">
        <f aca="true" t="shared" si="9" ref="X6:X69">IF(OR(AND(ISNUMBER(L6),AND(L6&gt;0,L6&lt;600)),AND(ISNUMBER(L6),AND(L6&gt;0,M6="YES"))),1,0)</f>
        <v>1</v>
      </c>
      <c r="Y6" s="25">
        <f aca="true" t="shared" si="10" ref="Y6:Y69">IF(AND(OR(J6="YES",K6="YES"),(W6=0)),"Trouble",0)</f>
        <v>0</v>
      </c>
      <c r="Z6" s="27">
        <f aca="true" t="shared" si="11" ref="Z6:Z69">IF(AND(OR(AND(ISNUMBER(L6),AND(L6&gt;0,L6&lt;600)),AND(ISNUMBER(L6),AND(L6&gt;0,M6="YES"))),(X6=0)),"Trouble",0)</f>
        <v>0</v>
      </c>
      <c r="AA6" s="66" t="str">
        <f aca="true" t="shared" si="12" ref="AA6:AA69">IF(AND(W6=1,X6=1),"SRSA","-")</f>
        <v>-</v>
      </c>
      <c r="AB6" s="32">
        <f aca="true" t="shared" si="13" ref="AB6:AB69">IF(R6="YES",1,0)</f>
        <v>0</v>
      </c>
      <c r="AC6" s="25">
        <f aca="true" t="shared" si="14" ref="AC6:AC69">IF(OR(AND(ISNUMBER(P6),P6&gt;=20),(AND(ISNUMBER(P6)=FALSE,AND(ISNUMBER(N6),N6&gt;=20)))),1,0)</f>
        <v>0</v>
      </c>
      <c r="AD6" s="27">
        <f aca="true" t="shared" si="15" ref="AD6:AD69">IF(AND(AB6=1,AC6=1),"Initial",0)</f>
        <v>0</v>
      </c>
      <c r="AE6" s="66" t="str">
        <f aca="true" t="shared" si="16" ref="AE6:AE69">IF(AND(AND(AD6="Initial",AF6=0),AND(ISNUMBER(L6),L6&gt;0)),"RLIS","-")</f>
        <v>-</v>
      </c>
      <c r="AF6" s="32">
        <f aca="true" t="shared" si="17" ref="AF6:AF69">IF(AND(AA6="SRSA",AD6="Initial"),"SRSA",0)</f>
        <v>0</v>
      </c>
    </row>
    <row r="7" spans="1:32" s="1" customFormat="1" ht="12.75">
      <c r="A7" s="136">
        <v>2600130</v>
      </c>
      <c r="B7" s="137">
        <v>82909</v>
      </c>
      <c r="C7" s="32" t="s">
        <v>1247</v>
      </c>
      <c r="D7" s="25" t="s">
        <v>1248</v>
      </c>
      <c r="E7" s="25" t="s">
        <v>1234</v>
      </c>
      <c r="F7" s="25">
        <v>48235</v>
      </c>
      <c r="G7" s="26">
        <v>3354</v>
      </c>
      <c r="H7" s="27">
        <v>3132728333</v>
      </c>
      <c r="I7" s="28" t="s">
        <v>455</v>
      </c>
      <c r="J7" s="29" t="s">
        <v>2235</v>
      </c>
      <c r="K7" s="67" t="s">
        <v>2234</v>
      </c>
      <c r="L7" s="47">
        <v>420</v>
      </c>
      <c r="M7" s="50" t="s">
        <v>2234</v>
      </c>
      <c r="N7" s="129" t="s">
        <v>454</v>
      </c>
      <c r="O7" s="29" t="s">
        <v>454</v>
      </c>
      <c r="P7" s="130">
        <v>28.509</v>
      </c>
      <c r="Q7" s="53" t="str">
        <f t="shared" si="0"/>
        <v>YES</v>
      </c>
      <c r="R7" s="56" t="s">
        <v>2235</v>
      </c>
      <c r="S7" s="57">
        <v>37722</v>
      </c>
      <c r="T7" s="33">
        <v>4620</v>
      </c>
      <c r="U7" s="33">
        <v>3897</v>
      </c>
      <c r="V7" s="58">
        <v>6242</v>
      </c>
      <c r="W7" s="32">
        <f t="shared" si="8"/>
        <v>0</v>
      </c>
      <c r="X7" s="25">
        <f t="shared" si="9"/>
        <v>1</v>
      </c>
      <c r="Y7" s="25">
        <f t="shared" si="10"/>
        <v>0</v>
      </c>
      <c r="Z7" s="27">
        <f t="shared" si="11"/>
        <v>0</v>
      </c>
      <c r="AA7" s="66" t="str">
        <f t="shared" si="12"/>
        <v>-</v>
      </c>
      <c r="AB7" s="32">
        <f t="shared" si="13"/>
        <v>0</v>
      </c>
      <c r="AC7" s="25">
        <f t="shared" si="14"/>
        <v>1</v>
      </c>
      <c r="AD7" s="27">
        <f t="shared" si="15"/>
        <v>0</v>
      </c>
      <c r="AE7" s="66" t="str">
        <f t="shared" si="16"/>
        <v>-</v>
      </c>
      <c r="AF7" s="32">
        <f t="shared" si="17"/>
        <v>0</v>
      </c>
    </row>
    <row r="8" spans="1:32" s="1" customFormat="1" ht="12.75">
      <c r="A8" s="136">
        <v>2600198</v>
      </c>
      <c r="B8" s="137">
        <v>25908</v>
      </c>
      <c r="C8" s="32" t="s">
        <v>1376</v>
      </c>
      <c r="D8" s="25" t="s">
        <v>1377</v>
      </c>
      <c r="E8" s="25" t="s">
        <v>1369</v>
      </c>
      <c r="F8" s="25">
        <v>48504</v>
      </c>
      <c r="G8" s="26">
        <v>1102</v>
      </c>
      <c r="H8" s="27">
        <v>8107899484</v>
      </c>
      <c r="I8" s="28">
        <v>8</v>
      </c>
      <c r="J8" s="29" t="s">
        <v>2236</v>
      </c>
      <c r="K8" s="67" t="s">
        <v>2234</v>
      </c>
      <c r="L8" s="47">
        <v>409</v>
      </c>
      <c r="M8" s="50" t="s">
        <v>2234</v>
      </c>
      <c r="N8" s="129" t="s">
        <v>454</v>
      </c>
      <c r="O8" s="29" t="s">
        <v>454</v>
      </c>
      <c r="P8" s="130">
        <v>39.775</v>
      </c>
      <c r="Q8" s="53" t="str">
        <f t="shared" si="0"/>
        <v>YES</v>
      </c>
      <c r="R8" s="56" t="s">
        <v>2236</v>
      </c>
      <c r="S8" s="57">
        <v>48017</v>
      </c>
      <c r="T8" s="33">
        <v>8961</v>
      </c>
      <c r="U8" s="33">
        <v>7777</v>
      </c>
      <c r="V8" s="58">
        <v>8393</v>
      </c>
      <c r="W8" s="32">
        <f t="shared" si="8"/>
        <v>1</v>
      </c>
      <c r="X8" s="25">
        <f t="shared" si="9"/>
        <v>1</v>
      </c>
      <c r="Y8" s="25">
        <f t="shared" si="10"/>
        <v>0</v>
      </c>
      <c r="Z8" s="27">
        <f t="shared" si="11"/>
        <v>0</v>
      </c>
      <c r="AA8" s="66" t="str">
        <f t="shared" si="12"/>
        <v>SRSA</v>
      </c>
      <c r="AB8" s="32">
        <f t="shared" si="13"/>
        <v>1</v>
      </c>
      <c r="AC8" s="25">
        <f t="shared" si="14"/>
        <v>1</v>
      </c>
      <c r="AD8" s="27" t="str">
        <f t="shared" si="15"/>
        <v>Initial</v>
      </c>
      <c r="AE8" s="66" t="str">
        <f t="shared" si="16"/>
        <v>-</v>
      </c>
      <c r="AF8" s="32" t="str">
        <f t="shared" si="17"/>
        <v>SRSA</v>
      </c>
    </row>
    <row r="9" spans="1:32" s="1" customFormat="1" ht="12.75">
      <c r="A9" s="136">
        <v>2600247</v>
      </c>
      <c r="B9" s="137">
        <v>82961</v>
      </c>
      <c r="C9" s="32" t="s">
        <v>1472</v>
      </c>
      <c r="D9" s="25" t="s">
        <v>1471</v>
      </c>
      <c r="E9" s="25" t="s">
        <v>1246</v>
      </c>
      <c r="F9" s="25">
        <v>48141</v>
      </c>
      <c r="G9" s="26">
        <v>3916</v>
      </c>
      <c r="H9" s="27">
        <v>7346411312</v>
      </c>
      <c r="I9" s="28">
        <v>3</v>
      </c>
      <c r="J9" s="29" t="s">
        <v>2235</v>
      </c>
      <c r="K9" s="67" t="s">
        <v>2234</v>
      </c>
      <c r="L9" s="47">
        <v>140</v>
      </c>
      <c r="M9" s="50" t="s">
        <v>2234</v>
      </c>
      <c r="N9" s="129" t="s">
        <v>454</v>
      </c>
      <c r="O9" s="29" t="s">
        <v>454</v>
      </c>
      <c r="P9" s="130">
        <v>19.737</v>
      </c>
      <c r="Q9" s="53" t="str">
        <f t="shared" si="0"/>
        <v>NO</v>
      </c>
      <c r="R9" s="56" t="s">
        <v>2235</v>
      </c>
      <c r="S9" s="57">
        <v>8706</v>
      </c>
      <c r="T9" s="33">
        <v>1776</v>
      </c>
      <c r="U9" s="33">
        <v>0</v>
      </c>
      <c r="V9" s="58">
        <v>1015</v>
      </c>
      <c r="W9" s="32">
        <f t="shared" si="8"/>
        <v>0</v>
      </c>
      <c r="X9" s="25">
        <f t="shared" si="9"/>
        <v>1</v>
      </c>
      <c r="Y9" s="25">
        <f t="shared" si="10"/>
        <v>0</v>
      </c>
      <c r="Z9" s="27">
        <f t="shared" si="11"/>
        <v>0</v>
      </c>
      <c r="AA9" s="66" t="str">
        <f t="shared" si="12"/>
        <v>-</v>
      </c>
      <c r="AB9" s="32">
        <f t="shared" si="13"/>
        <v>0</v>
      </c>
      <c r="AC9" s="25">
        <f t="shared" si="14"/>
        <v>0</v>
      </c>
      <c r="AD9" s="27">
        <f t="shared" si="15"/>
        <v>0</v>
      </c>
      <c r="AE9" s="66" t="str">
        <f t="shared" si="16"/>
        <v>-</v>
      </c>
      <c r="AF9" s="32">
        <f t="shared" si="17"/>
        <v>0</v>
      </c>
    </row>
    <row r="10" spans="1:32" s="1" customFormat="1" ht="12.75">
      <c r="A10" s="136">
        <v>2600109</v>
      </c>
      <c r="B10" s="137">
        <v>63904</v>
      </c>
      <c r="C10" s="32" t="s">
        <v>438</v>
      </c>
      <c r="D10" s="25" t="s">
        <v>439</v>
      </c>
      <c r="E10" s="25" t="s">
        <v>440</v>
      </c>
      <c r="F10" s="25">
        <v>48076</v>
      </c>
      <c r="G10" s="26">
        <v>7901</v>
      </c>
      <c r="H10" s="27">
        <v>2485690089</v>
      </c>
      <c r="I10" s="28">
        <v>3</v>
      </c>
      <c r="J10" s="29" t="s">
        <v>2235</v>
      </c>
      <c r="K10" s="67" t="s">
        <v>2234</v>
      </c>
      <c r="L10" s="47">
        <v>462</v>
      </c>
      <c r="M10" s="50" t="s">
        <v>2234</v>
      </c>
      <c r="N10" s="129" t="s">
        <v>454</v>
      </c>
      <c r="O10" s="29" t="s">
        <v>454</v>
      </c>
      <c r="P10" s="130">
        <v>18.924</v>
      </c>
      <c r="Q10" s="53" t="str">
        <f t="shared" si="0"/>
        <v>NO</v>
      </c>
      <c r="R10" s="56" t="s">
        <v>2235</v>
      </c>
      <c r="S10" s="57">
        <v>54986</v>
      </c>
      <c r="T10" s="33">
        <v>4603</v>
      </c>
      <c r="U10" s="33">
        <v>0</v>
      </c>
      <c r="V10" s="58">
        <v>3204</v>
      </c>
      <c r="W10" s="32">
        <f t="shared" si="8"/>
        <v>0</v>
      </c>
      <c r="X10" s="25">
        <f t="shared" si="9"/>
        <v>1</v>
      </c>
      <c r="Y10" s="25">
        <f t="shared" si="10"/>
        <v>0</v>
      </c>
      <c r="Z10" s="27">
        <f t="shared" si="11"/>
        <v>0</v>
      </c>
      <c r="AA10" s="66" t="str">
        <f t="shared" si="12"/>
        <v>-</v>
      </c>
      <c r="AB10" s="32">
        <f t="shared" si="13"/>
        <v>0</v>
      </c>
      <c r="AC10" s="25">
        <f t="shared" si="14"/>
        <v>0</v>
      </c>
      <c r="AD10" s="27">
        <f t="shared" si="15"/>
        <v>0</v>
      </c>
      <c r="AE10" s="66" t="str">
        <f t="shared" si="16"/>
        <v>-</v>
      </c>
      <c r="AF10" s="32">
        <f t="shared" si="17"/>
        <v>0</v>
      </c>
    </row>
    <row r="11" spans="1:32" s="1" customFormat="1" ht="12.75">
      <c r="A11" s="136">
        <v>2600158</v>
      </c>
      <c r="B11" s="137">
        <v>63908</v>
      </c>
      <c r="C11" s="32" t="s">
        <v>1307</v>
      </c>
      <c r="D11" s="25" t="s">
        <v>1308</v>
      </c>
      <c r="E11" s="25" t="s">
        <v>531</v>
      </c>
      <c r="F11" s="25">
        <v>48237</v>
      </c>
      <c r="G11" s="26">
        <v>3051</v>
      </c>
      <c r="H11" s="27">
        <v>2489680440</v>
      </c>
      <c r="I11" s="28">
        <v>3</v>
      </c>
      <c r="J11" s="29" t="s">
        <v>2235</v>
      </c>
      <c r="K11" s="67" t="s">
        <v>2234</v>
      </c>
      <c r="L11" s="47">
        <v>488</v>
      </c>
      <c r="M11" s="50" t="s">
        <v>2234</v>
      </c>
      <c r="N11" s="129" t="s">
        <v>454</v>
      </c>
      <c r="O11" s="29" t="str">
        <f aca="true" t="shared" si="18" ref="O11:O74">IF(ISNUMBER(N11)=FALSE,"M",IF(AND(ISNUMBER(N11),N11&gt;=20),"YES","NO"))</f>
        <v>M</v>
      </c>
      <c r="P11" s="130">
        <v>18.302</v>
      </c>
      <c r="Q11" s="53" t="str">
        <f t="shared" si="0"/>
        <v>NO</v>
      </c>
      <c r="R11" s="56" t="s">
        <v>2235</v>
      </c>
      <c r="S11" s="57">
        <v>22164</v>
      </c>
      <c r="T11" s="33">
        <v>3465</v>
      </c>
      <c r="U11" s="33">
        <v>3987</v>
      </c>
      <c r="V11" s="58">
        <v>3295</v>
      </c>
      <c r="W11" s="32">
        <f t="shared" si="8"/>
        <v>0</v>
      </c>
      <c r="X11" s="25">
        <f t="shared" si="9"/>
        <v>1</v>
      </c>
      <c r="Y11" s="25">
        <f t="shared" si="10"/>
        <v>0</v>
      </c>
      <c r="Z11" s="27">
        <f t="shared" si="11"/>
        <v>0</v>
      </c>
      <c r="AA11" s="66" t="str">
        <f t="shared" si="12"/>
        <v>-</v>
      </c>
      <c r="AB11" s="32">
        <f t="shared" si="13"/>
        <v>0</v>
      </c>
      <c r="AC11" s="25">
        <f t="shared" si="14"/>
        <v>0</v>
      </c>
      <c r="AD11" s="27">
        <f t="shared" si="15"/>
        <v>0</v>
      </c>
      <c r="AE11" s="66" t="str">
        <f t="shared" si="16"/>
        <v>-</v>
      </c>
      <c r="AF11" s="32">
        <f t="shared" si="17"/>
        <v>0</v>
      </c>
    </row>
    <row r="12" spans="1:32" s="1" customFormat="1" ht="12.75">
      <c r="A12" s="136">
        <v>2600107</v>
      </c>
      <c r="B12" s="137">
        <v>63902</v>
      </c>
      <c r="C12" s="32" t="s">
        <v>434</v>
      </c>
      <c r="D12" s="25" t="s">
        <v>435</v>
      </c>
      <c r="E12" s="25" t="s">
        <v>531</v>
      </c>
      <c r="F12" s="25">
        <v>48237</v>
      </c>
      <c r="G12" s="26">
        <v>2604</v>
      </c>
      <c r="H12" s="27">
        <v>2485472323</v>
      </c>
      <c r="I12" s="28" t="s">
        <v>455</v>
      </c>
      <c r="J12" s="29" t="s">
        <v>2235</v>
      </c>
      <c r="K12" s="67" t="s">
        <v>2234</v>
      </c>
      <c r="L12" s="47">
        <v>1352</v>
      </c>
      <c r="M12" s="50" t="s">
        <v>2235</v>
      </c>
      <c r="N12" s="129" t="s">
        <v>454</v>
      </c>
      <c r="O12" s="29" t="str">
        <f t="shared" si="18"/>
        <v>M</v>
      </c>
      <c r="P12" s="130">
        <v>19.388</v>
      </c>
      <c r="Q12" s="53" t="str">
        <f t="shared" si="0"/>
        <v>NO</v>
      </c>
      <c r="R12" s="56" t="s">
        <v>2235</v>
      </c>
      <c r="S12" s="57">
        <v>112311</v>
      </c>
      <c r="T12" s="33">
        <v>11501</v>
      </c>
      <c r="U12" s="33">
        <v>12859</v>
      </c>
      <c r="V12" s="58">
        <v>9612</v>
      </c>
      <c r="W12" s="32">
        <f t="shared" si="8"/>
        <v>0</v>
      </c>
      <c r="X12" s="25">
        <f t="shared" si="9"/>
        <v>0</v>
      </c>
      <c r="Y12" s="25">
        <f t="shared" si="10"/>
        <v>0</v>
      </c>
      <c r="Z12" s="27">
        <f t="shared" si="11"/>
        <v>0</v>
      </c>
      <c r="AA12" s="66" t="str">
        <f t="shared" si="12"/>
        <v>-</v>
      </c>
      <c r="AB12" s="32">
        <f t="shared" si="13"/>
        <v>0</v>
      </c>
      <c r="AC12" s="25">
        <f t="shared" si="14"/>
        <v>0</v>
      </c>
      <c r="AD12" s="27">
        <f t="shared" si="15"/>
        <v>0</v>
      </c>
      <c r="AE12" s="66" t="str">
        <f t="shared" si="16"/>
        <v>-</v>
      </c>
      <c r="AF12" s="32">
        <f t="shared" si="17"/>
        <v>0</v>
      </c>
    </row>
    <row r="13" spans="1:32" s="1" customFormat="1" ht="12.75">
      <c r="A13" s="136">
        <v>2600108</v>
      </c>
      <c r="B13" s="137">
        <v>63903</v>
      </c>
      <c r="C13" s="32" t="s">
        <v>436</v>
      </c>
      <c r="D13" s="25" t="s">
        <v>437</v>
      </c>
      <c r="E13" s="25" t="s">
        <v>433</v>
      </c>
      <c r="F13" s="25">
        <v>48075</v>
      </c>
      <c r="G13" s="26">
        <v>2785</v>
      </c>
      <c r="H13" s="27">
        <v>2485576121</v>
      </c>
      <c r="I13" s="28">
        <v>2</v>
      </c>
      <c r="J13" s="29" t="s">
        <v>2235</v>
      </c>
      <c r="K13" s="67" t="s">
        <v>2234</v>
      </c>
      <c r="L13" s="47">
        <v>492</v>
      </c>
      <c r="M13" s="50" t="s">
        <v>2234</v>
      </c>
      <c r="N13" s="129" t="s">
        <v>454</v>
      </c>
      <c r="O13" s="29" t="str">
        <f t="shared" si="18"/>
        <v>M</v>
      </c>
      <c r="P13" s="130">
        <v>15.514</v>
      </c>
      <c r="Q13" s="53" t="str">
        <f t="shared" si="0"/>
        <v>NO</v>
      </c>
      <c r="R13" s="56" t="s">
        <v>2235</v>
      </c>
      <c r="S13" s="57">
        <v>31084</v>
      </c>
      <c r="T13" s="33">
        <v>2703</v>
      </c>
      <c r="U13" s="33">
        <v>0</v>
      </c>
      <c r="V13" s="58">
        <v>2871</v>
      </c>
      <c r="W13" s="32">
        <f t="shared" si="8"/>
        <v>0</v>
      </c>
      <c r="X13" s="25">
        <f t="shared" si="9"/>
        <v>1</v>
      </c>
      <c r="Y13" s="25">
        <f t="shared" si="10"/>
        <v>0</v>
      </c>
      <c r="Z13" s="27">
        <f t="shared" si="11"/>
        <v>0</v>
      </c>
      <c r="AA13" s="66" t="str">
        <f t="shared" si="12"/>
        <v>-</v>
      </c>
      <c r="AB13" s="32">
        <f t="shared" si="13"/>
        <v>0</v>
      </c>
      <c r="AC13" s="25">
        <f t="shared" si="14"/>
        <v>0</v>
      </c>
      <c r="AD13" s="27">
        <f t="shared" si="15"/>
        <v>0</v>
      </c>
      <c r="AE13" s="66" t="str">
        <f t="shared" si="16"/>
        <v>-</v>
      </c>
      <c r="AF13" s="32">
        <f t="shared" si="17"/>
        <v>0</v>
      </c>
    </row>
    <row r="14" spans="1:32" s="1" customFormat="1" ht="12.75">
      <c r="A14" s="136">
        <v>2600290</v>
      </c>
      <c r="B14" s="137">
        <v>63916</v>
      </c>
      <c r="C14" s="32" t="s">
        <v>1555</v>
      </c>
      <c r="D14" s="25" t="s">
        <v>1556</v>
      </c>
      <c r="E14" s="25" t="s">
        <v>738</v>
      </c>
      <c r="F14" s="25">
        <v>48329</v>
      </c>
      <c r="G14" s="26">
        <v>4040</v>
      </c>
      <c r="H14" s="27">
        <v>2486741649</v>
      </c>
      <c r="I14" s="28">
        <v>3</v>
      </c>
      <c r="J14" s="29" t="s">
        <v>2235</v>
      </c>
      <c r="K14" s="67" t="s">
        <v>2234</v>
      </c>
      <c r="L14" s="47">
        <v>100</v>
      </c>
      <c r="M14" s="50" t="s">
        <v>2234</v>
      </c>
      <c r="N14" s="129" t="s">
        <v>454</v>
      </c>
      <c r="O14" s="29" t="str">
        <f t="shared" si="18"/>
        <v>M</v>
      </c>
      <c r="P14" s="130">
        <v>16.514</v>
      </c>
      <c r="Q14" s="53" t="str">
        <f t="shared" si="0"/>
        <v>NO</v>
      </c>
      <c r="R14" s="56" t="s">
        <v>2235</v>
      </c>
      <c r="S14" s="57">
        <v>7216</v>
      </c>
      <c r="T14" s="33">
        <v>673</v>
      </c>
      <c r="U14" s="33">
        <v>0</v>
      </c>
      <c r="V14" s="58">
        <v>619</v>
      </c>
      <c r="W14" s="32">
        <f t="shared" si="8"/>
        <v>0</v>
      </c>
      <c r="X14" s="25">
        <f t="shared" si="9"/>
        <v>1</v>
      </c>
      <c r="Y14" s="25">
        <f t="shared" si="10"/>
        <v>0</v>
      </c>
      <c r="Z14" s="27">
        <f t="shared" si="11"/>
        <v>0</v>
      </c>
      <c r="AA14" s="66" t="str">
        <f t="shared" si="12"/>
        <v>-</v>
      </c>
      <c r="AB14" s="32">
        <f t="shared" si="13"/>
        <v>0</v>
      </c>
      <c r="AC14" s="25">
        <f t="shared" si="14"/>
        <v>0</v>
      </c>
      <c r="AD14" s="27">
        <f t="shared" si="15"/>
        <v>0</v>
      </c>
      <c r="AE14" s="66" t="str">
        <f t="shared" si="16"/>
        <v>-</v>
      </c>
      <c r="AF14" s="32">
        <f t="shared" si="17"/>
        <v>0</v>
      </c>
    </row>
    <row r="15" spans="1:32" s="1" customFormat="1" ht="12.75">
      <c r="A15" s="136">
        <v>2600133</v>
      </c>
      <c r="B15" s="137">
        <v>82912</v>
      </c>
      <c r="C15" s="32" t="s">
        <v>1253</v>
      </c>
      <c r="D15" s="25" t="s">
        <v>1254</v>
      </c>
      <c r="E15" s="25" t="s">
        <v>335</v>
      </c>
      <c r="F15" s="25">
        <v>48186</v>
      </c>
      <c r="G15" s="26">
        <v>5087</v>
      </c>
      <c r="H15" s="27">
        <v>7347221465</v>
      </c>
      <c r="I15" s="28">
        <v>3</v>
      </c>
      <c r="J15" s="29" t="s">
        <v>2235</v>
      </c>
      <c r="K15" s="67" t="s">
        <v>2234</v>
      </c>
      <c r="L15" s="47">
        <v>354</v>
      </c>
      <c r="M15" s="50" t="s">
        <v>2234</v>
      </c>
      <c r="N15" s="129" t="s">
        <v>454</v>
      </c>
      <c r="O15" s="29" t="str">
        <f t="shared" si="18"/>
        <v>M</v>
      </c>
      <c r="P15" s="130">
        <v>23.377</v>
      </c>
      <c r="Q15" s="53" t="str">
        <f t="shared" si="0"/>
        <v>YES</v>
      </c>
      <c r="R15" s="56" t="s">
        <v>2235</v>
      </c>
      <c r="S15" s="57">
        <v>30431</v>
      </c>
      <c r="T15" s="33">
        <v>3277</v>
      </c>
      <c r="U15" s="33">
        <v>0</v>
      </c>
      <c r="V15" s="58">
        <v>2985</v>
      </c>
      <c r="W15" s="32">
        <f t="shared" si="8"/>
        <v>0</v>
      </c>
      <c r="X15" s="25">
        <f t="shared" si="9"/>
        <v>1</v>
      </c>
      <c r="Y15" s="25">
        <f t="shared" si="10"/>
        <v>0</v>
      </c>
      <c r="Z15" s="27">
        <f t="shared" si="11"/>
        <v>0</v>
      </c>
      <c r="AA15" s="66" t="str">
        <f t="shared" si="12"/>
        <v>-</v>
      </c>
      <c r="AB15" s="32">
        <f t="shared" si="13"/>
        <v>0</v>
      </c>
      <c r="AC15" s="25">
        <f t="shared" si="14"/>
        <v>1</v>
      </c>
      <c r="AD15" s="27">
        <f t="shared" si="15"/>
        <v>0</v>
      </c>
      <c r="AE15" s="66" t="str">
        <f t="shared" si="16"/>
        <v>-</v>
      </c>
      <c r="AF15" s="32">
        <f t="shared" si="17"/>
        <v>0</v>
      </c>
    </row>
    <row r="16" spans="1:32" s="1" customFormat="1" ht="12.75">
      <c r="A16" s="136">
        <v>2601890</v>
      </c>
      <c r="B16" s="137">
        <v>31020</v>
      </c>
      <c r="C16" s="32" t="s">
        <v>1559</v>
      </c>
      <c r="D16" s="25" t="s">
        <v>1560</v>
      </c>
      <c r="E16" s="25" t="s">
        <v>1561</v>
      </c>
      <c r="F16" s="25">
        <v>49955</v>
      </c>
      <c r="G16" s="26">
        <v>37</v>
      </c>
      <c r="H16" s="27">
        <v>9064820599</v>
      </c>
      <c r="I16" s="28">
        <v>7</v>
      </c>
      <c r="J16" s="29" t="s">
        <v>2236</v>
      </c>
      <c r="K16" s="67" t="s">
        <v>2234</v>
      </c>
      <c r="L16" s="47">
        <v>423</v>
      </c>
      <c r="M16" s="50" t="s">
        <v>2234</v>
      </c>
      <c r="N16" s="129">
        <v>11.79775281</v>
      </c>
      <c r="O16" s="29" t="str">
        <f t="shared" si="18"/>
        <v>NO</v>
      </c>
      <c r="P16" s="130"/>
      <c r="Q16" s="53" t="str">
        <f t="shared" si="0"/>
        <v>NO</v>
      </c>
      <c r="R16" s="56" t="s">
        <v>2236</v>
      </c>
      <c r="S16" s="57">
        <v>29510</v>
      </c>
      <c r="T16" s="33">
        <v>2254</v>
      </c>
      <c r="U16" s="33">
        <v>3022</v>
      </c>
      <c r="V16" s="58">
        <v>4912</v>
      </c>
      <c r="W16" s="32">
        <f t="shared" si="8"/>
        <v>1</v>
      </c>
      <c r="X16" s="25">
        <f t="shared" si="9"/>
        <v>1</v>
      </c>
      <c r="Y16" s="25">
        <f t="shared" si="10"/>
        <v>0</v>
      </c>
      <c r="Z16" s="27">
        <f t="shared" si="11"/>
        <v>0</v>
      </c>
      <c r="AA16" s="66" t="str">
        <f t="shared" si="12"/>
        <v>SRSA</v>
      </c>
      <c r="AB16" s="32">
        <f t="shared" si="13"/>
        <v>1</v>
      </c>
      <c r="AC16" s="25">
        <f t="shared" si="14"/>
        <v>0</v>
      </c>
      <c r="AD16" s="27">
        <f t="shared" si="15"/>
        <v>0</v>
      </c>
      <c r="AE16" s="66" t="str">
        <f t="shared" si="16"/>
        <v>-</v>
      </c>
      <c r="AF16" s="32">
        <f t="shared" si="17"/>
        <v>0</v>
      </c>
    </row>
    <row r="17" spans="1:32" s="1" customFormat="1" ht="12.75">
      <c r="A17" s="136">
        <v>2601920</v>
      </c>
      <c r="B17" s="137">
        <v>46020</v>
      </c>
      <c r="C17" s="32" t="s">
        <v>1562</v>
      </c>
      <c r="D17" s="25" t="s">
        <v>1563</v>
      </c>
      <c r="E17" s="25" t="s">
        <v>563</v>
      </c>
      <c r="F17" s="25">
        <v>49220</v>
      </c>
      <c r="G17" s="26">
        <v>9753</v>
      </c>
      <c r="H17" s="27">
        <v>5175476123</v>
      </c>
      <c r="I17" s="28">
        <v>7</v>
      </c>
      <c r="J17" s="29" t="s">
        <v>2236</v>
      </c>
      <c r="K17" s="67" t="s">
        <v>2234</v>
      </c>
      <c r="L17" s="47">
        <v>1146</v>
      </c>
      <c r="M17" s="50" t="s">
        <v>2235</v>
      </c>
      <c r="N17" s="129">
        <v>6.715328467</v>
      </c>
      <c r="O17" s="29" t="str">
        <f t="shared" si="18"/>
        <v>NO</v>
      </c>
      <c r="P17" s="130"/>
      <c r="Q17" s="53" t="str">
        <f t="shared" si="0"/>
        <v>NO</v>
      </c>
      <c r="R17" s="56" t="s">
        <v>2236</v>
      </c>
      <c r="S17" s="57">
        <v>52311</v>
      </c>
      <c r="T17" s="33">
        <v>2967</v>
      </c>
      <c r="U17" s="33">
        <v>5569</v>
      </c>
      <c r="V17" s="58">
        <v>755</v>
      </c>
      <c r="W17" s="32">
        <f t="shared" si="8"/>
        <v>1</v>
      </c>
      <c r="X17" s="25">
        <f t="shared" si="9"/>
        <v>0</v>
      </c>
      <c r="Y17" s="25">
        <f t="shared" si="10"/>
        <v>0</v>
      </c>
      <c r="Z17" s="27">
        <f t="shared" si="11"/>
        <v>0</v>
      </c>
      <c r="AA17" s="66" t="str">
        <f t="shared" si="12"/>
        <v>-</v>
      </c>
      <c r="AB17" s="32">
        <f t="shared" si="13"/>
        <v>1</v>
      </c>
      <c r="AC17" s="25">
        <f t="shared" si="14"/>
        <v>0</v>
      </c>
      <c r="AD17" s="27">
        <f t="shared" si="15"/>
        <v>0</v>
      </c>
      <c r="AE17" s="66" t="str">
        <f t="shared" si="16"/>
        <v>-</v>
      </c>
      <c r="AF17" s="32">
        <f t="shared" si="17"/>
        <v>0</v>
      </c>
    </row>
    <row r="18" spans="1:32" s="1" customFormat="1" ht="12.75">
      <c r="A18" s="136">
        <v>2601950</v>
      </c>
      <c r="B18" s="137">
        <v>46010</v>
      </c>
      <c r="C18" s="32" t="s">
        <v>1564</v>
      </c>
      <c r="D18" s="25" t="s">
        <v>1565</v>
      </c>
      <c r="E18" s="25" t="s">
        <v>1566</v>
      </c>
      <c r="F18" s="25">
        <v>49221</v>
      </c>
      <c r="G18" s="26">
        <v>2066</v>
      </c>
      <c r="H18" s="27">
        <v>5172646641</v>
      </c>
      <c r="I18" s="28" t="s">
        <v>456</v>
      </c>
      <c r="J18" s="29" t="s">
        <v>2235</v>
      </c>
      <c r="K18" s="67" t="s">
        <v>2234</v>
      </c>
      <c r="L18" s="47">
        <v>3639</v>
      </c>
      <c r="M18" s="50" t="s">
        <v>2235</v>
      </c>
      <c r="N18" s="129">
        <v>11.34615385</v>
      </c>
      <c r="O18" s="29" t="str">
        <f t="shared" si="18"/>
        <v>NO</v>
      </c>
      <c r="P18" s="130"/>
      <c r="Q18" s="53" t="str">
        <f t="shared" si="0"/>
        <v>NO</v>
      </c>
      <c r="R18" s="56" t="s">
        <v>2236</v>
      </c>
      <c r="S18" s="57">
        <v>325111</v>
      </c>
      <c r="T18" s="33">
        <v>25074</v>
      </c>
      <c r="U18" s="33">
        <v>47998</v>
      </c>
      <c r="V18" s="58">
        <v>12027</v>
      </c>
      <c r="W18" s="32">
        <f t="shared" si="8"/>
        <v>0</v>
      </c>
      <c r="X18" s="25">
        <f t="shared" si="9"/>
        <v>0</v>
      </c>
      <c r="Y18" s="25">
        <f t="shared" si="10"/>
        <v>0</v>
      </c>
      <c r="Z18" s="27">
        <f t="shared" si="11"/>
        <v>0</v>
      </c>
      <c r="AA18" s="66" t="str">
        <f t="shared" si="12"/>
        <v>-</v>
      </c>
      <c r="AB18" s="32">
        <f t="shared" si="13"/>
        <v>1</v>
      </c>
      <c r="AC18" s="25">
        <f t="shared" si="14"/>
        <v>0</v>
      </c>
      <c r="AD18" s="27">
        <f t="shared" si="15"/>
        <v>0</v>
      </c>
      <c r="AE18" s="66" t="str">
        <f t="shared" si="16"/>
        <v>-</v>
      </c>
      <c r="AF18" s="32">
        <f t="shared" si="17"/>
        <v>0</v>
      </c>
    </row>
    <row r="19" spans="1:32" s="1" customFormat="1" ht="12.75">
      <c r="A19" s="136">
        <v>2600255</v>
      </c>
      <c r="B19" s="137">
        <v>63914</v>
      </c>
      <c r="C19" s="32" t="s">
        <v>1486</v>
      </c>
      <c r="D19" s="25" t="s">
        <v>1487</v>
      </c>
      <c r="E19" s="25" t="s">
        <v>1329</v>
      </c>
      <c r="F19" s="25">
        <v>48126</v>
      </c>
      <c r="G19" s="26">
        <v>1430</v>
      </c>
      <c r="H19" s="27">
        <v>3135824500</v>
      </c>
      <c r="I19" s="28">
        <v>2</v>
      </c>
      <c r="J19" s="29" t="s">
        <v>2235</v>
      </c>
      <c r="K19" s="67" t="s">
        <v>2234</v>
      </c>
      <c r="L19" s="47">
        <v>358</v>
      </c>
      <c r="M19" s="50" t="s">
        <v>2234</v>
      </c>
      <c r="N19" s="129" t="s">
        <v>454</v>
      </c>
      <c r="O19" s="29" t="str">
        <f t="shared" si="18"/>
        <v>M</v>
      </c>
      <c r="P19" s="130">
        <v>14.91</v>
      </c>
      <c r="Q19" s="53" t="str">
        <f t="shared" si="0"/>
        <v>NO</v>
      </c>
      <c r="R19" s="56" t="s">
        <v>2235</v>
      </c>
      <c r="S19" s="57">
        <v>23899</v>
      </c>
      <c r="T19" s="33">
        <v>2097</v>
      </c>
      <c r="U19" s="33">
        <v>0</v>
      </c>
      <c r="V19" s="58">
        <v>2015</v>
      </c>
      <c r="W19" s="32">
        <f t="shared" si="8"/>
        <v>0</v>
      </c>
      <c r="X19" s="25">
        <f t="shared" si="9"/>
        <v>1</v>
      </c>
      <c r="Y19" s="25">
        <f t="shared" si="10"/>
        <v>0</v>
      </c>
      <c r="Z19" s="27">
        <f t="shared" si="11"/>
        <v>0</v>
      </c>
      <c r="AA19" s="66" t="str">
        <f t="shared" si="12"/>
        <v>-</v>
      </c>
      <c r="AB19" s="32">
        <f t="shared" si="13"/>
        <v>0</v>
      </c>
      <c r="AC19" s="25">
        <f t="shared" si="14"/>
        <v>0</v>
      </c>
      <c r="AD19" s="27">
        <f t="shared" si="15"/>
        <v>0</v>
      </c>
      <c r="AE19" s="66" t="str">
        <f t="shared" si="16"/>
        <v>-</v>
      </c>
      <c r="AF19" s="32">
        <f t="shared" si="17"/>
        <v>0</v>
      </c>
    </row>
    <row r="20" spans="1:32" s="1" customFormat="1" ht="12.75">
      <c r="A20" s="136">
        <v>2600106</v>
      </c>
      <c r="B20" s="137">
        <v>63901</v>
      </c>
      <c r="C20" s="32" t="s">
        <v>431</v>
      </c>
      <c r="D20" s="25" t="s">
        <v>432</v>
      </c>
      <c r="E20" s="25" t="s">
        <v>433</v>
      </c>
      <c r="F20" s="25">
        <v>48075</v>
      </c>
      <c r="G20" s="26">
        <v>4001</v>
      </c>
      <c r="H20" s="27">
        <v>2485692988</v>
      </c>
      <c r="I20" s="28">
        <v>2</v>
      </c>
      <c r="J20" s="29" t="s">
        <v>2235</v>
      </c>
      <c r="K20" s="67" t="s">
        <v>2234</v>
      </c>
      <c r="L20" s="47">
        <v>292</v>
      </c>
      <c r="M20" s="50" t="s">
        <v>2234</v>
      </c>
      <c r="N20" s="129" t="s">
        <v>454</v>
      </c>
      <c r="O20" s="29" t="str">
        <f t="shared" si="18"/>
        <v>M</v>
      </c>
      <c r="P20" s="130">
        <v>16.088</v>
      </c>
      <c r="Q20" s="53" t="str">
        <f t="shared" si="0"/>
        <v>NO</v>
      </c>
      <c r="R20" s="56" t="s">
        <v>2235</v>
      </c>
      <c r="S20" s="57">
        <v>13088</v>
      </c>
      <c r="T20" s="33">
        <v>1571</v>
      </c>
      <c r="U20" s="33">
        <v>0</v>
      </c>
      <c r="V20" s="58">
        <v>1749</v>
      </c>
      <c r="W20" s="32">
        <f t="shared" si="8"/>
        <v>0</v>
      </c>
      <c r="X20" s="25">
        <f t="shared" si="9"/>
        <v>1</v>
      </c>
      <c r="Y20" s="25">
        <f t="shared" si="10"/>
        <v>0</v>
      </c>
      <c r="Z20" s="27">
        <f t="shared" si="11"/>
        <v>0</v>
      </c>
      <c r="AA20" s="66" t="str">
        <f t="shared" si="12"/>
        <v>-</v>
      </c>
      <c r="AB20" s="32">
        <f t="shared" si="13"/>
        <v>0</v>
      </c>
      <c r="AC20" s="25">
        <f t="shared" si="14"/>
        <v>0</v>
      </c>
      <c r="AD20" s="27">
        <f t="shared" si="15"/>
        <v>0</v>
      </c>
      <c r="AE20" s="66" t="str">
        <f t="shared" si="16"/>
        <v>-</v>
      </c>
      <c r="AF20" s="32">
        <f t="shared" si="17"/>
        <v>0</v>
      </c>
    </row>
    <row r="21" spans="1:32" s="1" customFormat="1" ht="12.75">
      <c r="A21" s="136">
        <v>2601980</v>
      </c>
      <c r="B21" s="137">
        <v>58020</v>
      </c>
      <c r="C21" s="32" t="s">
        <v>1567</v>
      </c>
      <c r="D21" s="25" t="s">
        <v>1568</v>
      </c>
      <c r="E21" s="25" t="s">
        <v>1569</v>
      </c>
      <c r="F21" s="25">
        <v>48117</v>
      </c>
      <c r="G21" s="26">
        <v>9392</v>
      </c>
      <c r="H21" s="27">
        <v>7346542414</v>
      </c>
      <c r="I21" s="28">
        <v>8</v>
      </c>
      <c r="J21" s="29" t="s">
        <v>2236</v>
      </c>
      <c r="K21" s="67" t="s">
        <v>2234</v>
      </c>
      <c r="L21" s="47">
        <v>3117</v>
      </c>
      <c r="M21" s="50" t="s">
        <v>2235</v>
      </c>
      <c r="N21" s="129">
        <v>9.847689076</v>
      </c>
      <c r="O21" s="29" t="str">
        <f t="shared" si="18"/>
        <v>NO</v>
      </c>
      <c r="P21" s="130"/>
      <c r="Q21" s="53" t="str">
        <f t="shared" si="0"/>
        <v>NO</v>
      </c>
      <c r="R21" s="56" t="s">
        <v>2236</v>
      </c>
      <c r="S21" s="57">
        <v>131512</v>
      </c>
      <c r="T21" s="33">
        <v>10934</v>
      </c>
      <c r="U21" s="33">
        <v>16768</v>
      </c>
      <c r="V21" s="58">
        <v>2053</v>
      </c>
      <c r="W21" s="32">
        <f t="shared" si="8"/>
        <v>1</v>
      </c>
      <c r="X21" s="25">
        <f t="shared" si="9"/>
        <v>0</v>
      </c>
      <c r="Y21" s="25">
        <f t="shared" si="10"/>
        <v>0</v>
      </c>
      <c r="Z21" s="27">
        <f t="shared" si="11"/>
        <v>0</v>
      </c>
      <c r="AA21" s="66" t="str">
        <f t="shared" si="12"/>
        <v>-</v>
      </c>
      <c r="AB21" s="32">
        <f t="shared" si="13"/>
        <v>1</v>
      </c>
      <c r="AC21" s="25">
        <f t="shared" si="14"/>
        <v>0</v>
      </c>
      <c r="AD21" s="27">
        <f t="shared" si="15"/>
        <v>0</v>
      </c>
      <c r="AE21" s="66" t="str">
        <f t="shared" si="16"/>
        <v>-</v>
      </c>
      <c r="AF21" s="32">
        <f t="shared" si="17"/>
        <v>0</v>
      </c>
    </row>
    <row r="22" spans="1:32" s="1" customFormat="1" ht="12.75">
      <c r="A22" s="136">
        <v>2600124</v>
      </c>
      <c r="B22" s="137">
        <v>82903</v>
      </c>
      <c r="C22" s="32" t="s">
        <v>1235</v>
      </c>
      <c r="D22" s="25" t="s">
        <v>1236</v>
      </c>
      <c r="E22" s="25" t="s">
        <v>1234</v>
      </c>
      <c r="F22" s="25">
        <v>48238</v>
      </c>
      <c r="G22" s="26">
        <v>1022</v>
      </c>
      <c r="H22" s="27">
        <v>3133456050</v>
      </c>
      <c r="I22" s="28">
        <v>1</v>
      </c>
      <c r="J22" s="29" t="s">
        <v>2235</v>
      </c>
      <c r="K22" s="67" t="s">
        <v>2234</v>
      </c>
      <c r="L22" s="47">
        <v>217</v>
      </c>
      <c r="M22" s="50" t="s">
        <v>2234</v>
      </c>
      <c r="N22" s="129" t="s">
        <v>454</v>
      </c>
      <c r="O22" s="29" t="str">
        <f t="shared" si="18"/>
        <v>M</v>
      </c>
      <c r="P22" s="130">
        <v>28.014</v>
      </c>
      <c r="Q22" s="53" t="str">
        <f t="shared" si="0"/>
        <v>YES</v>
      </c>
      <c r="R22" s="56" t="s">
        <v>2235</v>
      </c>
      <c r="S22" s="57">
        <v>17483</v>
      </c>
      <c r="T22" s="33">
        <v>2309</v>
      </c>
      <c r="U22" s="33">
        <v>0</v>
      </c>
      <c r="V22" s="58">
        <v>3164</v>
      </c>
      <c r="W22" s="32">
        <f t="shared" si="8"/>
        <v>0</v>
      </c>
      <c r="X22" s="25">
        <f t="shared" si="9"/>
        <v>1</v>
      </c>
      <c r="Y22" s="25">
        <f t="shared" si="10"/>
        <v>0</v>
      </c>
      <c r="Z22" s="27">
        <f t="shared" si="11"/>
        <v>0</v>
      </c>
      <c r="AA22" s="66" t="str">
        <f t="shared" si="12"/>
        <v>-</v>
      </c>
      <c r="AB22" s="32">
        <f t="shared" si="13"/>
        <v>0</v>
      </c>
      <c r="AC22" s="25">
        <f t="shared" si="14"/>
        <v>1</v>
      </c>
      <c r="AD22" s="27">
        <f t="shared" si="15"/>
        <v>0</v>
      </c>
      <c r="AE22" s="66" t="str">
        <f t="shared" si="16"/>
        <v>-</v>
      </c>
      <c r="AF22" s="32">
        <f t="shared" si="17"/>
        <v>0</v>
      </c>
    </row>
    <row r="23" spans="1:32" s="1" customFormat="1" ht="12.75">
      <c r="A23" s="136">
        <v>2602010</v>
      </c>
      <c r="B23" s="137">
        <v>79010</v>
      </c>
      <c r="C23" s="32" t="s">
        <v>1570</v>
      </c>
      <c r="D23" s="25" t="s">
        <v>1571</v>
      </c>
      <c r="E23" s="25" t="s">
        <v>1572</v>
      </c>
      <c r="F23" s="25">
        <v>48733</v>
      </c>
      <c r="G23" s="26">
        <v>217</v>
      </c>
      <c r="H23" s="27">
        <v>9896936163</v>
      </c>
      <c r="I23" s="28">
        <v>7</v>
      </c>
      <c r="J23" s="29" t="s">
        <v>2236</v>
      </c>
      <c r="K23" s="67" t="s">
        <v>2234</v>
      </c>
      <c r="L23" s="47">
        <v>377</v>
      </c>
      <c r="M23" s="50" t="s">
        <v>2234</v>
      </c>
      <c r="N23" s="129">
        <v>14.93055556</v>
      </c>
      <c r="O23" s="29" t="str">
        <f t="shared" si="18"/>
        <v>NO</v>
      </c>
      <c r="P23" s="130"/>
      <c r="Q23" s="53" t="str">
        <f t="shared" si="0"/>
        <v>NO</v>
      </c>
      <c r="R23" s="56" t="s">
        <v>2236</v>
      </c>
      <c r="S23" s="57">
        <v>37655</v>
      </c>
      <c r="T23" s="33">
        <v>3030</v>
      </c>
      <c r="U23" s="33">
        <v>3511</v>
      </c>
      <c r="V23" s="58">
        <v>4751</v>
      </c>
      <c r="W23" s="32">
        <f t="shared" si="8"/>
        <v>1</v>
      </c>
      <c r="X23" s="25">
        <f t="shared" si="9"/>
        <v>1</v>
      </c>
      <c r="Y23" s="25">
        <f t="shared" si="10"/>
        <v>0</v>
      </c>
      <c r="Z23" s="27">
        <f t="shared" si="11"/>
        <v>0</v>
      </c>
      <c r="AA23" s="66" t="str">
        <f t="shared" si="12"/>
        <v>SRSA</v>
      </c>
      <c r="AB23" s="32">
        <f t="shared" si="13"/>
        <v>1</v>
      </c>
      <c r="AC23" s="25">
        <f t="shared" si="14"/>
        <v>0</v>
      </c>
      <c r="AD23" s="27">
        <f t="shared" si="15"/>
        <v>0</v>
      </c>
      <c r="AE23" s="66" t="str">
        <f t="shared" si="16"/>
        <v>-</v>
      </c>
      <c r="AF23" s="32">
        <f t="shared" si="17"/>
        <v>0</v>
      </c>
    </row>
    <row r="24" spans="1:32" s="1" customFormat="1" ht="12.75">
      <c r="A24" s="136">
        <v>2602040</v>
      </c>
      <c r="B24" s="137">
        <v>5010</v>
      </c>
      <c r="C24" s="32" t="s">
        <v>1573</v>
      </c>
      <c r="D24" s="25" t="s">
        <v>1574</v>
      </c>
      <c r="E24" s="25" t="s">
        <v>1575</v>
      </c>
      <c r="F24" s="25">
        <v>49611</v>
      </c>
      <c r="G24" s="26">
        <v>10</v>
      </c>
      <c r="H24" s="27">
        <v>2315842000</v>
      </c>
      <c r="I24" s="28">
        <v>7</v>
      </c>
      <c r="J24" s="29" t="s">
        <v>2236</v>
      </c>
      <c r="K24" s="67" t="s">
        <v>2234</v>
      </c>
      <c r="L24" s="47">
        <v>155</v>
      </c>
      <c r="M24" s="50" t="s">
        <v>2234</v>
      </c>
      <c r="N24" s="129">
        <v>17.73399015</v>
      </c>
      <c r="O24" s="29" t="str">
        <f t="shared" si="18"/>
        <v>NO</v>
      </c>
      <c r="P24" s="130"/>
      <c r="Q24" s="53" t="str">
        <f t="shared" si="0"/>
        <v>NO</v>
      </c>
      <c r="R24" s="56" t="s">
        <v>2236</v>
      </c>
      <c r="S24" s="57">
        <v>13414</v>
      </c>
      <c r="T24" s="33">
        <v>1227</v>
      </c>
      <c r="U24" s="33">
        <v>1294</v>
      </c>
      <c r="V24" s="58">
        <v>1989</v>
      </c>
      <c r="W24" s="32">
        <f t="shared" si="8"/>
        <v>1</v>
      </c>
      <c r="X24" s="25">
        <f t="shared" si="9"/>
        <v>1</v>
      </c>
      <c r="Y24" s="25">
        <f t="shared" si="10"/>
        <v>0</v>
      </c>
      <c r="Z24" s="27">
        <f t="shared" si="11"/>
        <v>0</v>
      </c>
      <c r="AA24" s="66" t="str">
        <f t="shared" si="12"/>
        <v>SRSA</v>
      </c>
      <c r="AB24" s="32">
        <f t="shared" si="13"/>
        <v>1</v>
      </c>
      <c r="AC24" s="25">
        <f t="shared" si="14"/>
        <v>0</v>
      </c>
      <c r="AD24" s="27">
        <f t="shared" si="15"/>
        <v>0</v>
      </c>
      <c r="AE24" s="66" t="str">
        <f t="shared" si="16"/>
        <v>-</v>
      </c>
      <c r="AF24" s="32">
        <f t="shared" si="17"/>
        <v>0</v>
      </c>
    </row>
    <row r="25" spans="1:32" s="1" customFormat="1" ht="12.75">
      <c r="A25" s="136">
        <v>2602070</v>
      </c>
      <c r="B25" s="137">
        <v>13010</v>
      </c>
      <c r="C25" s="32" t="s">
        <v>1576</v>
      </c>
      <c r="D25" s="25" t="s">
        <v>1577</v>
      </c>
      <c r="E25" s="25" t="s">
        <v>545</v>
      </c>
      <c r="F25" s="25">
        <v>49224</v>
      </c>
      <c r="G25" s="26">
        <v>1083</v>
      </c>
      <c r="H25" s="27">
        <v>5176299166</v>
      </c>
      <c r="I25" s="28" t="s">
        <v>457</v>
      </c>
      <c r="J25" s="29" t="s">
        <v>2235</v>
      </c>
      <c r="K25" s="67" t="s">
        <v>2234</v>
      </c>
      <c r="L25" s="47">
        <v>1599</v>
      </c>
      <c r="M25" s="50" t="s">
        <v>2235</v>
      </c>
      <c r="N25" s="129">
        <v>23.42222222</v>
      </c>
      <c r="O25" s="29" t="str">
        <f t="shared" si="18"/>
        <v>YES</v>
      </c>
      <c r="P25" s="130"/>
      <c r="Q25" s="53" t="str">
        <f t="shared" si="0"/>
        <v>NO</v>
      </c>
      <c r="R25" s="56" t="s">
        <v>2235</v>
      </c>
      <c r="S25" s="57">
        <v>217732</v>
      </c>
      <c r="T25" s="33">
        <v>21095</v>
      </c>
      <c r="U25" s="33">
        <v>21116</v>
      </c>
      <c r="V25" s="58">
        <v>20435</v>
      </c>
      <c r="W25" s="32">
        <f t="shared" si="8"/>
        <v>0</v>
      </c>
      <c r="X25" s="25">
        <f t="shared" si="9"/>
        <v>0</v>
      </c>
      <c r="Y25" s="25">
        <f t="shared" si="10"/>
        <v>0</v>
      </c>
      <c r="Z25" s="27">
        <f t="shared" si="11"/>
        <v>0</v>
      </c>
      <c r="AA25" s="66" t="str">
        <f t="shared" si="12"/>
        <v>-</v>
      </c>
      <c r="AB25" s="32">
        <f t="shared" si="13"/>
        <v>0</v>
      </c>
      <c r="AC25" s="25">
        <f t="shared" si="14"/>
        <v>1</v>
      </c>
      <c r="AD25" s="27">
        <f t="shared" si="15"/>
        <v>0</v>
      </c>
      <c r="AE25" s="66" t="str">
        <f t="shared" si="16"/>
        <v>-</v>
      </c>
      <c r="AF25" s="32">
        <f t="shared" si="17"/>
        <v>0</v>
      </c>
    </row>
    <row r="26" spans="1:32" s="1" customFormat="1" ht="12.75">
      <c r="A26" s="136">
        <v>2602160</v>
      </c>
      <c r="B26" s="137">
        <v>1010</v>
      </c>
      <c r="C26" s="32" t="s">
        <v>1578</v>
      </c>
      <c r="D26" s="25" t="s">
        <v>494</v>
      </c>
      <c r="E26" s="25" t="s">
        <v>566</v>
      </c>
      <c r="F26" s="25">
        <v>48742</v>
      </c>
      <c r="G26" s="26">
        <v>249</v>
      </c>
      <c r="H26" s="27">
        <v>9897366212</v>
      </c>
      <c r="I26" s="28">
        <v>7</v>
      </c>
      <c r="J26" s="29" t="s">
        <v>2236</v>
      </c>
      <c r="K26" s="67" t="s">
        <v>2234</v>
      </c>
      <c r="L26" s="47">
        <v>947</v>
      </c>
      <c r="M26" s="50" t="s">
        <v>2235</v>
      </c>
      <c r="N26" s="129">
        <v>19.326065409999998</v>
      </c>
      <c r="O26" s="29" t="str">
        <f t="shared" si="18"/>
        <v>NO</v>
      </c>
      <c r="P26" s="130"/>
      <c r="Q26" s="53" t="str">
        <f t="shared" si="0"/>
        <v>NO</v>
      </c>
      <c r="R26" s="56" t="s">
        <v>2236</v>
      </c>
      <c r="S26" s="57">
        <v>72538</v>
      </c>
      <c r="T26" s="33">
        <v>6530</v>
      </c>
      <c r="U26" s="33">
        <v>14474</v>
      </c>
      <c r="V26" s="58">
        <v>11558</v>
      </c>
      <c r="W26" s="32">
        <f t="shared" si="8"/>
        <v>1</v>
      </c>
      <c r="X26" s="25">
        <f t="shared" si="9"/>
        <v>0</v>
      </c>
      <c r="Y26" s="25">
        <f t="shared" si="10"/>
        <v>0</v>
      </c>
      <c r="Z26" s="27">
        <f t="shared" si="11"/>
        <v>0</v>
      </c>
      <c r="AA26" s="66" t="str">
        <f t="shared" si="12"/>
        <v>-</v>
      </c>
      <c r="AB26" s="32">
        <f t="shared" si="13"/>
        <v>1</v>
      </c>
      <c r="AC26" s="25">
        <f t="shared" si="14"/>
        <v>0</v>
      </c>
      <c r="AD26" s="27">
        <f t="shared" si="15"/>
        <v>0</v>
      </c>
      <c r="AE26" s="66" t="str">
        <f t="shared" si="16"/>
        <v>-</v>
      </c>
      <c r="AF26" s="32">
        <f t="shared" si="17"/>
        <v>0</v>
      </c>
    </row>
    <row r="27" spans="1:32" s="1" customFormat="1" ht="12.75">
      <c r="A27" s="136">
        <v>2602190</v>
      </c>
      <c r="B27" s="137">
        <v>74030</v>
      </c>
      <c r="C27" s="32" t="s">
        <v>1579</v>
      </c>
      <c r="D27" s="25" t="s">
        <v>1580</v>
      </c>
      <c r="E27" s="25" t="s">
        <v>1490</v>
      </c>
      <c r="F27" s="25">
        <v>48001</v>
      </c>
      <c r="G27" s="26">
        <v>1435</v>
      </c>
      <c r="H27" s="27">
        <v>8107949364</v>
      </c>
      <c r="I27" s="28" t="s">
        <v>458</v>
      </c>
      <c r="J27" s="29" t="s">
        <v>2235</v>
      </c>
      <c r="K27" s="67" t="s">
        <v>2234</v>
      </c>
      <c r="L27" s="47">
        <v>2282</v>
      </c>
      <c r="M27" s="50" t="s">
        <v>2235</v>
      </c>
      <c r="N27" s="129">
        <v>9.056342897</v>
      </c>
      <c r="O27" s="29" t="str">
        <f t="shared" si="18"/>
        <v>NO</v>
      </c>
      <c r="P27" s="130"/>
      <c r="Q27" s="53" t="str">
        <f t="shared" si="0"/>
        <v>NO</v>
      </c>
      <c r="R27" s="56" t="s">
        <v>2235</v>
      </c>
      <c r="S27" s="57">
        <v>119736</v>
      </c>
      <c r="T27" s="33">
        <v>7127</v>
      </c>
      <c r="U27" s="33">
        <v>12049</v>
      </c>
      <c r="V27" s="58">
        <v>1503</v>
      </c>
      <c r="W27" s="32">
        <f t="shared" si="8"/>
        <v>0</v>
      </c>
      <c r="X27" s="25">
        <f t="shared" si="9"/>
        <v>0</v>
      </c>
      <c r="Y27" s="25">
        <f t="shared" si="10"/>
        <v>0</v>
      </c>
      <c r="Z27" s="27">
        <f t="shared" si="11"/>
        <v>0</v>
      </c>
      <c r="AA27" s="66" t="str">
        <f t="shared" si="12"/>
        <v>-</v>
      </c>
      <c r="AB27" s="32">
        <f t="shared" si="13"/>
        <v>0</v>
      </c>
      <c r="AC27" s="25">
        <f t="shared" si="14"/>
        <v>0</v>
      </c>
      <c r="AD27" s="27">
        <f t="shared" si="15"/>
        <v>0</v>
      </c>
      <c r="AE27" s="66" t="str">
        <f t="shared" si="16"/>
        <v>-</v>
      </c>
      <c r="AF27" s="32">
        <f t="shared" si="17"/>
        <v>0</v>
      </c>
    </row>
    <row r="28" spans="1:32" s="1" customFormat="1" ht="12.75">
      <c r="A28" s="136">
        <v>2680100</v>
      </c>
      <c r="B28" s="137">
        <v>3000</v>
      </c>
      <c r="C28" s="32" t="s">
        <v>1121</v>
      </c>
      <c r="D28" s="25" t="s">
        <v>1522</v>
      </c>
      <c r="E28" s="25" t="s">
        <v>1523</v>
      </c>
      <c r="F28" s="25">
        <v>49010</v>
      </c>
      <c r="G28" s="26">
        <v>9158</v>
      </c>
      <c r="H28" s="27">
        <v>2696732161</v>
      </c>
      <c r="I28" s="28" t="s">
        <v>459</v>
      </c>
      <c r="J28" s="29" t="s">
        <v>2235</v>
      </c>
      <c r="K28" s="67" t="s">
        <v>2234</v>
      </c>
      <c r="L28" s="47">
        <v>160</v>
      </c>
      <c r="M28" s="50" t="s">
        <v>2234</v>
      </c>
      <c r="N28" s="129" t="s">
        <v>454</v>
      </c>
      <c r="O28" s="29" t="str">
        <f t="shared" si="18"/>
        <v>M</v>
      </c>
      <c r="P28" s="130"/>
      <c r="Q28" s="53" t="str">
        <f t="shared" si="0"/>
        <v>NO</v>
      </c>
      <c r="R28" s="56" t="s">
        <v>2236</v>
      </c>
      <c r="S28" s="57">
        <v>817</v>
      </c>
      <c r="T28" s="33">
        <v>0</v>
      </c>
      <c r="U28" s="33">
        <v>379</v>
      </c>
      <c r="V28" s="58">
        <v>1096</v>
      </c>
      <c r="W28" s="32">
        <f t="shared" si="8"/>
        <v>0</v>
      </c>
      <c r="X28" s="25">
        <f t="shared" si="9"/>
        <v>1</v>
      </c>
      <c r="Y28" s="25">
        <f t="shared" si="10"/>
        <v>0</v>
      </c>
      <c r="Z28" s="27">
        <f t="shared" si="11"/>
        <v>0</v>
      </c>
      <c r="AA28" s="66" t="str">
        <f t="shared" si="12"/>
        <v>-</v>
      </c>
      <c r="AB28" s="32">
        <f t="shared" si="13"/>
        <v>1</v>
      </c>
      <c r="AC28" s="25">
        <f t="shared" si="14"/>
        <v>0</v>
      </c>
      <c r="AD28" s="27">
        <f t="shared" si="15"/>
        <v>0</v>
      </c>
      <c r="AE28" s="66" t="str">
        <f t="shared" si="16"/>
        <v>-</v>
      </c>
      <c r="AF28" s="32">
        <f t="shared" si="17"/>
        <v>0</v>
      </c>
    </row>
    <row r="29" spans="1:32" s="1" customFormat="1" ht="12.75">
      <c r="A29" s="136">
        <v>2602220</v>
      </c>
      <c r="B29" s="137">
        <v>3030</v>
      </c>
      <c r="C29" s="32" t="s">
        <v>1581</v>
      </c>
      <c r="D29" s="25" t="s">
        <v>1582</v>
      </c>
      <c r="E29" s="25" t="s">
        <v>1523</v>
      </c>
      <c r="F29" s="25">
        <v>49010</v>
      </c>
      <c r="G29" s="26">
        <v>1698</v>
      </c>
      <c r="H29" s="27">
        <v>2696735431</v>
      </c>
      <c r="I29" s="28" t="s">
        <v>459</v>
      </c>
      <c r="J29" s="29" t="s">
        <v>2235</v>
      </c>
      <c r="K29" s="67" t="s">
        <v>2234</v>
      </c>
      <c r="L29" s="47">
        <v>2760</v>
      </c>
      <c r="M29" s="50" t="s">
        <v>2235</v>
      </c>
      <c r="N29" s="129">
        <v>10.6841612</v>
      </c>
      <c r="O29" s="29" t="str">
        <f t="shared" si="18"/>
        <v>NO</v>
      </c>
      <c r="P29" s="130"/>
      <c r="Q29" s="53" t="str">
        <f t="shared" si="0"/>
        <v>NO</v>
      </c>
      <c r="R29" s="56" t="s">
        <v>2236</v>
      </c>
      <c r="S29" s="57">
        <v>147194</v>
      </c>
      <c r="T29" s="33">
        <v>10562</v>
      </c>
      <c r="U29" s="33">
        <v>15908</v>
      </c>
      <c r="V29" s="58">
        <v>1818</v>
      </c>
      <c r="W29" s="32">
        <f t="shared" si="8"/>
        <v>0</v>
      </c>
      <c r="X29" s="25">
        <f t="shared" si="9"/>
        <v>0</v>
      </c>
      <c r="Y29" s="25">
        <f t="shared" si="10"/>
        <v>0</v>
      </c>
      <c r="Z29" s="27">
        <f t="shared" si="11"/>
        <v>0</v>
      </c>
      <c r="AA29" s="66" t="str">
        <f t="shared" si="12"/>
        <v>-</v>
      </c>
      <c r="AB29" s="32">
        <f t="shared" si="13"/>
        <v>1</v>
      </c>
      <c r="AC29" s="25">
        <f t="shared" si="14"/>
        <v>0</v>
      </c>
      <c r="AD29" s="27">
        <f t="shared" si="15"/>
        <v>0</v>
      </c>
      <c r="AE29" s="66" t="str">
        <f t="shared" si="16"/>
        <v>-</v>
      </c>
      <c r="AF29" s="32">
        <f t="shared" si="17"/>
        <v>0</v>
      </c>
    </row>
    <row r="30" spans="1:32" s="1" customFormat="1" ht="12.75">
      <c r="A30" s="136">
        <v>2600241</v>
      </c>
      <c r="B30" s="137">
        <v>82955</v>
      </c>
      <c r="C30" s="32" t="s">
        <v>1460</v>
      </c>
      <c r="D30" s="25" t="s">
        <v>1461</v>
      </c>
      <c r="E30" s="25" t="s">
        <v>1234</v>
      </c>
      <c r="F30" s="25">
        <v>48223</v>
      </c>
      <c r="G30" s="26">
        <v>2104</v>
      </c>
      <c r="H30" s="27">
        <v>3135411436</v>
      </c>
      <c r="I30" s="28">
        <v>1</v>
      </c>
      <c r="J30" s="29" t="s">
        <v>2235</v>
      </c>
      <c r="K30" s="67" t="s">
        <v>2234</v>
      </c>
      <c r="L30" s="47">
        <v>621</v>
      </c>
      <c r="M30" s="50" t="s">
        <v>2235</v>
      </c>
      <c r="N30" s="129" t="s">
        <v>454</v>
      </c>
      <c r="O30" s="29" t="str">
        <f t="shared" si="18"/>
        <v>M</v>
      </c>
      <c r="P30" s="130">
        <v>39.407</v>
      </c>
      <c r="Q30" s="53" t="str">
        <f t="shared" si="0"/>
        <v>YES</v>
      </c>
      <c r="R30" s="56" t="s">
        <v>2235</v>
      </c>
      <c r="S30" s="57">
        <v>60834</v>
      </c>
      <c r="T30" s="33">
        <v>10369</v>
      </c>
      <c r="U30" s="33">
        <v>6240</v>
      </c>
      <c r="V30" s="58">
        <v>12618</v>
      </c>
      <c r="W30" s="32">
        <f t="shared" si="8"/>
        <v>0</v>
      </c>
      <c r="X30" s="25">
        <f t="shared" si="9"/>
        <v>0</v>
      </c>
      <c r="Y30" s="25">
        <f t="shared" si="10"/>
        <v>0</v>
      </c>
      <c r="Z30" s="27">
        <f t="shared" si="11"/>
        <v>0</v>
      </c>
      <c r="AA30" s="66" t="str">
        <f t="shared" si="12"/>
        <v>-</v>
      </c>
      <c r="AB30" s="32">
        <f t="shared" si="13"/>
        <v>0</v>
      </c>
      <c r="AC30" s="25">
        <f t="shared" si="14"/>
        <v>1</v>
      </c>
      <c r="AD30" s="27">
        <f t="shared" si="15"/>
        <v>0</v>
      </c>
      <c r="AE30" s="66" t="str">
        <f t="shared" si="16"/>
        <v>-</v>
      </c>
      <c r="AF30" s="32">
        <f t="shared" si="17"/>
        <v>0</v>
      </c>
    </row>
    <row r="31" spans="1:32" s="1" customFormat="1" ht="12.75">
      <c r="A31" s="136">
        <v>2602520</v>
      </c>
      <c r="B31" s="137">
        <v>82020</v>
      </c>
      <c r="C31" s="32" t="s">
        <v>1583</v>
      </c>
      <c r="D31" s="25" t="s">
        <v>1584</v>
      </c>
      <c r="E31" s="25" t="s">
        <v>1585</v>
      </c>
      <c r="F31" s="25">
        <v>48101</v>
      </c>
      <c r="G31" s="26">
        <v>4300</v>
      </c>
      <c r="H31" s="27">
        <v>3139284667</v>
      </c>
      <c r="I31" s="28">
        <v>3</v>
      </c>
      <c r="J31" s="29" t="s">
        <v>2235</v>
      </c>
      <c r="K31" s="67" t="s">
        <v>2234</v>
      </c>
      <c r="L31" s="47">
        <v>3344</v>
      </c>
      <c r="M31" s="50" t="s">
        <v>2235</v>
      </c>
      <c r="N31" s="129">
        <v>1.711687617</v>
      </c>
      <c r="O31" s="29" t="str">
        <f t="shared" si="18"/>
        <v>NO</v>
      </c>
      <c r="P31" s="130"/>
      <c r="Q31" s="53" t="str">
        <f t="shared" si="0"/>
        <v>NO</v>
      </c>
      <c r="R31" s="56" t="s">
        <v>2235</v>
      </c>
      <c r="S31" s="57">
        <v>69625</v>
      </c>
      <c r="T31" s="33">
        <v>0</v>
      </c>
      <c r="U31" s="33">
        <v>10417</v>
      </c>
      <c r="V31" s="58">
        <v>2523</v>
      </c>
      <c r="W31" s="32">
        <f t="shared" si="8"/>
        <v>0</v>
      </c>
      <c r="X31" s="25">
        <f t="shared" si="9"/>
        <v>0</v>
      </c>
      <c r="Y31" s="25">
        <f t="shared" si="10"/>
        <v>0</v>
      </c>
      <c r="Z31" s="27">
        <f t="shared" si="11"/>
        <v>0</v>
      </c>
      <c r="AA31" s="66" t="str">
        <f t="shared" si="12"/>
        <v>-</v>
      </c>
      <c r="AB31" s="32">
        <f t="shared" si="13"/>
        <v>0</v>
      </c>
      <c r="AC31" s="25">
        <f t="shared" si="14"/>
        <v>0</v>
      </c>
      <c r="AD31" s="27">
        <f t="shared" si="15"/>
        <v>0</v>
      </c>
      <c r="AE31" s="66" t="str">
        <f t="shared" si="16"/>
        <v>-</v>
      </c>
      <c r="AF31" s="32">
        <f t="shared" si="17"/>
        <v>0</v>
      </c>
    </row>
    <row r="32" spans="1:32" s="1" customFormat="1" ht="12.75">
      <c r="A32" s="136">
        <v>2602550</v>
      </c>
      <c r="B32" s="137">
        <v>70040</v>
      </c>
      <c r="C32" s="32" t="s">
        <v>1586</v>
      </c>
      <c r="D32" s="25" t="s">
        <v>1587</v>
      </c>
      <c r="E32" s="25" t="s">
        <v>572</v>
      </c>
      <c r="F32" s="25">
        <v>49401</v>
      </c>
      <c r="G32" s="26">
        <v>30</v>
      </c>
      <c r="H32" s="27">
        <v>6168925570</v>
      </c>
      <c r="I32" s="28">
        <v>4</v>
      </c>
      <c r="J32" s="29" t="s">
        <v>2235</v>
      </c>
      <c r="K32" s="67" t="s">
        <v>2234</v>
      </c>
      <c r="L32" s="47">
        <v>1865</v>
      </c>
      <c r="M32" s="50" t="s">
        <v>2235</v>
      </c>
      <c r="N32" s="129">
        <v>4.82347091</v>
      </c>
      <c r="O32" s="29" t="str">
        <f t="shared" si="18"/>
        <v>NO</v>
      </c>
      <c r="P32" s="130"/>
      <c r="Q32" s="53" t="str">
        <f t="shared" si="0"/>
        <v>NO</v>
      </c>
      <c r="R32" s="56" t="s">
        <v>2235</v>
      </c>
      <c r="S32" s="57">
        <v>58596</v>
      </c>
      <c r="T32" s="33">
        <v>2120</v>
      </c>
      <c r="U32" s="33">
        <v>7759</v>
      </c>
      <c r="V32" s="58">
        <v>1229</v>
      </c>
      <c r="W32" s="32">
        <f t="shared" si="8"/>
        <v>0</v>
      </c>
      <c r="X32" s="25">
        <f t="shared" si="9"/>
        <v>0</v>
      </c>
      <c r="Y32" s="25">
        <f t="shared" si="10"/>
        <v>0</v>
      </c>
      <c r="Z32" s="27">
        <f t="shared" si="11"/>
        <v>0</v>
      </c>
      <c r="AA32" s="66" t="str">
        <f t="shared" si="12"/>
        <v>-</v>
      </c>
      <c r="AB32" s="32">
        <f t="shared" si="13"/>
        <v>0</v>
      </c>
      <c r="AC32" s="25">
        <f t="shared" si="14"/>
        <v>0</v>
      </c>
      <c r="AD32" s="27">
        <f t="shared" si="15"/>
        <v>0</v>
      </c>
      <c r="AE32" s="66" t="str">
        <f t="shared" si="16"/>
        <v>-</v>
      </c>
      <c r="AF32" s="32">
        <f t="shared" si="17"/>
        <v>0</v>
      </c>
    </row>
    <row r="33" spans="1:32" s="1" customFormat="1" ht="12.75">
      <c r="A33" s="136">
        <v>2602640</v>
      </c>
      <c r="B33" s="137">
        <v>29010</v>
      </c>
      <c r="C33" s="32" t="s">
        <v>1588</v>
      </c>
      <c r="D33" s="25" t="s">
        <v>1589</v>
      </c>
      <c r="E33" s="25" t="s">
        <v>783</v>
      </c>
      <c r="F33" s="25">
        <v>48801</v>
      </c>
      <c r="G33" s="26">
        <v>1275</v>
      </c>
      <c r="H33" s="27">
        <v>9894633111</v>
      </c>
      <c r="I33" s="28">
        <v>6</v>
      </c>
      <c r="J33" s="29" t="s">
        <v>2235</v>
      </c>
      <c r="K33" s="67" t="s">
        <v>2234</v>
      </c>
      <c r="L33" s="47">
        <v>2287</v>
      </c>
      <c r="M33" s="50" t="s">
        <v>2235</v>
      </c>
      <c r="N33" s="129">
        <v>14.55167173</v>
      </c>
      <c r="O33" s="29" t="str">
        <f t="shared" si="18"/>
        <v>NO</v>
      </c>
      <c r="P33" s="130"/>
      <c r="Q33" s="53" t="str">
        <f t="shared" si="0"/>
        <v>NO</v>
      </c>
      <c r="R33" s="56" t="s">
        <v>2236</v>
      </c>
      <c r="S33" s="57">
        <v>154074</v>
      </c>
      <c r="T33" s="33">
        <v>12734</v>
      </c>
      <c r="U33" s="33">
        <v>15705</v>
      </c>
      <c r="V33" s="58">
        <v>12258</v>
      </c>
      <c r="W33" s="32">
        <f t="shared" si="8"/>
        <v>0</v>
      </c>
      <c r="X33" s="25">
        <f t="shared" si="9"/>
        <v>0</v>
      </c>
      <c r="Y33" s="25">
        <f t="shared" si="10"/>
        <v>0</v>
      </c>
      <c r="Z33" s="27">
        <f t="shared" si="11"/>
        <v>0</v>
      </c>
      <c r="AA33" s="66" t="str">
        <f t="shared" si="12"/>
        <v>-</v>
      </c>
      <c r="AB33" s="32">
        <f t="shared" si="13"/>
        <v>1</v>
      </c>
      <c r="AC33" s="25">
        <f t="shared" si="14"/>
        <v>0</v>
      </c>
      <c r="AD33" s="27">
        <f t="shared" si="15"/>
        <v>0</v>
      </c>
      <c r="AE33" s="66" t="str">
        <f t="shared" si="16"/>
        <v>-</v>
      </c>
      <c r="AF33" s="32">
        <f t="shared" si="17"/>
        <v>0</v>
      </c>
    </row>
    <row r="34" spans="1:32" s="1" customFormat="1" ht="12.75">
      <c r="A34" s="136">
        <v>2602670</v>
      </c>
      <c r="B34" s="137">
        <v>44020</v>
      </c>
      <c r="C34" s="32" t="s">
        <v>1590</v>
      </c>
      <c r="D34" s="25" t="s">
        <v>1591</v>
      </c>
      <c r="E34" s="25" t="s">
        <v>1592</v>
      </c>
      <c r="F34" s="25">
        <v>48003</v>
      </c>
      <c r="G34" s="26">
        <v>1030</v>
      </c>
      <c r="H34" s="27">
        <v>8107988561</v>
      </c>
      <c r="I34" s="28" t="s">
        <v>458</v>
      </c>
      <c r="J34" s="29" t="s">
        <v>2235</v>
      </c>
      <c r="K34" s="67" t="s">
        <v>2234</v>
      </c>
      <c r="L34" s="47">
        <v>1656</v>
      </c>
      <c r="M34" s="50" t="s">
        <v>2235</v>
      </c>
      <c r="N34" s="129">
        <v>4.345273048</v>
      </c>
      <c r="O34" s="29" t="str">
        <f t="shared" si="18"/>
        <v>NO</v>
      </c>
      <c r="P34" s="130"/>
      <c r="Q34" s="53" t="str">
        <f t="shared" si="0"/>
        <v>NO</v>
      </c>
      <c r="R34" s="56" t="s">
        <v>2235</v>
      </c>
      <c r="S34" s="57">
        <v>50294</v>
      </c>
      <c r="T34" s="33">
        <v>1997</v>
      </c>
      <c r="U34" s="33">
        <v>6144</v>
      </c>
      <c r="V34" s="58">
        <v>1091</v>
      </c>
      <c r="W34" s="32">
        <f t="shared" si="8"/>
        <v>0</v>
      </c>
      <c r="X34" s="25">
        <f t="shared" si="9"/>
        <v>0</v>
      </c>
      <c r="Y34" s="25">
        <f t="shared" si="10"/>
        <v>0</v>
      </c>
      <c r="Z34" s="27">
        <f t="shared" si="11"/>
        <v>0</v>
      </c>
      <c r="AA34" s="66" t="str">
        <f t="shared" si="12"/>
        <v>-</v>
      </c>
      <c r="AB34" s="32">
        <f t="shared" si="13"/>
        <v>0</v>
      </c>
      <c r="AC34" s="25">
        <f t="shared" si="14"/>
        <v>0</v>
      </c>
      <c r="AD34" s="27">
        <f t="shared" si="15"/>
        <v>0</v>
      </c>
      <c r="AE34" s="66" t="str">
        <f t="shared" si="16"/>
        <v>-</v>
      </c>
      <c r="AF34" s="32">
        <f t="shared" si="17"/>
        <v>0</v>
      </c>
    </row>
    <row r="35" spans="1:32" s="1" customFormat="1" ht="12.75">
      <c r="A35" s="136">
        <v>2602730</v>
      </c>
      <c r="B35" s="137">
        <v>4010</v>
      </c>
      <c r="C35" s="32" t="s">
        <v>1593</v>
      </c>
      <c r="D35" s="25" t="s">
        <v>1594</v>
      </c>
      <c r="E35" s="25" t="s">
        <v>1595</v>
      </c>
      <c r="F35" s="25">
        <v>49707</v>
      </c>
      <c r="G35" s="26">
        <v>4627</v>
      </c>
      <c r="H35" s="27">
        <v>9893585040</v>
      </c>
      <c r="I35" s="28" t="s">
        <v>460</v>
      </c>
      <c r="J35" s="29" t="s">
        <v>2235</v>
      </c>
      <c r="K35" s="67" t="s">
        <v>2234</v>
      </c>
      <c r="L35" s="47">
        <v>4632</v>
      </c>
      <c r="M35" s="50" t="s">
        <v>2235</v>
      </c>
      <c r="N35" s="129">
        <v>14.64104014</v>
      </c>
      <c r="O35" s="29" t="str">
        <f t="shared" si="18"/>
        <v>NO</v>
      </c>
      <c r="P35" s="130"/>
      <c r="Q35" s="53" t="str">
        <f t="shared" si="0"/>
        <v>NO</v>
      </c>
      <c r="R35" s="56" t="s">
        <v>2236</v>
      </c>
      <c r="S35" s="57">
        <v>337963</v>
      </c>
      <c r="T35" s="33">
        <v>25541</v>
      </c>
      <c r="U35" s="33">
        <v>33969</v>
      </c>
      <c r="V35" s="58">
        <v>12628</v>
      </c>
      <c r="W35" s="32">
        <f t="shared" si="8"/>
        <v>0</v>
      </c>
      <c r="X35" s="25">
        <f t="shared" si="9"/>
        <v>0</v>
      </c>
      <c r="Y35" s="25">
        <f t="shared" si="10"/>
        <v>0</v>
      </c>
      <c r="Z35" s="27">
        <f t="shared" si="11"/>
        <v>0</v>
      </c>
      <c r="AA35" s="66" t="str">
        <f t="shared" si="12"/>
        <v>-</v>
      </c>
      <c r="AB35" s="32">
        <f t="shared" si="13"/>
        <v>1</v>
      </c>
      <c r="AC35" s="25">
        <f t="shared" si="14"/>
        <v>0</v>
      </c>
      <c r="AD35" s="27">
        <f t="shared" si="15"/>
        <v>0</v>
      </c>
      <c r="AE35" s="66" t="str">
        <f t="shared" si="16"/>
        <v>-</v>
      </c>
      <c r="AF35" s="32">
        <f t="shared" si="17"/>
        <v>0</v>
      </c>
    </row>
    <row r="36" spans="1:32" s="1" customFormat="1" ht="12.75">
      <c r="A36" s="136">
        <v>2680120</v>
      </c>
      <c r="B36" s="137">
        <v>4000</v>
      </c>
      <c r="C36" s="32" t="s">
        <v>1122</v>
      </c>
      <c r="D36" s="25" t="s">
        <v>1123</v>
      </c>
      <c r="E36" s="25" t="s">
        <v>1595</v>
      </c>
      <c r="F36" s="25">
        <v>49707</v>
      </c>
      <c r="G36" s="26">
        <v>4542</v>
      </c>
      <c r="H36" s="27">
        <v>9893543101</v>
      </c>
      <c r="I36" s="28">
        <v>7</v>
      </c>
      <c r="J36" s="29" t="s">
        <v>2236</v>
      </c>
      <c r="K36" s="67" t="s">
        <v>2234</v>
      </c>
      <c r="L36" s="47">
        <v>68</v>
      </c>
      <c r="M36" s="50" t="s">
        <v>2234</v>
      </c>
      <c r="N36" s="129" t="s">
        <v>454</v>
      </c>
      <c r="O36" s="29" t="str">
        <f t="shared" si="18"/>
        <v>M</v>
      </c>
      <c r="P36" s="130"/>
      <c r="Q36" s="53" t="str">
        <f t="shared" si="0"/>
        <v>NO</v>
      </c>
      <c r="R36" s="56" t="s">
        <v>2236</v>
      </c>
      <c r="S36" s="57">
        <v>379</v>
      </c>
      <c r="T36" s="33">
        <v>0</v>
      </c>
      <c r="U36" s="33">
        <v>178</v>
      </c>
      <c r="V36" s="58">
        <v>1769</v>
      </c>
      <c r="W36" s="32">
        <f t="shared" si="8"/>
        <v>1</v>
      </c>
      <c r="X36" s="25">
        <f t="shared" si="9"/>
        <v>1</v>
      </c>
      <c r="Y36" s="25">
        <f t="shared" si="10"/>
        <v>0</v>
      </c>
      <c r="Z36" s="27">
        <f t="shared" si="11"/>
        <v>0</v>
      </c>
      <c r="AA36" s="66" t="str">
        <f t="shared" si="12"/>
        <v>SRSA</v>
      </c>
      <c r="AB36" s="32">
        <f t="shared" si="13"/>
        <v>1</v>
      </c>
      <c r="AC36" s="25">
        <f t="shared" si="14"/>
        <v>0</v>
      </c>
      <c r="AD36" s="27">
        <f t="shared" si="15"/>
        <v>0</v>
      </c>
      <c r="AE36" s="66" t="str">
        <f t="shared" si="16"/>
        <v>-</v>
      </c>
      <c r="AF36" s="32">
        <f t="shared" si="17"/>
        <v>0</v>
      </c>
    </row>
    <row r="37" spans="1:32" s="1" customFormat="1" ht="12.75">
      <c r="A37" s="138" t="s">
        <v>2237</v>
      </c>
      <c r="B37" s="137" t="s">
        <v>2053</v>
      </c>
      <c r="C37" s="131" t="s">
        <v>2054</v>
      </c>
      <c r="D37" s="122" t="s">
        <v>2055</v>
      </c>
      <c r="E37" s="122" t="s">
        <v>2056</v>
      </c>
      <c r="F37" s="122" t="s">
        <v>2057</v>
      </c>
      <c r="G37" s="122" t="s">
        <v>2237</v>
      </c>
      <c r="H37" s="123">
        <v>7345257100</v>
      </c>
      <c r="I37" s="124"/>
      <c r="J37" s="29"/>
      <c r="K37" s="67" t="s">
        <v>2234</v>
      </c>
      <c r="L37" s="47">
        <v>147.2</v>
      </c>
      <c r="M37" s="117" t="s">
        <v>2068</v>
      </c>
      <c r="N37" s="129"/>
      <c r="O37" s="29" t="str">
        <f t="shared" si="18"/>
        <v>M</v>
      </c>
      <c r="P37" s="130">
        <v>5</v>
      </c>
      <c r="Q37" s="53" t="str">
        <f aca="true" t="shared" si="19" ref="Q37:Q68">IF(AND(ISNUMBER(P37),P37&gt;=20),"YES","NO")</f>
        <v>NO</v>
      </c>
      <c r="R37" s="56"/>
      <c r="S37" s="57">
        <v>4803</v>
      </c>
      <c r="T37" s="33">
        <v>0</v>
      </c>
      <c r="U37" s="33" t="s">
        <v>2237</v>
      </c>
      <c r="V37" s="58">
        <v>97</v>
      </c>
      <c r="W37" s="32">
        <f t="shared" si="8"/>
        <v>0</v>
      </c>
      <c r="X37" s="25">
        <f t="shared" si="9"/>
        <v>1</v>
      </c>
      <c r="Y37" s="25">
        <f t="shared" si="10"/>
        <v>0</v>
      </c>
      <c r="Z37" s="27">
        <f t="shared" si="11"/>
        <v>0</v>
      </c>
      <c r="AA37" s="66" t="str">
        <f t="shared" si="12"/>
        <v>-</v>
      </c>
      <c r="AB37" s="32">
        <f t="shared" si="13"/>
        <v>0</v>
      </c>
      <c r="AC37" s="25">
        <f t="shared" si="14"/>
        <v>0</v>
      </c>
      <c r="AD37" s="27">
        <f t="shared" si="15"/>
        <v>0</v>
      </c>
      <c r="AE37" s="66" t="str">
        <f t="shared" si="16"/>
        <v>-</v>
      </c>
      <c r="AF37" s="32">
        <f t="shared" si="17"/>
        <v>0</v>
      </c>
    </row>
    <row r="38" spans="1:32" s="1" customFormat="1" ht="12.75">
      <c r="A38" s="136">
        <v>2602790</v>
      </c>
      <c r="B38" s="137">
        <v>50040</v>
      </c>
      <c r="C38" s="32" t="s">
        <v>1596</v>
      </c>
      <c r="D38" s="25" t="s">
        <v>1597</v>
      </c>
      <c r="E38" s="25" t="s">
        <v>1598</v>
      </c>
      <c r="F38" s="25">
        <v>48047</v>
      </c>
      <c r="G38" s="26">
        <v>3277</v>
      </c>
      <c r="H38" s="27">
        <v>5867252861</v>
      </c>
      <c r="I38" s="28" t="s">
        <v>458</v>
      </c>
      <c r="J38" s="29" t="s">
        <v>2235</v>
      </c>
      <c r="K38" s="67" t="s">
        <v>2234</v>
      </c>
      <c r="L38" s="47">
        <v>6082</v>
      </c>
      <c r="M38" s="50" t="s">
        <v>2235</v>
      </c>
      <c r="N38" s="129">
        <v>4.626691164</v>
      </c>
      <c r="O38" s="29" t="str">
        <f t="shared" si="18"/>
        <v>NO</v>
      </c>
      <c r="P38" s="130"/>
      <c r="Q38" s="53" t="str">
        <f t="shared" si="19"/>
        <v>NO</v>
      </c>
      <c r="R38" s="56" t="s">
        <v>2235</v>
      </c>
      <c r="S38" s="57">
        <v>141161</v>
      </c>
      <c r="T38" s="33">
        <v>5515</v>
      </c>
      <c r="U38" s="33">
        <v>41920</v>
      </c>
      <c r="V38" s="58">
        <v>4007</v>
      </c>
      <c r="W38" s="32">
        <f t="shared" si="8"/>
        <v>0</v>
      </c>
      <c r="X38" s="25">
        <f t="shared" si="9"/>
        <v>0</v>
      </c>
      <c r="Y38" s="25">
        <f t="shared" si="10"/>
        <v>0</v>
      </c>
      <c r="Z38" s="27">
        <f t="shared" si="11"/>
        <v>0</v>
      </c>
      <c r="AA38" s="66" t="str">
        <f t="shared" si="12"/>
        <v>-</v>
      </c>
      <c r="AB38" s="32">
        <f t="shared" si="13"/>
        <v>0</v>
      </c>
      <c r="AC38" s="25">
        <f t="shared" si="14"/>
        <v>0</v>
      </c>
      <c r="AD38" s="27">
        <f t="shared" si="15"/>
        <v>0</v>
      </c>
      <c r="AE38" s="66" t="str">
        <f t="shared" si="16"/>
        <v>-</v>
      </c>
      <c r="AF38" s="32">
        <f t="shared" si="17"/>
        <v>0</v>
      </c>
    </row>
    <row r="39" spans="1:32" s="1" customFormat="1" ht="12.75">
      <c r="A39" s="136">
        <v>2600222</v>
      </c>
      <c r="B39" s="137">
        <v>81904</v>
      </c>
      <c r="C39" s="32" t="s">
        <v>1429</v>
      </c>
      <c r="D39" s="25" t="s">
        <v>1430</v>
      </c>
      <c r="E39" s="25" t="s">
        <v>1231</v>
      </c>
      <c r="F39" s="25">
        <v>48108</v>
      </c>
      <c r="G39" s="26">
        <v>1806</v>
      </c>
      <c r="H39" s="27">
        <v>7344770340</v>
      </c>
      <c r="I39" s="28">
        <v>2</v>
      </c>
      <c r="J39" s="29" t="s">
        <v>2235</v>
      </c>
      <c r="K39" s="67" t="s">
        <v>2234</v>
      </c>
      <c r="L39" s="47">
        <v>106</v>
      </c>
      <c r="M39" s="50" t="s">
        <v>2234</v>
      </c>
      <c r="N39" s="129" t="s">
        <v>454</v>
      </c>
      <c r="O39" s="29" t="str">
        <f t="shared" si="18"/>
        <v>M</v>
      </c>
      <c r="P39" s="130">
        <v>3.477</v>
      </c>
      <c r="Q39" s="53" t="str">
        <f t="shared" si="19"/>
        <v>NO</v>
      </c>
      <c r="R39" s="56" t="s">
        <v>2235</v>
      </c>
      <c r="S39" s="57">
        <v>2866</v>
      </c>
      <c r="T39" s="33">
        <v>0</v>
      </c>
      <c r="U39" s="33">
        <v>0</v>
      </c>
      <c r="V39" s="58">
        <v>70</v>
      </c>
      <c r="W39" s="32">
        <f t="shared" si="8"/>
        <v>0</v>
      </c>
      <c r="X39" s="25">
        <f t="shared" si="9"/>
        <v>1</v>
      </c>
      <c r="Y39" s="25">
        <f t="shared" si="10"/>
        <v>0</v>
      </c>
      <c r="Z39" s="27">
        <f t="shared" si="11"/>
        <v>0</v>
      </c>
      <c r="AA39" s="66" t="str">
        <f t="shared" si="12"/>
        <v>-</v>
      </c>
      <c r="AB39" s="32">
        <f t="shared" si="13"/>
        <v>0</v>
      </c>
      <c r="AC39" s="25">
        <f t="shared" si="14"/>
        <v>0</v>
      </c>
      <c r="AD39" s="27">
        <f t="shared" si="15"/>
        <v>0</v>
      </c>
      <c r="AE39" s="66" t="str">
        <f t="shared" si="16"/>
        <v>-</v>
      </c>
      <c r="AF39" s="32">
        <f t="shared" si="17"/>
        <v>0</v>
      </c>
    </row>
    <row r="40" spans="1:32" s="1" customFormat="1" ht="12.75">
      <c r="A40" s="136">
        <v>2602820</v>
      </c>
      <c r="B40" s="137">
        <v>81010</v>
      </c>
      <c r="C40" s="32" t="s">
        <v>1599</v>
      </c>
      <c r="D40" s="25" t="s">
        <v>1600</v>
      </c>
      <c r="E40" s="25" t="s">
        <v>1231</v>
      </c>
      <c r="F40" s="25">
        <v>48106</v>
      </c>
      <c r="G40" s="26">
        <v>1188</v>
      </c>
      <c r="H40" s="27">
        <v>7349942230</v>
      </c>
      <c r="I40" s="28" t="s">
        <v>461</v>
      </c>
      <c r="J40" s="29" t="s">
        <v>2235</v>
      </c>
      <c r="K40" s="67" t="s">
        <v>2234</v>
      </c>
      <c r="L40" s="47">
        <v>15327</v>
      </c>
      <c r="M40" s="50" t="s">
        <v>2235</v>
      </c>
      <c r="N40" s="129">
        <v>7.073528715</v>
      </c>
      <c r="O40" s="29" t="str">
        <f t="shared" si="18"/>
        <v>NO</v>
      </c>
      <c r="P40" s="130"/>
      <c r="Q40" s="53" t="str">
        <f t="shared" si="19"/>
        <v>NO</v>
      </c>
      <c r="R40" s="56" t="s">
        <v>2235</v>
      </c>
      <c r="S40" s="57">
        <v>664138</v>
      </c>
      <c r="T40" s="33">
        <v>46812</v>
      </c>
      <c r="U40" s="33">
        <v>84608</v>
      </c>
      <c r="V40" s="58">
        <v>10098</v>
      </c>
      <c r="W40" s="32">
        <f t="shared" si="8"/>
        <v>0</v>
      </c>
      <c r="X40" s="25">
        <f t="shared" si="9"/>
        <v>0</v>
      </c>
      <c r="Y40" s="25">
        <f t="shared" si="10"/>
        <v>0</v>
      </c>
      <c r="Z40" s="27">
        <f t="shared" si="11"/>
        <v>0</v>
      </c>
      <c r="AA40" s="66" t="str">
        <f t="shared" si="12"/>
        <v>-</v>
      </c>
      <c r="AB40" s="32">
        <f t="shared" si="13"/>
        <v>0</v>
      </c>
      <c r="AC40" s="25">
        <f t="shared" si="14"/>
        <v>0</v>
      </c>
      <c r="AD40" s="27">
        <f t="shared" si="15"/>
        <v>0</v>
      </c>
      <c r="AE40" s="66" t="str">
        <f t="shared" si="16"/>
        <v>-</v>
      </c>
      <c r="AF40" s="32">
        <f t="shared" si="17"/>
        <v>0</v>
      </c>
    </row>
    <row r="41" spans="1:32" s="1" customFormat="1" ht="12.75">
      <c r="A41" s="136">
        <v>2600181</v>
      </c>
      <c r="B41" s="137">
        <v>13901</v>
      </c>
      <c r="C41" s="32" t="s">
        <v>1346</v>
      </c>
      <c r="D41" s="25" t="s">
        <v>1347</v>
      </c>
      <c r="E41" s="25" t="s">
        <v>310</v>
      </c>
      <c r="F41" s="25">
        <v>49015</v>
      </c>
      <c r="G41" s="26">
        <v>2903</v>
      </c>
      <c r="H41" s="27">
        <v>2699635851</v>
      </c>
      <c r="I41" s="28">
        <v>2</v>
      </c>
      <c r="J41" s="29" t="s">
        <v>2235</v>
      </c>
      <c r="K41" s="67" t="s">
        <v>2234</v>
      </c>
      <c r="L41" s="47">
        <v>146</v>
      </c>
      <c r="M41" s="50" t="s">
        <v>2234</v>
      </c>
      <c r="N41" s="129" t="s">
        <v>454</v>
      </c>
      <c r="O41" s="29" t="str">
        <f t="shared" si="18"/>
        <v>M</v>
      </c>
      <c r="P41" s="130">
        <v>13.836</v>
      </c>
      <c r="Q41" s="53" t="str">
        <f t="shared" si="19"/>
        <v>NO</v>
      </c>
      <c r="R41" s="56" t="s">
        <v>2235</v>
      </c>
      <c r="S41" s="57">
        <v>7558</v>
      </c>
      <c r="T41" s="33">
        <v>767</v>
      </c>
      <c r="U41" s="33">
        <v>0</v>
      </c>
      <c r="V41" s="58">
        <v>776</v>
      </c>
      <c r="W41" s="32">
        <f t="shared" si="8"/>
        <v>0</v>
      </c>
      <c r="X41" s="25">
        <f t="shared" si="9"/>
        <v>1</v>
      </c>
      <c r="Y41" s="25">
        <f t="shared" si="10"/>
        <v>0</v>
      </c>
      <c r="Z41" s="27">
        <f t="shared" si="11"/>
        <v>0</v>
      </c>
      <c r="AA41" s="66" t="str">
        <f t="shared" si="12"/>
        <v>-</v>
      </c>
      <c r="AB41" s="32">
        <f t="shared" si="13"/>
        <v>0</v>
      </c>
      <c r="AC41" s="25">
        <f t="shared" si="14"/>
        <v>0</v>
      </c>
      <c r="AD41" s="27">
        <f t="shared" si="15"/>
        <v>0</v>
      </c>
      <c r="AE41" s="66" t="str">
        <f t="shared" si="16"/>
        <v>-</v>
      </c>
      <c r="AF41" s="32">
        <f t="shared" si="17"/>
        <v>0</v>
      </c>
    </row>
    <row r="42" spans="1:32" s="1" customFormat="1" ht="12.75">
      <c r="A42" s="136">
        <v>2603060</v>
      </c>
      <c r="B42" s="137">
        <v>6010</v>
      </c>
      <c r="C42" s="32" t="s">
        <v>1601</v>
      </c>
      <c r="D42" s="25" t="s">
        <v>1602</v>
      </c>
      <c r="E42" s="25" t="s">
        <v>1603</v>
      </c>
      <c r="F42" s="25">
        <v>48766</v>
      </c>
      <c r="G42" s="26">
        <v>98</v>
      </c>
      <c r="H42" s="27">
        <v>9898674234</v>
      </c>
      <c r="I42" s="28">
        <v>7</v>
      </c>
      <c r="J42" s="29" t="s">
        <v>2236</v>
      </c>
      <c r="K42" s="67" t="s">
        <v>2234</v>
      </c>
      <c r="L42" s="47">
        <v>364</v>
      </c>
      <c r="M42" s="50" t="s">
        <v>2234</v>
      </c>
      <c r="N42" s="129">
        <v>22.32142857</v>
      </c>
      <c r="O42" s="29" t="str">
        <f t="shared" si="18"/>
        <v>YES</v>
      </c>
      <c r="P42" s="130"/>
      <c r="Q42" s="53" t="str">
        <f t="shared" si="19"/>
        <v>NO</v>
      </c>
      <c r="R42" s="56" t="s">
        <v>2236</v>
      </c>
      <c r="S42" s="57">
        <v>39119</v>
      </c>
      <c r="T42" s="33">
        <v>3751</v>
      </c>
      <c r="U42" s="33">
        <v>3947</v>
      </c>
      <c r="V42" s="58">
        <v>5556</v>
      </c>
      <c r="W42" s="32">
        <f t="shared" si="8"/>
        <v>1</v>
      </c>
      <c r="X42" s="25">
        <f t="shared" si="9"/>
        <v>1</v>
      </c>
      <c r="Y42" s="25">
        <f t="shared" si="10"/>
        <v>0</v>
      </c>
      <c r="Z42" s="27">
        <f t="shared" si="11"/>
        <v>0</v>
      </c>
      <c r="AA42" s="66" t="str">
        <f t="shared" si="12"/>
        <v>SRSA</v>
      </c>
      <c r="AB42" s="32">
        <f t="shared" si="13"/>
        <v>1</v>
      </c>
      <c r="AC42" s="25">
        <f t="shared" si="14"/>
        <v>1</v>
      </c>
      <c r="AD42" s="27" t="str">
        <f t="shared" si="15"/>
        <v>Initial</v>
      </c>
      <c r="AE42" s="66" t="str">
        <f t="shared" si="16"/>
        <v>-</v>
      </c>
      <c r="AF42" s="32" t="str">
        <f t="shared" si="17"/>
        <v>SRSA</v>
      </c>
    </row>
    <row r="43" spans="1:32" s="1" customFormat="1" ht="12.75">
      <c r="A43" s="136">
        <v>2603240</v>
      </c>
      <c r="B43" s="137">
        <v>50050</v>
      </c>
      <c r="C43" s="32" t="s">
        <v>1604</v>
      </c>
      <c r="D43" s="25" t="s">
        <v>1605</v>
      </c>
      <c r="E43" s="25" t="s">
        <v>1606</v>
      </c>
      <c r="F43" s="25">
        <v>48005</v>
      </c>
      <c r="G43" s="26">
        <v>3314</v>
      </c>
      <c r="H43" s="27">
        <v>5867844511</v>
      </c>
      <c r="I43" s="28">
        <v>8</v>
      </c>
      <c r="J43" s="29" t="s">
        <v>2236</v>
      </c>
      <c r="K43" s="67" t="s">
        <v>2234</v>
      </c>
      <c r="L43" s="47">
        <v>1920</v>
      </c>
      <c r="M43" s="50" t="s">
        <v>2235</v>
      </c>
      <c r="N43" s="129">
        <v>4.040920716</v>
      </c>
      <c r="O43" s="29" t="str">
        <f t="shared" si="18"/>
        <v>NO</v>
      </c>
      <c r="P43" s="130"/>
      <c r="Q43" s="53" t="str">
        <f t="shared" si="19"/>
        <v>NO</v>
      </c>
      <c r="R43" s="56" t="s">
        <v>2236</v>
      </c>
      <c r="S43" s="57">
        <v>51571</v>
      </c>
      <c r="T43" s="33">
        <v>1655</v>
      </c>
      <c r="U43" s="33">
        <v>6960</v>
      </c>
      <c r="V43" s="58">
        <v>1265</v>
      </c>
      <c r="W43" s="32">
        <f t="shared" si="8"/>
        <v>1</v>
      </c>
      <c r="X43" s="25">
        <f t="shared" si="9"/>
        <v>0</v>
      </c>
      <c r="Y43" s="25">
        <f t="shared" si="10"/>
        <v>0</v>
      </c>
      <c r="Z43" s="27">
        <f t="shared" si="11"/>
        <v>0</v>
      </c>
      <c r="AA43" s="66" t="str">
        <f t="shared" si="12"/>
        <v>-</v>
      </c>
      <c r="AB43" s="32">
        <f t="shared" si="13"/>
        <v>1</v>
      </c>
      <c r="AC43" s="25">
        <f t="shared" si="14"/>
        <v>0</v>
      </c>
      <c r="AD43" s="27">
        <f t="shared" si="15"/>
        <v>0</v>
      </c>
      <c r="AE43" s="66" t="str">
        <f t="shared" si="16"/>
        <v>-</v>
      </c>
      <c r="AF43" s="32">
        <f t="shared" si="17"/>
        <v>0</v>
      </c>
    </row>
    <row r="44" spans="1:32" s="1" customFormat="1" ht="12.75">
      <c r="A44" s="136">
        <v>2600273</v>
      </c>
      <c r="B44" s="137">
        <v>50905</v>
      </c>
      <c r="C44" s="32" t="s">
        <v>1519</v>
      </c>
      <c r="D44" s="25" t="s">
        <v>1520</v>
      </c>
      <c r="E44" s="25" t="s">
        <v>537</v>
      </c>
      <c r="F44" s="25">
        <v>48089</v>
      </c>
      <c r="G44" s="26">
        <v>1300</v>
      </c>
      <c r="H44" s="27">
        <v>5864274569</v>
      </c>
      <c r="I44" s="28">
        <v>2</v>
      </c>
      <c r="J44" s="29" t="s">
        <v>2235</v>
      </c>
      <c r="K44" s="67" t="s">
        <v>2234</v>
      </c>
      <c r="L44" s="47">
        <v>239</v>
      </c>
      <c r="M44" s="50" t="s">
        <v>2234</v>
      </c>
      <c r="N44" s="129" t="s">
        <v>454</v>
      </c>
      <c r="O44" s="29" t="str">
        <f t="shared" si="18"/>
        <v>M</v>
      </c>
      <c r="P44" s="130">
        <v>7.324</v>
      </c>
      <c r="Q44" s="53" t="str">
        <f t="shared" si="19"/>
        <v>NO</v>
      </c>
      <c r="R44" s="56" t="s">
        <v>2235</v>
      </c>
      <c r="S44" s="57">
        <v>3254</v>
      </c>
      <c r="T44" s="33">
        <v>505</v>
      </c>
      <c r="U44" s="33">
        <v>629</v>
      </c>
      <c r="V44" s="58">
        <v>158</v>
      </c>
      <c r="W44" s="32">
        <f t="shared" si="8"/>
        <v>0</v>
      </c>
      <c r="X44" s="25">
        <f t="shared" si="9"/>
        <v>1</v>
      </c>
      <c r="Y44" s="25">
        <f t="shared" si="10"/>
        <v>0</v>
      </c>
      <c r="Z44" s="27">
        <f t="shared" si="11"/>
        <v>0</v>
      </c>
      <c r="AA44" s="66" t="str">
        <f t="shared" si="12"/>
        <v>-</v>
      </c>
      <c r="AB44" s="32">
        <f t="shared" si="13"/>
        <v>0</v>
      </c>
      <c r="AC44" s="25">
        <f t="shared" si="14"/>
        <v>0</v>
      </c>
      <c r="AD44" s="27">
        <f t="shared" si="15"/>
        <v>0</v>
      </c>
      <c r="AE44" s="66" t="str">
        <f t="shared" si="16"/>
        <v>-</v>
      </c>
      <c r="AF44" s="32">
        <f t="shared" si="17"/>
        <v>0</v>
      </c>
    </row>
    <row r="45" spans="1:32" s="1" customFormat="1" ht="12.75">
      <c r="A45" s="136">
        <v>2603270</v>
      </c>
      <c r="B45" s="137">
        <v>7010</v>
      </c>
      <c r="C45" s="32" t="s">
        <v>1607</v>
      </c>
      <c r="D45" s="25" t="s">
        <v>1608</v>
      </c>
      <c r="E45" s="25" t="s">
        <v>1609</v>
      </c>
      <c r="F45" s="25">
        <v>49962</v>
      </c>
      <c r="G45" s="26">
        <v>9713</v>
      </c>
      <c r="H45" s="27">
        <v>9065247336</v>
      </c>
      <c r="I45" s="28">
        <v>7</v>
      </c>
      <c r="J45" s="29" t="s">
        <v>2236</v>
      </c>
      <c r="K45" s="67" t="s">
        <v>2234</v>
      </c>
      <c r="L45" s="47">
        <v>7</v>
      </c>
      <c r="M45" s="50" t="s">
        <v>2234</v>
      </c>
      <c r="N45" s="129">
        <v>17.80821918</v>
      </c>
      <c r="O45" s="29" t="str">
        <f t="shared" si="18"/>
        <v>NO</v>
      </c>
      <c r="P45" s="130"/>
      <c r="Q45" s="53" t="str">
        <f t="shared" si="19"/>
        <v>NO</v>
      </c>
      <c r="R45" s="56" t="s">
        <v>2236</v>
      </c>
      <c r="S45" s="57">
        <v>3300</v>
      </c>
      <c r="T45" s="33">
        <v>454</v>
      </c>
      <c r="U45" s="33">
        <v>368</v>
      </c>
      <c r="V45" s="58">
        <v>212</v>
      </c>
      <c r="W45" s="32">
        <f t="shared" si="8"/>
        <v>1</v>
      </c>
      <c r="X45" s="25">
        <f t="shared" si="9"/>
        <v>1</v>
      </c>
      <c r="Y45" s="25">
        <f t="shared" si="10"/>
        <v>0</v>
      </c>
      <c r="Z45" s="27">
        <f t="shared" si="11"/>
        <v>0</v>
      </c>
      <c r="AA45" s="66" t="str">
        <f t="shared" si="12"/>
        <v>SRSA</v>
      </c>
      <c r="AB45" s="32">
        <f t="shared" si="13"/>
        <v>1</v>
      </c>
      <c r="AC45" s="25">
        <f t="shared" si="14"/>
        <v>0</v>
      </c>
      <c r="AD45" s="27">
        <f t="shared" si="15"/>
        <v>0</v>
      </c>
      <c r="AE45" s="66" t="str">
        <f t="shared" si="16"/>
        <v>-</v>
      </c>
      <c r="AF45" s="32">
        <f t="shared" si="17"/>
        <v>0</v>
      </c>
    </row>
    <row r="46" spans="1:32" s="1" customFormat="1" ht="12.75">
      <c r="A46" s="136">
        <v>2603480</v>
      </c>
      <c r="B46" s="137">
        <v>29020</v>
      </c>
      <c r="C46" s="32" t="s">
        <v>1610</v>
      </c>
      <c r="D46" s="25" t="s">
        <v>1611</v>
      </c>
      <c r="E46" s="25" t="s">
        <v>573</v>
      </c>
      <c r="F46" s="25">
        <v>48806</v>
      </c>
      <c r="G46" s="26">
        <v>6</v>
      </c>
      <c r="H46" s="27">
        <v>9898474000</v>
      </c>
      <c r="I46" s="28">
        <v>7</v>
      </c>
      <c r="J46" s="29" t="s">
        <v>2236</v>
      </c>
      <c r="K46" s="67" t="s">
        <v>2234</v>
      </c>
      <c r="L46" s="47">
        <v>354</v>
      </c>
      <c r="M46" s="50" t="s">
        <v>2234</v>
      </c>
      <c r="N46" s="129">
        <v>18.5483871</v>
      </c>
      <c r="O46" s="29" t="str">
        <f t="shared" si="18"/>
        <v>NO</v>
      </c>
      <c r="P46" s="130"/>
      <c r="Q46" s="53" t="str">
        <f t="shared" si="19"/>
        <v>NO</v>
      </c>
      <c r="R46" s="56" t="s">
        <v>2236</v>
      </c>
      <c r="S46" s="57">
        <v>23310</v>
      </c>
      <c r="T46" s="33">
        <v>2401</v>
      </c>
      <c r="U46" s="33">
        <v>2790</v>
      </c>
      <c r="V46" s="58">
        <v>3287</v>
      </c>
      <c r="W46" s="32">
        <f t="shared" si="8"/>
        <v>1</v>
      </c>
      <c r="X46" s="25">
        <f t="shared" si="9"/>
        <v>1</v>
      </c>
      <c r="Y46" s="25">
        <f t="shared" si="10"/>
        <v>0</v>
      </c>
      <c r="Z46" s="27">
        <f t="shared" si="11"/>
        <v>0</v>
      </c>
      <c r="AA46" s="66" t="str">
        <f t="shared" si="12"/>
        <v>SRSA</v>
      </c>
      <c r="AB46" s="32">
        <f t="shared" si="13"/>
        <v>1</v>
      </c>
      <c r="AC46" s="25">
        <f t="shared" si="14"/>
        <v>0</v>
      </c>
      <c r="AD46" s="27">
        <f t="shared" si="15"/>
        <v>0</v>
      </c>
      <c r="AE46" s="66" t="str">
        <f t="shared" si="16"/>
        <v>-</v>
      </c>
      <c r="AF46" s="32">
        <f t="shared" si="17"/>
        <v>0</v>
      </c>
    </row>
    <row r="47" spans="1:32" s="1" customFormat="1" ht="12.75">
      <c r="A47" s="136">
        <v>2603510</v>
      </c>
      <c r="B47" s="137">
        <v>13050</v>
      </c>
      <c r="C47" s="32" t="s">
        <v>1612</v>
      </c>
      <c r="D47" s="25" t="s">
        <v>1613</v>
      </c>
      <c r="E47" s="25" t="s">
        <v>787</v>
      </c>
      <c r="F47" s="25">
        <v>49011</v>
      </c>
      <c r="G47" s="26">
        <v>9784</v>
      </c>
      <c r="H47" s="27">
        <v>2697295427</v>
      </c>
      <c r="I47" s="28">
        <v>8</v>
      </c>
      <c r="J47" s="29" t="s">
        <v>2236</v>
      </c>
      <c r="K47" s="67" t="s">
        <v>2234</v>
      </c>
      <c r="L47" s="47">
        <v>771</v>
      </c>
      <c r="M47" s="50" t="s">
        <v>2235</v>
      </c>
      <c r="N47" s="129">
        <v>10.84210526</v>
      </c>
      <c r="O47" s="29" t="str">
        <f t="shared" si="18"/>
        <v>NO</v>
      </c>
      <c r="P47" s="130"/>
      <c r="Q47" s="53" t="str">
        <f t="shared" si="19"/>
        <v>NO</v>
      </c>
      <c r="R47" s="56" t="s">
        <v>2236</v>
      </c>
      <c r="S47" s="57">
        <v>35613</v>
      </c>
      <c r="T47" s="33">
        <v>2693</v>
      </c>
      <c r="U47" s="33">
        <v>4120</v>
      </c>
      <c r="V47" s="58">
        <v>508</v>
      </c>
      <c r="W47" s="32">
        <f t="shared" si="8"/>
        <v>1</v>
      </c>
      <c r="X47" s="25">
        <f t="shared" si="9"/>
        <v>0</v>
      </c>
      <c r="Y47" s="25">
        <f t="shared" si="10"/>
        <v>0</v>
      </c>
      <c r="Z47" s="27">
        <f t="shared" si="11"/>
        <v>0</v>
      </c>
      <c r="AA47" s="66" t="str">
        <f t="shared" si="12"/>
        <v>-</v>
      </c>
      <c r="AB47" s="32">
        <f t="shared" si="13"/>
        <v>1</v>
      </c>
      <c r="AC47" s="25">
        <f t="shared" si="14"/>
        <v>0</v>
      </c>
      <c r="AD47" s="27">
        <f t="shared" si="15"/>
        <v>0</v>
      </c>
      <c r="AE47" s="66" t="str">
        <f t="shared" si="16"/>
        <v>-</v>
      </c>
      <c r="AF47" s="32">
        <f t="shared" si="17"/>
        <v>0</v>
      </c>
    </row>
    <row r="48" spans="1:32" s="1" customFormat="1" ht="12.75">
      <c r="A48" s="136">
        <v>2603540</v>
      </c>
      <c r="B48" s="137">
        <v>25130</v>
      </c>
      <c r="C48" s="32" t="s">
        <v>1614</v>
      </c>
      <c r="D48" s="25" t="s">
        <v>1615</v>
      </c>
      <c r="E48" s="25" t="s">
        <v>1481</v>
      </c>
      <c r="F48" s="25">
        <v>48519</v>
      </c>
      <c r="G48" s="26">
        <v>1426</v>
      </c>
      <c r="H48" s="27">
        <v>8105919182</v>
      </c>
      <c r="I48" s="28">
        <v>4</v>
      </c>
      <c r="J48" s="29" t="s">
        <v>2235</v>
      </c>
      <c r="K48" s="67" t="s">
        <v>2234</v>
      </c>
      <c r="L48" s="47">
        <v>970</v>
      </c>
      <c r="M48" s="50" t="s">
        <v>2235</v>
      </c>
      <c r="N48" s="129">
        <v>4.954954955</v>
      </c>
      <c r="O48" s="29" t="str">
        <f t="shared" si="18"/>
        <v>NO</v>
      </c>
      <c r="P48" s="130"/>
      <c r="Q48" s="53" t="str">
        <f t="shared" si="19"/>
        <v>NO</v>
      </c>
      <c r="R48" s="56" t="s">
        <v>2235</v>
      </c>
      <c r="S48" s="57">
        <v>60813</v>
      </c>
      <c r="T48" s="33">
        <v>4912</v>
      </c>
      <c r="U48" s="33">
        <v>7437</v>
      </c>
      <c r="V48" s="58">
        <v>2875</v>
      </c>
      <c r="W48" s="32">
        <f t="shared" si="8"/>
        <v>0</v>
      </c>
      <c r="X48" s="25">
        <f t="shared" si="9"/>
        <v>0</v>
      </c>
      <c r="Y48" s="25">
        <f t="shared" si="10"/>
        <v>0</v>
      </c>
      <c r="Z48" s="27">
        <f t="shared" si="11"/>
        <v>0</v>
      </c>
      <c r="AA48" s="66" t="str">
        <f t="shared" si="12"/>
        <v>-</v>
      </c>
      <c r="AB48" s="32">
        <f t="shared" si="13"/>
        <v>0</v>
      </c>
      <c r="AC48" s="25">
        <f t="shared" si="14"/>
        <v>0</v>
      </c>
      <c r="AD48" s="27">
        <f t="shared" si="15"/>
        <v>0</v>
      </c>
      <c r="AE48" s="66" t="str">
        <f t="shared" si="16"/>
        <v>-</v>
      </c>
      <c r="AF48" s="32">
        <f t="shared" si="17"/>
        <v>0</v>
      </c>
    </row>
    <row r="49" spans="1:32" s="1" customFormat="1" ht="12.75">
      <c r="A49" s="136">
        <v>2603570</v>
      </c>
      <c r="B49" s="137">
        <v>60010</v>
      </c>
      <c r="C49" s="32" t="s">
        <v>1616</v>
      </c>
      <c r="D49" s="25" t="s">
        <v>1617</v>
      </c>
      <c r="E49" s="25" t="s">
        <v>782</v>
      </c>
      <c r="F49" s="25">
        <v>49709</v>
      </c>
      <c r="G49" s="26">
        <v>619</v>
      </c>
      <c r="H49" s="27">
        <v>9897854877</v>
      </c>
      <c r="I49" s="28">
        <v>7</v>
      </c>
      <c r="J49" s="29" t="s">
        <v>2236</v>
      </c>
      <c r="K49" s="67" t="s">
        <v>2234</v>
      </c>
      <c r="L49" s="47">
        <v>417</v>
      </c>
      <c r="M49" s="50" t="s">
        <v>2234</v>
      </c>
      <c r="N49" s="129">
        <v>27.13178295</v>
      </c>
      <c r="O49" s="29" t="str">
        <f t="shared" si="18"/>
        <v>YES</v>
      </c>
      <c r="P49" s="130"/>
      <c r="Q49" s="53" t="str">
        <f t="shared" si="19"/>
        <v>NO</v>
      </c>
      <c r="R49" s="56" t="s">
        <v>2236</v>
      </c>
      <c r="S49" s="57">
        <v>54246</v>
      </c>
      <c r="T49" s="33">
        <v>5945</v>
      </c>
      <c r="U49" s="33">
        <v>21444</v>
      </c>
      <c r="V49" s="58">
        <v>7221</v>
      </c>
      <c r="W49" s="32">
        <f t="shared" si="8"/>
        <v>1</v>
      </c>
      <c r="X49" s="25">
        <f t="shared" si="9"/>
        <v>1</v>
      </c>
      <c r="Y49" s="25">
        <f t="shared" si="10"/>
        <v>0</v>
      </c>
      <c r="Z49" s="27">
        <f t="shared" si="11"/>
        <v>0</v>
      </c>
      <c r="AA49" s="66" t="str">
        <f t="shared" si="12"/>
        <v>SRSA</v>
      </c>
      <c r="AB49" s="32">
        <f t="shared" si="13"/>
        <v>1</v>
      </c>
      <c r="AC49" s="25">
        <f t="shared" si="14"/>
        <v>1</v>
      </c>
      <c r="AD49" s="27" t="str">
        <f t="shared" si="15"/>
        <v>Initial</v>
      </c>
      <c r="AE49" s="66" t="str">
        <f t="shared" si="16"/>
        <v>-</v>
      </c>
      <c r="AF49" s="32" t="str">
        <f t="shared" si="17"/>
        <v>SRSA</v>
      </c>
    </row>
    <row r="50" spans="1:32" s="1" customFormat="1" ht="12.75">
      <c r="A50" s="136">
        <v>2603600</v>
      </c>
      <c r="B50" s="137">
        <v>6020</v>
      </c>
      <c r="C50" s="32" t="s">
        <v>1618</v>
      </c>
      <c r="D50" s="25" t="s">
        <v>1619</v>
      </c>
      <c r="E50" s="25" t="s">
        <v>1620</v>
      </c>
      <c r="F50" s="25">
        <v>48703</v>
      </c>
      <c r="G50" s="26">
        <v>648</v>
      </c>
      <c r="H50" s="27">
        <v>9898767150</v>
      </c>
      <c r="I50" s="28">
        <v>7</v>
      </c>
      <c r="J50" s="29" t="s">
        <v>2236</v>
      </c>
      <c r="K50" s="67" t="s">
        <v>2234</v>
      </c>
      <c r="L50" s="47">
        <v>490</v>
      </c>
      <c r="M50" s="50" t="s">
        <v>2234</v>
      </c>
      <c r="N50" s="129">
        <v>19.73180077</v>
      </c>
      <c r="O50" s="29" t="str">
        <f t="shared" si="18"/>
        <v>NO</v>
      </c>
      <c r="P50" s="130"/>
      <c r="Q50" s="53" t="str">
        <f t="shared" si="19"/>
        <v>NO</v>
      </c>
      <c r="R50" s="56" t="s">
        <v>2236</v>
      </c>
      <c r="S50" s="57">
        <v>42205</v>
      </c>
      <c r="T50" s="33">
        <v>3820</v>
      </c>
      <c r="U50" s="33">
        <v>4338</v>
      </c>
      <c r="V50" s="58">
        <v>3066</v>
      </c>
      <c r="W50" s="32">
        <f t="shared" si="8"/>
        <v>1</v>
      </c>
      <c r="X50" s="25">
        <f t="shared" si="9"/>
        <v>1</v>
      </c>
      <c r="Y50" s="25">
        <f t="shared" si="10"/>
        <v>0</v>
      </c>
      <c r="Z50" s="27">
        <f t="shared" si="11"/>
        <v>0</v>
      </c>
      <c r="AA50" s="66" t="str">
        <f t="shared" si="12"/>
        <v>SRSA</v>
      </c>
      <c r="AB50" s="32">
        <f t="shared" si="13"/>
        <v>1</v>
      </c>
      <c r="AC50" s="25">
        <f t="shared" si="14"/>
        <v>0</v>
      </c>
      <c r="AD50" s="27">
        <f t="shared" si="15"/>
        <v>0</v>
      </c>
      <c r="AE50" s="66" t="str">
        <f t="shared" si="16"/>
        <v>-</v>
      </c>
      <c r="AF50" s="32">
        <f t="shared" si="17"/>
        <v>0</v>
      </c>
    </row>
    <row r="51" spans="1:32" s="1" customFormat="1" ht="12.75">
      <c r="A51" s="136">
        <v>2603660</v>
      </c>
      <c r="B51" s="137">
        <v>2010</v>
      </c>
      <c r="C51" s="32" t="s">
        <v>1621</v>
      </c>
      <c r="D51" s="25" t="s">
        <v>1622</v>
      </c>
      <c r="E51" s="25" t="s">
        <v>1623</v>
      </c>
      <c r="F51" s="25">
        <v>49822</v>
      </c>
      <c r="G51" s="26">
        <v>105</v>
      </c>
      <c r="H51" s="27">
        <v>9063436632</v>
      </c>
      <c r="I51" s="28">
        <v>7</v>
      </c>
      <c r="J51" s="29" t="s">
        <v>2236</v>
      </c>
      <c r="K51" s="67" t="s">
        <v>2234</v>
      </c>
      <c r="L51" s="47">
        <v>31</v>
      </c>
      <c r="M51" s="50" t="s">
        <v>2234</v>
      </c>
      <c r="N51" s="129">
        <v>2.884615385</v>
      </c>
      <c r="O51" s="29" t="str">
        <f t="shared" si="18"/>
        <v>NO</v>
      </c>
      <c r="P51" s="130"/>
      <c r="Q51" s="53" t="str">
        <f t="shared" si="19"/>
        <v>NO</v>
      </c>
      <c r="R51" s="56" t="s">
        <v>2236</v>
      </c>
      <c r="S51" s="57">
        <v>5163</v>
      </c>
      <c r="T51" s="33">
        <v>71</v>
      </c>
      <c r="U51" s="33">
        <v>146</v>
      </c>
      <c r="V51" s="58">
        <v>307</v>
      </c>
      <c r="W51" s="32">
        <f t="shared" si="8"/>
        <v>1</v>
      </c>
      <c r="X51" s="25">
        <f t="shared" si="9"/>
        <v>1</v>
      </c>
      <c r="Y51" s="25">
        <f t="shared" si="10"/>
        <v>0</v>
      </c>
      <c r="Z51" s="27">
        <f t="shared" si="11"/>
        <v>0</v>
      </c>
      <c r="AA51" s="66" t="str">
        <f t="shared" si="12"/>
        <v>SRSA</v>
      </c>
      <c r="AB51" s="32">
        <f t="shared" si="13"/>
        <v>1</v>
      </c>
      <c r="AC51" s="25">
        <f t="shared" si="14"/>
        <v>0</v>
      </c>
      <c r="AD51" s="27">
        <f t="shared" si="15"/>
        <v>0</v>
      </c>
      <c r="AE51" s="66" t="str">
        <f t="shared" si="16"/>
        <v>-</v>
      </c>
      <c r="AF51" s="32">
        <f t="shared" si="17"/>
        <v>0</v>
      </c>
    </row>
    <row r="52" spans="1:32" s="1" customFormat="1" ht="12.75">
      <c r="A52" s="136">
        <v>2603690</v>
      </c>
      <c r="B52" s="137">
        <v>63070</v>
      </c>
      <c r="C52" s="32" t="s">
        <v>1624</v>
      </c>
      <c r="D52" s="25" t="s">
        <v>1625</v>
      </c>
      <c r="E52" s="25" t="s">
        <v>1626</v>
      </c>
      <c r="F52" s="25">
        <v>48326</v>
      </c>
      <c r="G52" s="26">
        <v>3255</v>
      </c>
      <c r="H52" s="27">
        <v>2488524411</v>
      </c>
      <c r="I52" s="28" t="s">
        <v>462</v>
      </c>
      <c r="J52" s="29" t="s">
        <v>2235</v>
      </c>
      <c r="K52" s="67" t="s">
        <v>2234</v>
      </c>
      <c r="L52" s="47">
        <v>3548</v>
      </c>
      <c r="M52" s="50" t="s">
        <v>2235</v>
      </c>
      <c r="N52" s="129">
        <v>3.131428571</v>
      </c>
      <c r="O52" s="29" t="str">
        <f t="shared" si="18"/>
        <v>NO</v>
      </c>
      <c r="P52" s="130"/>
      <c r="Q52" s="53" t="str">
        <f t="shared" si="19"/>
        <v>NO</v>
      </c>
      <c r="R52" s="56" t="s">
        <v>2235</v>
      </c>
      <c r="S52" s="57">
        <v>94190</v>
      </c>
      <c r="T52" s="33">
        <v>3027</v>
      </c>
      <c r="U52" s="33">
        <v>28307</v>
      </c>
      <c r="V52" s="58">
        <v>2337</v>
      </c>
      <c r="W52" s="32">
        <f t="shared" si="8"/>
        <v>0</v>
      </c>
      <c r="X52" s="25">
        <f t="shared" si="9"/>
        <v>0</v>
      </c>
      <c r="Y52" s="25">
        <f t="shared" si="10"/>
        <v>0</v>
      </c>
      <c r="Z52" s="27">
        <f t="shared" si="11"/>
        <v>0</v>
      </c>
      <c r="AA52" s="66" t="str">
        <f t="shared" si="12"/>
        <v>-</v>
      </c>
      <c r="AB52" s="32">
        <f t="shared" si="13"/>
        <v>0</v>
      </c>
      <c r="AC52" s="25">
        <f t="shared" si="14"/>
        <v>0</v>
      </c>
      <c r="AD52" s="27">
        <f t="shared" si="15"/>
        <v>0</v>
      </c>
      <c r="AE52" s="66" t="str">
        <f t="shared" si="16"/>
        <v>-</v>
      </c>
      <c r="AF52" s="32">
        <f t="shared" si="17"/>
        <v>0</v>
      </c>
    </row>
    <row r="53" spans="1:32" s="1" customFormat="1" ht="12.75">
      <c r="A53" s="136">
        <v>2600017</v>
      </c>
      <c r="B53" s="137">
        <v>32010</v>
      </c>
      <c r="C53" s="32" t="s">
        <v>339</v>
      </c>
      <c r="D53" s="25" t="s">
        <v>340</v>
      </c>
      <c r="E53" s="25" t="s">
        <v>319</v>
      </c>
      <c r="F53" s="25">
        <v>48413</v>
      </c>
      <c r="G53" s="26">
        <v>9714</v>
      </c>
      <c r="H53" s="27">
        <v>9892699938</v>
      </c>
      <c r="I53" s="28" t="s">
        <v>459</v>
      </c>
      <c r="J53" s="29" t="s">
        <v>2235</v>
      </c>
      <c r="K53" s="67" t="s">
        <v>2234</v>
      </c>
      <c r="L53" s="47">
        <v>1243</v>
      </c>
      <c r="M53" s="50" t="s">
        <v>2235</v>
      </c>
      <c r="N53" s="129">
        <v>12.19312602</v>
      </c>
      <c r="O53" s="29" t="str">
        <f t="shared" si="18"/>
        <v>NO</v>
      </c>
      <c r="P53" s="130"/>
      <c r="Q53" s="53" t="str">
        <f t="shared" si="19"/>
        <v>NO</v>
      </c>
      <c r="R53" s="56" t="s">
        <v>2236</v>
      </c>
      <c r="S53" s="57">
        <v>76868</v>
      </c>
      <c r="T53" s="33">
        <v>5778</v>
      </c>
      <c r="U53" s="33">
        <v>8042</v>
      </c>
      <c r="V53" s="58">
        <v>3971</v>
      </c>
      <c r="W53" s="32">
        <f t="shared" si="8"/>
        <v>0</v>
      </c>
      <c r="X53" s="25">
        <f t="shared" si="9"/>
        <v>0</v>
      </c>
      <c r="Y53" s="25">
        <f t="shared" si="10"/>
        <v>0</v>
      </c>
      <c r="Z53" s="27">
        <f t="shared" si="11"/>
        <v>0</v>
      </c>
      <c r="AA53" s="66" t="str">
        <f t="shared" si="12"/>
        <v>-</v>
      </c>
      <c r="AB53" s="32">
        <f t="shared" si="13"/>
        <v>1</v>
      </c>
      <c r="AC53" s="25">
        <f t="shared" si="14"/>
        <v>0</v>
      </c>
      <c r="AD53" s="27">
        <f t="shared" si="15"/>
        <v>0</v>
      </c>
      <c r="AE53" s="66" t="str">
        <f t="shared" si="16"/>
        <v>-</v>
      </c>
      <c r="AF53" s="32">
        <f t="shared" si="17"/>
        <v>0</v>
      </c>
    </row>
    <row r="54" spans="1:32" s="1" customFormat="1" ht="12.75">
      <c r="A54" s="136">
        <v>2600071</v>
      </c>
      <c r="B54" s="137">
        <v>17901</v>
      </c>
      <c r="C54" s="32" t="s">
        <v>363</v>
      </c>
      <c r="D54" s="25" t="s">
        <v>364</v>
      </c>
      <c r="E54" s="25" t="s">
        <v>365</v>
      </c>
      <c r="F54" s="25">
        <v>49783</v>
      </c>
      <c r="G54" s="26">
        <v>9533</v>
      </c>
      <c r="H54" s="27">
        <v>9066355055</v>
      </c>
      <c r="I54" s="28">
        <v>6</v>
      </c>
      <c r="J54" s="29" t="s">
        <v>2235</v>
      </c>
      <c r="K54" s="67" t="s">
        <v>2234</v>
      </c>
      <c r="L54" s="47">
        <v>100</v>
      </c>
      <c r="M54" s="50" t="s">
        <v>2234</v>
      </c>
      <c r="N54" s="129" t="s">
        <v>454</v>
      </c>
      <c r="O54" s="29" t="str">
        <f t="shared" si="18"/>
        <v>M</v>
      </c>
      <c r="P54" s="130">
        <v>14.679</v>
      </c>
      <c r="Q54" s="53" t="str">
        <f t="shared" si="19"/>
        <v>NO</v>
      </c>
      <c r="R54" s="56" t="s">
        <v>2236</v>
      </c>
      <c r="S54" s="57">
        <v>5920</v>
      </c>
      <c r="T54" s="33">
        <v>587</v>
      </c>
      <c r="U54" s="33">
        <v>628</v>
      </c>
      <c r="V54" s="58">
        <v>1288</v>
      </c>
      <c r="W54" s="32">
        <f t="shared" si="8"/>
        <v>0</v>
      </c>
      <c r="X54" s="25">
        <f t="shared" si="9"/>
        <v>1</v>
      </c>
      <c r="Y54" s="25">
        <f t="shared" si="10"/>
        <v>0</v>
      </c>
      <c r="Z54" s="27">
        <f t="shared" si="11"/>
        <v>0</v>
      </c>
      <c r="AA54" s="66" t="str">
        <f t="shared" si="12"/>
        <v>-</v>
      </c>
      <c r="AB54" s="32">
        <f t="shared" si="13"/>
        <v>1</v>
      </c>
      <c r="AC54" s="25">
        <f t="shared" si="14"/>
        <v>0</v>
      </c>
      <c r="AD54" s="27">
        <f t="shared" si="15"/>
        <v>0</v>
      </c>
      <c r="AE54" s="66" t="str">
        <f t="shared" si="16"/>
        <v>-</v>
      </c>
      <c r="AF54" s="32">
        <f t="shared" si="17"/>
        <v>0</v>
      </c>
    </row>
    <row r="55" spans="1:32" s="1" customFormat="1" ht="12.75">
      <c r="A55" s="136">
        <v>2603810</v>
      </c>
      <c r="B55" s="137">
        <v>43040</v>
      </c>
      <c r="C55" s="32" t="s">
        <v>1627</v>
      </c>
      <c r="D55" s="25" t="s">
        <v>1628</v>
      </c>
      <c r="E55" s="25" t="s">
        <v>1629</v>
      </c>
      <c r="F55" s="25">
        <v>49304</v>
      </c>
      <c r="G55" s="26">
        <v>9525</v>
      </c>
      <c r="H55" s="27">
        <v>2317454791</v>
      </c>
      <c r="I55" s="28">
        <v>7</v>
      </c>
      <c r="J55" s="29" t="s">
        <v>2236</v>
      </c>
      <c r="K55" s="67" t="s">
        <v>2234</v>
      </c>
      <c r="L55" s="47">
        <v>706</v>
      </c>
      <c r="M55" s="50" t="s">
        <v>2235</v>
      </c>
      <c r="N55" s="129">
        <v>34.42922374</v>
      </c>
      <c r="O55" s="29" t="str">
        <f t="shared" si="18"/>
        <v>YES</v>
      </c>
      <c r="P55" s="130"/>
      <c r="Q55" s="53" t="str">
        <f t="shared" si="19"/>
        <v>NO</v>
      </c>
      <c r="R55" s="56" t="s">
        <v>2236</v>
      </c>
      <c r="S55" s="57">
        <v>137251</v>
      </c>
      <c r="T55" s="33">
        <v>17575</v>
      </c>
      <c r="U55" s="33">
        <v>13825</v>
      </c>
      <c r="V55" s="58">
        <v>18242</v>
      </c>
      <c r="W55" s="32">
        <f t="shared" si="8"/>
        <v>1</v>
      </c>
      <c r="X55" s="25">
        <f t="shared" si="9"/>
        <v>0</v>
      </c>
      <c r="Y55" s="25">
        <f t="shared" si="10"/>
        <v>0</v>
      </c>
      <c r="Z55" s="27">
        <f t="shared" si="11"/>
        <v>0</v>
      </c>
      <c r="AA55" s="66" t="str">
        <f t="shared" si="12"/>
        <v>-</v>
      </c>
      <c r="AB55" s="32">
        <f t="shared" si="13"/>
        <v>1</v>
      </c>
      <c r="AC55" s="25">
        <f t="shared" si="14"/>
        <v>1</v>
      </c>
      <c r="AD55" s="27" t="str">
        <f t="shared" si="15"/>
        <v>Initial</v>
      </c>
      <c r="AE55" s="66" t="str">
        <f t="shared" si="16"/>
        <v>RLIS</v>
      </c>
      <c r="AF55" s="32">
        <f t="shared" si="17"/>
        <v>0</v>
      </c>
    </row>
    <row r="56" spans="1:32" s="1" customFormat="1" ht="12.75">
      <c r="A56" s="136">
        <v>2603870</v>
      </c>
      <c r="B56" s="137">
        <v>80020</v>
      </c>
      <c r="C56" s="32" t="s">
        <v>1630</v>
      </c>
      <c r="D56" s="25" t="s">
        <v>1631</v>
      </c>
      <c r="E56" s="25" t="s">
        <v>293</v>
      </c>
      <c r="F56" s="25">
        <v>49013</v>
      </c>
      <c r="G56" s="26">
        <v>1108</v>
      </c>
      <c r="H56" s="27">
        <v>6164276800</v>
      </c>
      <c r="I56" s="28">
        <v>8</v>
      </c>
      <c r="J56" s="29" t="s">
        <v>2236</v>
      </c>
      <c r="K56" s="67" t="s">
        <v>2234</v>
      </c>
      <c r="L56" s="47">
        <v>1397</v>
      </c>
      <c r="M56" s="50" t="s">
        <v>2235</v>
      </c>
      <c r="N56" s="129">
        <v>22.32587065</v>
      </c>
      <c r="O56" s="29" t="str">
        <f t="shared" si="18"/>
        <v>YES</v>
      </c>
      <c r="P56" s="130"/>
      <c r="Q56" s="53" t="str">
        <f t="shared" si="19"/>
        <v>NO</v>
      </c>
      <c r="R56" s="56" t="s">
        <v>2236</v>
      </c>
      <c r="S56" s="57">
        <v>172243</v>
      </c>
      <c r="T56" s="33">
        <v>17433</v>
      </c>
      <c r="U56" s="33">
        <v>35456</v>
      </c>
      <c r="V56" s="58">
        <v>15706</v>
      </c>
      <c r="W56" s="32">
        <f t="shared" si="8"/>
        <v>1</v>
      </c>
      <c r="X56" s="25">
        <f t="shared" si="9"/>
        <v>0</v>
      </c>
      <c r="Y56" s="25">
        <f t="shared" si="10"/>
        <v>0</v>
      </c>
      <c r="Z56" s="27">
        <f t="shared" si="11"/>
        <v>0</v>
      </c>
      <c r="AA56" s="66" t="str">
        <f t="shared" si="12"/>
        <v>-</v>
      </c>
      <c r="AB56" s="32">
        <f t="shared" si="13"/>
        <v>1</v>
      </c>
      <c r="AC56" s="25">
        <f t="shared" si="14"/>
        <v>1</v>
      </c>
      <c r="AD56" s="27" t="str">
        <f t="shared" si="15"/>
        <v>Initial</v>
      </c>
      <c r="AE56" s="66" t="str">
        <f t="shared" si="16"/>
        <v>RLIS</v>
      </c>
      <c r="AF56" s="32">
        <f t="shared" si="17"/>
        <v>0</v>
      </c>
    </row>
    <row r="57" spans="1:32" s="1" customFormat="1" ht="12.75">
      <c r="A57" s="136">
        <v>2603960</v>
      </c>
      <c r="B57" s="137">
        <v>80240</v>
      </c>
      <c r="C57" s="32" t="s">
        <v>1634</v>
      </c>
      <c r="D57" s="25" t="s">
        <v>1635</v>
      </c>
      <c r="E57" s="25" t="s">
        <v>293</v>
      </c>
      <c r="F57" s="25">
        <v>49013</v>
      </c>
      <c r="G57" s="26">
        <v>9639</v>
      </c>
      <c r="H57" s="27">
        <v>6164278562</v>
      </c>
      <c r="I57" s="28">
        <v>8</v>
      </c>
      <c r="J57" s="29" t="s">
        <v>2236</v>
      </c>
      <c r="K57" s="67" t="s">
        <v>2234</v>
      </c>
      <c r="L57" s="47">
        <v>17</v>
      </c>
      <c r="M57" s="50" t="s">
        <v>2234</v>
      </c>
      <c r="N57" s="129">
        <v>8</v>
      </c>
      <c r="O57" s="29" t="str">
        <f t="shared" si="18"/>
        <v>NO</v>
      </c>
      <c r="P57" s="130"/>
      <c r="Q57" s="53" t="str">
        <f t="shared" si="19"/>
        <v>NO</v>
      </c>
      <c r="R57" s="56" t="s">
        <v>2236</v>
      </c>
      <c r="S57" s="57">
        <v>1645</v>
      </c>
      <c r="T57" s="33">
        <v>0</v>
      </c>
      <c r="U57" s="33">
        <v>33</v>
      </c>
      <c r="V57" s="58">
        <v>112</v>
      </c>
      <c r="W57" s="32">
        <f t="shared" si="8"/>
        <v>1</v>
      </c>
      <c r="X57" s="25">
        <f t="shared" si="9"/>
        <v>1</v>
      </c>
      <c r="Y57" s="25">
        <f t="shared" si="10"/>
        <v>0</v>
      </c>
      <c r="Z57" s="27">
        <f t="shared" si="11"/>
        <v>0</v>
      </c>
      <c r="AA57" s="66" t="str">
        <f t="shared" si="12"/>
        <v>SRSA</v>
      </c>
      <c r="AB57" s="32">
        <f t="shared" si="13"/>
        <v>1</v>
      </c>
      <c r="AC57" s="25">
        <f t="shared" si="14"/>
        <v>0</v>
      </c>
      <c r="AD57" s="27">
        <f t="shared" si="15"/>
        <v>0</v>
      </c>
      <c r="AE57" s="66" t="str">
        <f t="shared" si="16"/>
        <v>-</v>
      </c>
      <c r="AF57" s="32">
        <f t="shared" si="17"/>
        <v>0</v>
      </c>
    </row>
    <row r="58" spans="1:32" s="1" customFormat="1" ht="12.75">
      <c r="A58" s="136">
        <v>2603900</v>
      </c>
      <c r="B58" s="137">
        <v>9030</v>
      </c>
      <c r="C58" s="32" t="s">
        <v>1632</v>
      </c>
      <c r="D58" s="25" t="s">
        <v>1633</v>
      </c>
      <c r="E58" s="25" t="s">
        <v>1503</v>
      </c>
      <c r="F58" s="25">
        <v>48706</v>
      </c>
      <c r="G58" s="26">
        <v>2039</v>
      </c>
      <c r="H58" s="27">
        <v>9896848121</v>
      </c>
      <c r="I58" s="28">
        <v>4</v>
      </c>
      <c r="J58" s="29" t="s">
        <v>2235</v>
      </c>
      <c r="K58" s="67" t="s">
        <v>2234</v>
      </c>
      <c r="L58" s="47">
        <v>2280</v>
      </c>
      <c r="M58" s="50" t="s">
        <v>2235</v>
      </c>
      <c r="N58" s="129">
        <v>6.65922619</v>
      </c>
      <c r="O58" s="29" t="str">
        <f t="shared" si="18"/>
        <v>NO</v>
      </c>
      <c r="P58" s="130"/>
      <c r="Q58" s="53" t="str">
        <f t="shared" si="19"/>
        <v>NO</v>
      </c>
      <c r="R58" s="56" t="s">
        <v>2235</v>
      </c>
      <c r="S58" s="57">
        <v>129496</v>
      </c>
      <c r="T58" s="33">
        <v>7839</v>
      </c>
      <c r="U58" s="33">
        <v>12986</v>
      </c>
      <c r="V58" s="58">
        <v>1502</v>
      </c>
      <c r="W58" s="32">
        <f t="shared" si="8"/>
        <v>0</v>
      </c>
      <c r="X58" s="25">
        <f t="shared" si="9"/>
        <v>0</v>
      </c>
      <c r="Y58" s="25">
        <f t="shared" si="10"/>
        <v>0</v>
      </c>
      <c r="Z58" s="27">
        <f t="shared" si="11"/>
        <v>0</v>
      </c>
      <c r="AA58" s="66" t="str">
        <f t="shared" si="12"/>
        <v>-</v>
      </c>
      <c r="AB58" s="32">
        <f t="shared" si="13"/>
        <v>0</v>
      </c>
      <c r="AC58" s="25">
        <f t="shared" si="14"/>
        <v>0</v>
      </c>
      <c r="AD58" s="27">
        <f t="shared" si="15"/>
        <v>0</v>
      </c>
      <c r="AE58" s="66" t="str">
        <f t="shared" si="16"/>
        <v>-</v>
      </c>
      <c r="AF58" s="32">
        <f t="shared" si="17"/>
        <v>0</v>
      </c>
    </row>
    <row r="59" spans="1:32" s="1" customFormat="1" ht="12.75">
      <c r="A59" s="136">
        <v>2603990</v>
      </c>
      <c r="B59" s="137">
        <v>7020</v>
      </c>
      <c r="C59" s="32" t="s">
        <v>1636</v>
      </c>
      <c r="D59" s="25" t="s">
        <v>1637</v>
      </c>
      <c r="E59" s="25" t="s">
        <v>1638</v>
      </c>
      <c r="F59" s="25">
        <v>49908</v>
      </c>
      <c r="G59" s="26">
        <v>428</v>
      </c>
      <c r="H59" s="27">
        <v>9063536664</v>
      </c>
      <c r="I59" s="28">
        <v>7</v>
      </c>
      <c r="J59" s="29" t="s">
        <v>2236</v>
      </c>
      <c r="K59" s="67" t="s">
        <v>2234</v>
      </c>
      <c r="L59" s="47">
        <v>515</v>
      </c>
      <c r="M59" s="50" t="s">
        <v>2234</v>
      </c>
      <c r="N59" s="129">
        <v>15.87561375</v>
      </c>
      <c r="O59" s="29" t="str">
        <f t="shared" si="18"/>
        <v>NO</v>
      </c>
      <c r="P59" s="130"/>
      <c r="Q59" s="53" t="str">
        <f t="shared" si="19"/>
        <v>NO</v>
      </c>
      <c r="R59" s="56" t="s">
        <v>2236</v>
      </c>
      <c r="S59" s="57">
        <v>47462</v>
      </c>
      <c r="T59" s="33">
        <v>4170</v>
      </c>
      <c r="U59" s="33">
        <v>4815</v>
      </c>
      <c r="V59" s="58">
        <v>6164</v>
      </c>
      <c r="W59" s="32">
        <f t="shared" si="8"/>
        <v>1</v>
      </c>
      <c r="X59" s="25">
        <f t="shared" si="9"/>
        <v>1</v>
      </c>
      <c r="Y59" s="25">
        <f t="shared" si="10"/>
        <v>0</v>
      </c>
      <c r="Z59" s="27">
        <f t="shared" si="11"/>
        <v>0</v>
      </c>
      <c r="AA59" s="66" t="str">
        <f t="shared" si="12"/>
        <v>SRSA</v>
      </c>
      <c r="AB59" s="32">
        <f t="shared" si="13"/>
        <v>1</v>
      </c>
      <c r="AC59" s="25">
        <f t="shared" si="14"/>
        <v>0</v>
      </c>
      <c r="AD59" s="27">
        <f t="shared" si="15"/>
        <v>0</v>
      </c>
      <c r="AE59" s="66" t="str">
        <f t="shared" si="16"/>
        <v>-</v>
      </c>
      <c r="AF59" s="32">
        <f t="shared" si="17"/>
        <v>0</v>
      </c>
    </row>
    <row r="60" spans="1:32" s="1" customFormat="1" ht="12.75">
      <c r="A60" s="136">
        <v>2604020</v>
      </c>
      <c r="B60" s="137">
        <v>21090</v>
      </c>
      <c r="C60" s="32" t="s">
        <v>1639</v>
      </c>
      <c r="D60" s="25" t="s">
        <v>1640</v>
      </c>
      <c r="E60" s="25" t="s">
        <v>1641</v>
      </c>
      <c r="F60" s="25">
        <v>49845</v>
      </c>
      <c r="G60" s="26">
        <v>350</v>
      </c>
      <c r="H60" s="27">
        <v>9064669981</v>
      </c>
      <c r="I60" s="28">
        <v>7</v>
      </c>
      <c r="J60" s="29" t="s">
        <v>2236</v>
      </c>
      <c r="K60" s="67" t="s">
        <v>2234</v>
      </c>
      <c r="L60" s="47">
        <v>599</v>
      </c>
      <c r="M60" s="50" t="s">
        <v>2234</v>
      </c>
      <c r="N60" s="129">
        <v>14.12872841</v>
      </c>
      <c r="O60" s="29" t="str">
        <f t="shared" si="18"/>
        <v>NO</v>
      </c>
      <c r="P60" s="130"/>
      <c r="Q60" s="53" t="str">
        <f t="shared" si="19"/>
        <v>NO</v>
      </c>
      <c r="R60" s="56" t="s">
        <v>2236</v>
      </c>
      <c r="S60" s="57">
        <v>29931</v>
      </c>
      <c r="T60" s="33">
        <v>3031</v>
      </c>
      <c r="U60" s="33">
        <v>4044</v>
      </c>
      <c r="V60" s="58">
        <v>7068</v>
      </c>
      <c r="W60" s="32">
        <f t="shared" si="8"/>
        <v>1</v>
      </c>
      <c r="X60" s="25">
        <f t="shared" si="9"/>
        <v>1</v>
      </c>
      <c r="Y60" s="25">
        <f t="shared" si="10"/>
        <v>0</v>
      </c>
      <c r="Z60" s="27">
        <f t="shared" si="11"/>
        <v>0</v>
      </c>
      <c r="AA60" s="66" t="str">
        <f t="shared" si="12"/>
        <v>SRSA</v>
      </c>
      <c r="AB60" s="32">
        <f t="shared" si="13"/>
        <v>1</v>
      </c>
      <c r="AC60" s="25">
        <f t="shared" si="14"/>
        <v>0</v>
      </c>
      <c r="AD60" s="27">
        <f t="shared" si="15"/>
        <v>0</v>
      </c>
      <c r="AE60" s="66" t="str">
        <f t="shared" si="16"/>
        <v>-</v>
      </c>
      <c r="AF60" s="32">
        <f t="shared" si="17"/>
        <v>0</v>
      </c>
    </row>
    <row r="61" spans="1:32" s="1" customFormat="1" ht="12.75">
      <c r="A61" s="136">
        <v>2680140</v>
      </c>
      <c r="B61" s="137">
        <v>8000</v>
      </c>
      <c r="C61" s="32" t="s">
        <v>1124</v>
      </c>
      <c r="D61" s="25" t="s">
        <v>1125</v>
      </c>
      <c r="E61" s="25" t="s">
        <v>530</v>
      </c>
      <c r="F61" s="25">
        <v>49058</v>
      </c>
      <c r="G61" s="26">
        <v>1038</v>
      </c>
      <c r="H61" s="27">
        <v>2699459545</v>
      </c>
      <c r="I61" s="28">
        <v>4</v>
      </c>
      <c r="J61" s="29" t="s">
        <v>2235</v>
      </c>
      <c r="K61" s="67" t="s">
        <v>2234</v>
      </c>
      <c r="L61" s="47">
        <v>48</v>
      </c>
      <c r="M61" s="50" t="s">
        <v>2234</v>
      </c>
      <c r="N61" s="129" t="s">
        <v>454</v>
      </c>
      <c r="O61" s="29" t="str">
        <f t="shared" si="18"/>
        <v>M</v>
      </c>
      <c r="P61" s="130"/>
      <c r="Q61" s="53" t="str">
        <f t="shared" si="19"/>
        <v>NO</v>
      </c>
      <c r="R61" s="56" t="s">
        <v>2235</v>
      </c>
      <c r="S61" s="57">
        <v>315</v>
      </c>
      <c r="T61" s="33">
        <v>0</v>
      </c>
      <c r="U61" s="33">
        <v>138</v>
      </c>
      <c r="V61" s="58">
        <v>127</v>
      </c>
      <c r="W61" s="32">
        <f t="shared" si="8"/>
        <v>0</v>
      </c>
      <c r="X61" s="25">
        <f t="shared" si="9"/>
        <v>1</v>
      </c>
      <c r="Y61" s="25">
        <f t="shared" si="10"/>
        <v>0</v>
      </c>
      <c r="Z61" s="27">
        <f t="shared" si="11"/>
        <v>0</v>
      </c>
      <c r="AA61" s="66" t="str">
        <f t="shared" si="12"/>
        <v>-</v>
      </c>
      <c r="AB61" s="32">
        <f t="shared" si="13"/>
        <v>0</v>
      </c>
      <c r="AC61" s="25">
        <f t="shared" si="14"/>
        <v>0</v>
      </c>
      <c r="AD61" s="27">
        <f t="shared" si="15"/>
        <v>0</v>
      </c>
      <c r="AE61" s="66" t="str">
        <f t="shared" si="16"/>
        <v>-</v>
      </c>
      <c r="AF61" s="32">
        <f t="shared" si="17"/>
        <v>0</v>
      </c>
    </row>
    <row r="62" spans="1:32" s="1" customFormat="1" ht="12.75">
      <c r="A62" s="136">
        <v>2604170</v>
      </c>
      <c r="B62" s="137">
        <v>19100</v>
      </c>
      <c r="C62" s="32" t="s">
        <v>1642</v>
      </c>
      <c r="D62" s="25" t="s">
        <v>1643</v>
      </c>
      <c r="E62" s="25" t="s">
        <v>294</v>
      </c>
      <c r="F62" s="25">
        <v>48808</v>
      </c>
      <c r="G62" s="26">
        <v>310</v>
      </c>
      <c r="H62" s="27">
        <v>5176416721</v>
      </c>
      <c r="I62" s="28">
        <v>8</v>
      </c>
      <c r="J62" s="29" t="s">
        <v>2236</v>
      </c>
      <c r="K62" s="67" t="s">
        <v>2234</v>
      </c>
      <c r="L62" s="47">
        <v>899</v>
      </c>
      <c r="M62" s="50" t="s">
        <v>2235</v>
      </c>
      <c r="N62" s="129">
        <v>4.207436399</v>
      </c>
      <c r="O62" s="29" t="str">
        <f t="shared" si="18"/>
        <v>NO</v>
      </c>
      <c r="P62" s="130"/>
      <c r="Q62" s="53" t="str">
        <f t="shared" si="19"/>
        <v>NO</v>
      </c>
      <c r="R62" s="56" t="s">
        <v>2236</v>
      </c>
      <c r="S62" s="57">
        <v>33844</v>
      </c>
      <c r="T62" s="33">
        <v>1436</v>
      </c>
      <c r="U62" s="33">
        <v>3869</v>
      </c>
      <c r="V62" s="58">
        <v>592</v>
      </c>
      <c r="W62" s="32">
        <f t="shared" si="8"/>
        <v>1</v>
      </c>
      <c r="X62" s="25">
        <f t="shared" si="9"/>
        <v>0</v>
      </c>
      <c r="Y62" s="25">
        <f t="shared" si="10"/>
        <v>0</v>
      </c>
      <c r="Z62" s="27">
        <f t="shared" si="11"/>
        <v>0</v>
      </c>
      <c r="AA62" s="66" t="str">
        <f t="shared" si="12"/>
        <v>-</v>
      </c>
      <c r="AB62" s="32">
        <f t="shared" si="13"/>
        <v>1</v>
      </c>
      <c r="AC62" s="25">
        <f t="shared" si="14"/>
        <v>0</v>
      </c>
      <c r="AD62" s="27">
        <f t="shared" si="15"/>
        <v>0</v>
      </c>
      <c r="AE62" s="66" t="str">
        <f t="shared" si="16"/>
        <v>-</v>
      </c>
      <c r="AF62" s="32">
        <f t="shared" si="17"/>
        <v>0</v>
      </c>
    </row>
    <row r="63" spans="1:32" s="1" customFormat="1" ht="12.75">
      <c r="A63" s="136">
        <v>2600275</v>
      </c>
      <c r="B63" s="137">
        <v>13904</v>
      </c>
      <c r="C63" s="32" t="s">
        <v>1527</v>
      </c>
      <c r="D63" s="25" t="s">
        <v>1528</v>
      </c>
      <c r="E63" s="25" t="s">
        <v>310</v>
      </c>
      <c r="F63" s="25">
        <v>49015</v>
      </c>
      <c r="G63" s="26">
        <v>2903</v>
      </c>
      <c r="H63" s="27">
        <v>2695654782</v>
      </c>
      <c r="I63" s="28">
        <v>2</v>
      </c>
      <c r="J63" s="29" t="s">
        <v>2235</v>
      </c>
      <c r="K63" s="67" t="s">
        <v>2234</v>
      </c>
      <c r="L63" s="47">
        <v>88</v>
      </c>
      <c r="M63" s="50" t="s">
        <v>2234</v>
      </c>
      <c r="N63" s="129" t="s">
        <v>454</v>
      </c>
      <c r="O63" s="29" t="str">
        <f t="shared" si="18"/>
        <v>M</v>
      </c>
      <c r="P63" s="130">
        <v>5.225</v>
      </c>
      <c r="Q63" s="53" t="str">
        <f t="shared" si="19"/>
        <v>NO</v>
      </c>
      <c r="R63" s="56" t="s">
        <v>2235</v>
      </c>
      <c r="S63" s="57">
        <v>1284</v>
      </c>
      <c r="T63" s="33">
        <v>0</v>
      </c>
      <c r="U63" s="33">
        <v>0</v>
      </c>
      <c r="V63" s="58">
        <v>57</v>
      </c>
      <c r="W63" s="32">
        <f t="shared" si="8"/>
        <v>0</v>
      </c>
      <c r="X63" s="25">
        <f t="shared" si="9"/>
        <v>1</v>
      </c>
      <c r="Y63" s="25">
        <f t="shared" si="10"/>
        <v>0</v>
      </c>
      <c r="Z63" s="27">
        <f t="shared" si="11"/>
        <v>0</v>
      </c>
      <c r="AA63" s="66" t="str">
        <f t="shared" si="12"/>
        <v>-</v>
      </c>
      <c r="AB63" s="32">
        <f t="shared" si="13"/>
        <v>0</v>
      </c>
      <c r="AC63" s="25">
        <f t="shared" si="14"/>
        <v>0</v>
      </c>
      <c r="AD63" s="27">
        <f t="shared" si="15"/>
        <v>0</v>
      </c>
      <c r="AE63" s="66" t="str">
        <f t="shared" si="16"/>
        <v>-</v>
      </c>
      <c r="AF63" s="32">
        <f t="shared" si="17"/>
        <v>0</v>
      </c>
    </row>
    <row r="64" spans="1:32" s="1" customFormat="1" ht="12.75">
      <c r="A64" s="136">
        <v>2600005</v>
      </c>
      <c r="B64" s="137">
        <v>13020</v>
      </c>
      <c r="C64" s="32" t="s">
        <v>308</v>
      </c>
      <c r="D64" s="25" t="s">
        <v>309</v>
      </c>
      <c r="E64" s="25" t="s">
        <v>310</v>
      </c>
      <c r="F64" s="25">
        <v>49017</v>
      </c>
      <c r="G64" s="26">
        <v>3009</v>
      </c>
      <c r="H64" s="27">
        <v>2699659465</v>
      </c>
      <c r="I64" s="28" t="s">
        <v>463</v>
      </c>
      <c r="J64" s="29" t="s">
        <v>2235</v>
      </c>
      <c r="K64" s="67" t="s">
        <v>2234</v>
      </c>
      <c r="L64" s="47">
        <v>6965</v>
      </c>
      <c r="M64" s="50" t="s">
        <v>2235</v>
      </c>
      <c r="N64" s="129">
        <v>21.49912204</v>
      </c>
      <c r="O64" s="29" t="str">
        <f t="shared" si="18"/>
        <v>YES</v>
      </c>
      <c r="P64" s="130"/>
      <c r="Q64" s="53" t="str">
        <f t="shared" si="19"/>
        <v>NO</v>
      </c>
      <c r="R64" s="56" t="s">
        <v>2235</v>
      </c>
      <c r="S64" s="57">
        <v>866061</v>
      </c>
      <c r="T64" s="33">
        <v>85529</v>
      </c>
      <c r="U64" s="33">
        <v>86939</v>
      </c>
      <c r="V64" s="58">
        <v>58807</v>
      </c>
      <c r="W64" s="32">
        <f t="shared" si="8"/>
        <v>0</v>
      </c>
      <c r="X64" s="25">
        <f t="shared" si="9"/>
        <v>0</v>
      </c>
      <c r="Y64" s="25">
        <f t="shared" si="10"/>
        <v>0</v>
      </c>
      <c r="Z64" s="27">
        <f t="shared" si="11"/>
        <v>0</v>
      </c>
      <c r="AA64" s="66" t="str">
        <f t="shared" si="12"/>
        <v>-</v>
      </c>
      <c r="AB64" s="32">
        <f t="shared" si="13"/>
        <v>0</v>
      </c>
      <c r="AC64" s="25">
        <f t="shared" si="14"/>
        <v>1</v>
      </c>
      <c r="AD64" s="27">
        <f t="shared" si="15"/>
        <v>0</v>
      </c>
      <c r="AE64" s="66" t="str">
        <f t="shared" si="16"/>
        <v>-</v>
      </c>
      <c r="AF64" s="32">
        <f t="shared" si="17"/>
        <v>0</v>
      </c>
    </row>
    <row r="65" spans="1:32" s="1" customFormat="1" ht="12.75">
      <c r="A65" s="136">
        <v>2604260</v>
      </c>
      <c r="B65" s="137">
        <v>9010</v>
      </c>
      <c r="C65" s="32" t="s">
        <v>1644</v>
      </c>
      <c r="D65" s="25" t="s">
        <v>1645</v>
      </c>
      <c r="E65" s="25" t="s">
        <v>1503</v>
      </c>
      <c r="F65" s="25">
        <v>48706</v>
      </c>
      <c r="G65" s="26">
        <v>3773</v>
      </c>
      <c r="H65" s="27">
        <v>9896869700</v>
      </c>
      <c r="I65" s="28" t="s">
        <v>464</v>
      </c>
      <c r="J65" s="29" t="s">
        <v>2235</v>
      </c>
      <c r="K65" s="67" t="s">
        <v>2234</v>
      </c>
      <c r="L65" s="47">
        <v>9056</v>
      </c>
      <c r="M65" s="50" t="s">
        <v>2235</v>
      </c>
      <c r="N65" s="129">
        <v>13.56494979</v>
      </c>
      <c r="O65" s="29" t="str">
        <f t="shared" si="18"/>
        <v>NO</v>
      </c>
      <c r="P65" s="130"/>
      <c r="Q65" s="53" t="str">
        <f t="shared" si="19"/>
        <v>NO</v>
      </c>
      <c r="R65" s="56" t="s">
        <v>2235</v>
      </c>
      <c r="S65" s="57">
        <v>746267</v>
      </c>
      <c r="T65" s="33">
        <v>63825</v>
      </c>
      <c r="U65" s="33">
        <v>79649</v>
      </c>
      <c r="V65" s="58">
        <v>45329</v>
      </c>
      <c r="W65" s="32">
        <f t="shared" si="8"/>
        <v>0</v>
      </c>
      <c r="X65" s="25">
        <f t="shared" si="9"/>
        <v>0</v>
      </c>
      <c r="Y65" s="25">
        <f t="shared" si="10"/>
        <v>0</v>
      </c>
      <c r="Z65" s="27">
        <f t="shared" si="11"/>
        <v>0</v>
      </c>
      <c r="AA65" s="66" t="str">
        <f t="shared" si="12"/>
        <v>-</v>
      </c>
      <c r="AB65" s="32">
        <f t="shared" si="13"/>
        <v>0</v>
      </c>
      <c r="AC65" s="25">
        <f t="shared" si="14"/>
        <v>0</v>
      </c>
      <c r="AD65" s="27">
        <f t="shared" si="15"/>
        <v>0</v>
      </c>
      <c r="AE65" s="66" t="str">
        <f t="shared" si="16"/>
        <v>-</v>
      </c>
      <c r="AF65" s="32">
        <f t="shared" si="17"/>
        <v>0</v>
      </c>
    </row>
    <row r="66" spans="1:32" s="1" customFormat="1" ht="12.75">
      <c r="A66" s="136">
        <v>2600264</v>
      </c>
      <c r="B66" s="137">
        <v>9902</v>
      </c>
      <c r="C66" s="32" t="s">
        <v>1501</v>
      </c>
      <c r="D66" s="25" t="s">
        <v>1502</v>
      </c>
      <c r="E66" s="25" t="s">
        <v>1503</v>
      </c>
      <c r="F66" s="25">
        <v>48706</v>
      </c>
      <c r="G66" s="26">
        <v>3669</v>
      </c>
      <c r="H66" s="27">
        <v>9896846484</v>
      </c>
      <c r="I66" s="28">
        <v>2</v>
      </c>
      <c r="J66" s="29" t="s">
        <v>2235</v>
      </c>
      <c r="K66" s="67" t="s">
        <v>2234</v>
      </c>
      <c r="L66" s="47">
        <v>325</v>
      </c>
      <c r="M66" s="50" t="s">
        <v>2234</v>
      </c>
      <c r="N66" s="129" t="s">
        <v>454</v>
      </c>
      <c r="O66" s="29" t="str">
        <f t="shared" si="18"/>
        <v>M</v>
      </c>
      <c r="P66" s="130"/>
      <c r="Q66" s="53" t="str">
        <f t="shared" si="19"/>
        <v>NO</v>
      </c>
      <c r="R66" s="56" t="s">
        <v>2235</v>
      </c>
      <c r="S66" s="57">
        <v>18433</v>
      </c>
      <c r="T66" s="33">
        <v>2412</v>
      </c>
      <c r="U66" s="33">
        <v>2459</v>
      </c>
      <c r="V66" s="58">
        <v>2509</v>
      </c>
      <c r="W66" s="32">
        <f t="shared" si="8"/>
        <v>0</v>
      </c>
      <c r="X66" s="25">
        <f t="shared" si="9"/>
        <v>1</v>
      </c>
      <c r="Y66" s="25">
        <f t="shared" si="10"/>
        <v>0</v>
      </c>
      <c r="Z66" s="27">
        <f t="shared" si="11"/>
        <v>0</v>
      </c>
      <c r="AA66" s="66" t="str">
        <f t="shared" si="12"/>
        <v>-</v>
      </c>
      <c r="AB66" s="32">
        <f t="shared" si="13"/>
        <v>0</v>
      </c>
      <c r="AC66" s="25">
        <f t="shared" si="14"/>
        <v>0</v>
      </c>
      <c r="AD66" s="27">
        <f t="shared" si="15"/>
        <v>0</v>
      </c>
      <c r="AE66" s="66" t="str">
        <f t="shared" si="16"/>
        <v>-</v>
      </c>
      <c r="AF66" s="32">
        <f t="shared" si="17"/>
        <v>0</v>
      </c>
    </row>
    <row r="67" spans="1:32" s="1" customFormat="1" ht="12.75">
      <c r="A67" s="136">
        <v>2600067</v>
      </c>
      <c r="B67" s="137">
        <v>9901</v>
      </c>
      <c r="C67" s="32" t="s">
        <v>352</v>
      </c>
      <c r="D67" s="25" t="s">
        <v>353</v>
      </c>
      <c r="E67" s="25" t="s">
        <v>354</v>
      </c>
      <c r="F67" s="25">
        <v>48732</v>
      </c>
      <c r="G67" s="26">
        <v>1363</v>
      </c>
      <c r="H67" s="27">
        <v>9898938811</v>
      </c>
      <c r="I67" s="28">
        <v>4</v>
      </c>
      <c r="J67" s="29" t="s">
        <v>2235</v>
      </c>
      <c r="K67" s="67" t="s">
        <v>2234</v>
      </c>
      <c r="L67" s="47">
        <v>115</v>
      </c>
      <c r="M67" s="50" t="s">
        <v>2234</v>
      </c>
      <c r="N67" s="129" t="s">
        <v>454</v>
      </c>
      <c r="O67" s="29" t="str">
        <f t="shared" si="18"/>
        <v>M</v>
      </c>
      <c r="P67" s="130"/>
      <c r="Q67" s="53" t="str">
        <f t="shared" si="19"/>
        <v>NO</v>
      </c>
      <c r="R67" s="56" t="s">
        <v>2235</v>
      </c>
      <c r="S67" s="57">
        <v>8131</v>
      </c>
      <c r="T67" s="33">
        <v>839</v>
      </c>
      <c r="U67" s="33">
        <v>1021</v>
      </c>
      <c r="V67" s="58">
        <v>600</v>
      </c>
      <c r="W67" s="32">
        <f t="shared" si="8"/>
        <v>0</v>
      </c>
      <c r="X67" s="25">
        <f t="shared" si="9"/>
        <v>1</v>
      </c>
      <c r="Y67" s="25">
        <f t="shared" si="10"/>
        <v>0</v>
      </c>
      <c r="Z67" s="27">
        <f t="shared" si="11"/>
        <v>0</v>
      </c>
      <c r="AA67" s="66" t="str">
        <f t="shared" si="12"/>
        <v>-</v>
      </c>
      <c r="AB67" s="32">
        <f t="shared" si="13"/>
        <v>0</v>
      </c>
      <c r="AC67" s="25">
        <f t="shared" si="14"/>
        <v>0</v>
      </c>
      <c r="AD67" s="27">
        <f t="shared" si="15"/>
        <v>0</v>
      </c>
      <c r="AE67" s="66" t="str">
        <f t="shared" si="16"/>
        <v>-</v>
      </c>
      <c r="AF67" s="32">
        <f t="shared" si="17"/>
        <v>0</v>
      </c>
    </row>
    <row r="68" spans="1:32" s="1" customFormat="1" ht="12.75">
      <c r="A68" s="136">
        <v>2680504</v>
      </c>
      <c r="B68" s="137">
        <v>9000</v>
      </c>
      <c r="C68" s="32" t="s">
        <v>1162</v>
      </c>
      <c r="D68" s="25" t="s">
        <v>1163</v>
      </c>
      <c r="E68" s="25" t="s">
        <v>1503</v>
      </c>
      <c r="F68" s="25">
        <v>48706</v>
      </c>
      <c r="G68" s="26">
        <v>2397</v>
      </c>
      <c r="H68" s="27">
        <v>9896864410</v>
      </c>
      <c r="I68" s="28" t="s">
        <v>465</v>
      </c>
      <c r="J68" s="29" t="s">
        <v>2235</v>
      </c>
      <c r="K68" s="67" t="s">
        <v>2234</v>
      </c>
      <c r="L68" s="47">
        <v>215</v>
      </c>
      <c r="M68" s="50" t="s">
        <v>2234</v>
      </c>
      <c r="N68" s="129" t="s">
        <v>454</v>
      </c>
      <c r="O68" s="29" t="str">
        <f t="shared" si="18"/>
        <v>M</v>
      </c>
      <c r="P68" s="130"/>
      <c r="Q68" s="53" t="str">
        <f t="shared" si="19"/>
        <v>NO</v>
      </c>
      <c r="R68" s="56" t="s">
        <v>2235</v>
      </c>
      <c r="S68" s="57">
        <v>1264</v>
      </c>
      <c r="T68" s="33">
        <v>0</v>
      </c>
      <c r="U68" s="33">
        <v>617</v>
      </c>
      <c r="V68" s="58">
        <v>26867</v>
      </c>
      <c r="W68" s="32">
        <f t="shared" si="8"/>
        <v>0</v>
      </c>
      <c r="X68" s="25">
        <f t="shared" si="9"/>
        <v>1</v>
      </c>
      <c r="Y68" s="25">
        <f t="shared" si="10"/>
        <v>0</v>
      </c>
      <c r="Z68" s="27">
        <f t="shared" si="11"/>
        <v>0</v>
      </c>
      <c r="AA68" s="66" t="str">
        <f t="shared" si="12"/>
        <v>-</v>
      </c>
      <c r="AB68" s="32">
        <f t="shared" si="13"/>
        <v>0</v>
      </c>
      <c r="AC68" s="25">
        <f t="shared" si="14"/>
        <v>0</v>
      </c>
      <c r="AD68" s="27">
        <f t="shared" si="15"/>
        <v>0</v>
      </c>
      <c r="AE68" s="66" t="str">
        <f t="shared" si="16"/>
        <v>-</v>
      </c>
      <c r="AF68" s="32">
        <f t="shared" si="17"/>
        <v>0</v>
      </c>
    </row>
    <row r="69" spans="1:32" s="1" customFormat="1" ht="12.75">
      <c r="A69" s="136">
        <v>2604290</v>
      </c>
      <c r="B69" s="137">
        <v>37040</v>
      </c>
      <c r="C69" s="32" t="s">
        <v>1646</v>
      </c>
      <c r="D69" s="25" t="s">
        <v>1647</v>
      </c>
      <c r="E69" s="25" t="s">
        <v>394</v>
      </c>
      <c r="F69" s="25">
        <v>48858</v>
      </c>
      <c r="G69" s="26">
        <v>9733</v>
      </c>
      <c r="H69" s="27">
        <v>9896443901</v>
      </c>
      <c r="I69" s="28">
        <v>7</v>
      </c>
      <c r="J69" s="29" t="s">
        <v>2236</v>
      </c>
      <c r="K69" s="67" t="s">
        <v>2234</v>
      </c>
      <c r="L69" s="47">
        <v>572</v>
      </c>
      <c r="M69" s="50" t="s">
        <v>2234</v>
      </c>
      <c r="N69" s="129">
        <v>2.787456446</v>
      </c>
      <c r="O69" s="29" t="str">
        <f t="shared" si="18"/>
        <v>NO</v>
      </c>
      <c r="P69" s="130"/>
      <c r="Q69" s="53" t="str">
        <f>IF(AND(ISNUMBER(P69),P69&gt;=20),"YES","NO")</f>
        <v>NO</v>
      </c>
      <c r="R69" s="56" t="s">
        <v>2236</v>
      </c>
      <c r="S69" s="57">
        <v>21721</v>
      </c>
      <c r="T69" s="33">
        <v>990</v>
      </c>
      <c r="U69" s="33">
        <v>2758</v>
      </c>
      <c r="V69" s="58">
        <v>377</v>
      </c>
      <c r="W69" s="32">
        <f t="shared" si="8"/>
        <v>1</v>
      </c>
      <c r="X69" s="25">
        <f t="shared" si="9"/>
        <v>1</v>
      </c>
      <c r="Y69" s="25">
        <f t="shared" si="10"/>
        <v>0</v>
      </c>
      <c r="Z69" s="27">
        <f t="shared" si="11"/>
        <v>0</v>
      </c>
      <c r="AA69" s="66" t="str">
        <f t="shared" si="12"/>
        <v>SRSA</v>
      </c>
      <c r="AB69" s="32">
        <f t="shared" si="13"/>
        <v>1</v>
      </c>
      <c r="AC69" s="25">
        <f t="shared" si="14"/>
        <v>0</v>
      </c>
      <c r="AD69" s="27">
        <f t="shared" si="15"/>
        <v>0</v>
      </c>
      <c r="AE69" s="66" t="str">
        <f t="shared" si="16"/>
        <v>-</v>
      </c>
      <c r="AF69" s="32">
        <f t="shared" si="17"/>
        <v>0</v>
      </c>
    </row>
    <row r="70" spans="1:32" s="1" customFormat="1" ht="12.75">
      <c r="A70" s="136">
        <v>2604320</v>
      </c>
      <c r="B70" s="137">
        <v>51020</v>
      </c>
      <c r="C70" s="32" t="s">
        <v>1648</v>
      </c>
      <c r="D70" s="25" t="s">
        <v>1649</v>
      </c>
      <c r="E70" s="25" t="s">
        <v>1650</v>
      </c>
      <c r="F70" s="25">
        <v>49614</v>
      </c>
      <c r="G70" s="26">
        <v>188</v>
      </c>
      <c r="H70" s="27">
        <v>2318643133</v>
      </c>
      <c r="I70" s="28">
        <v>7</v>
      </c>
      <c r="J70" s="29" t="s">
        <v>2236</v>
      </c>
      <c r="K70" s="67" t="s">
        <v>2234</v>
      </c>
      <c r="L70" s="47">
        <v>359</v>
      </c>
      <c r="M70" s="50" t="s">
        <v>2234</v>
      </c>
      <c r="N70" s="129">
        <v>15.73033708</v>
      </c>
      <c r="O70" s="29" t="str">
        <f t="shared" si="18"/>
        <v>NO</v>
      </c>
      <c r="P70" s="130"/>
      <c r="Q70" s="53" t="str">
        <f aca="true" t="shared" si="20" ref="Q70:Q133">IF(AND(ISNUMBER(P70),P70&gt;=20),"YES","NO")</f>
        <v>NO</v>
      </c>
      <c r="R70" s="56" t="s">
        <v>2236</v>
      </c>
      <c r="S70" s="57">
        <v>19856</v>
      </c>
      <c r="T70" s="33">
        <v>1840</v>
      </c>
      <c r="U70" s="33">
        <v>2222</v>
      </c>
      <c r="V70" s="58">
        <v>977</v>
      </c>
      <c r="W70" s="32">
        <f t="shared" si="1"/>
        <v>1</v>
      </c>
      <c r="X70" s="25">
        <f t="shared" si="2"/>
        <v>1</v>
      </c>
      <c r="Y70" s="25">
        <f aca="true" t="shared" si="21" ref="Y70:Y133">IF(AND(OR(J70="YES",K70="YES"),(W70=0)),"Trouble",0)</f>
        <v>0</v>
      </c>
      <c r="Z70" s="27">
        <f aca="true" t="shared" si="22" ref="Z70:Z133">IF(AND(OR(AND(ISNUMBER(L70),AND(L70&gt;0,L70&lt;600)),AND(ISNUMBER(L70),AND(L70&gt;0,M70="YES"))),(X70=0)),"Trouble",0)</f>
        <v>0</v>
      </c>
      <c r="AA70" s="66" t="str">
        <f t="shared" si="3"/>
        <v>SRSA</v>
      </c>
      <c r="AB70" s="32">
        <f t="shared" si="4"/>
        <v>1</v>
      </c>
      <c r="AC70" s="25">
        <f t="shared" si="5"/>
        <v>0</v>
      </c>
      <c r="AD70" s="27">
        <f t="shared" si="6"/>
        <v>0</v>
      </c>
      <c r="AE70" s="66" t="str">
        <f aca="true" t="shared" si="23" ref="AE70:AE133">IF(AND(AND(AD70="Initial",AF70=0),AND(ISNUMBER(L70),L70&gt;0)),"RLIS","-")</f>
        <v>-</v>
      </c>
      <c r="AF70" s="32">
        <f t="shared" si="7"/>
        <v>0</v>
      </c>
    </row>
    <row r="71" spans="1:32" s="1" customFormat="1" ht="12.75">
      <c r="A71" s="136">
        <v>2604350</v>
      </c>
      <c r="B71" s="137">
        <v>15010</v>
      </c>
      <c r="C71" s="32" t="s">
        <v>1651</v>
      </c>
      <c r="D71" s="25" t="s">
        <v>1652</v>
      </c>
      <c r="E71" s="25" t="s">
        <v>1653</v>
      </c>
      <c r="F71" s="25">
        <v>49782</v>
      </c>
      <c r="G71" s="26">
        <v>235</v>
      </c>
      <c r="H71" s="27">
        <v>2314482744</v>
      </c>
      <c r="I71" s="28">
        <v>7</v>
      </c>
      <c r="J71" s="29" t="s">
        <v>2236</v>
      </c>
      <c r="K71" s="67" t="s">
        <v>2234</v>
      </c>
      <c r="L71" s="47">
        <v>82</v>
      </c>
      <c r="M71" s="50" t="s">
        <v>2234</v>
      </c>
      <c r="N71" s="129">
        <v>8.988764045</v>
      </c>
      <c r="O71" s="29" t="str">
        <f t="shared" si="18"/>
        <v>NO</v>
      </c>
      <c r="P71" s="130"/>
      <c r="Q71" s="53" t="str">
        <f t="shared" si="20"/>
        <v>NO</v>
      </c>
      <c r="R71" s="56" t="s">
        <v>2236</v>
      </c>
      <c r="S71" s="57">
        <v>3780</v>
      </c>
      <c r="T71" s="33">
        <v>0</v>
      </c>
      <c r="U71" s="33">
        <v>233</v>
      </c>
      <c r="V71" s="58">
        <v>555</v>
      </c>
      <c r="W71" s="32">
        <f t="shared" si="1"/>
        <v>1</v>
      </c>
      <c r="X71" s="25">
        <f t="shared" si="2"/>
        <v>1</v>
      </c>
      <c r="Y71" s="25">
        <f t="shared" si="21"/>
        <v>0</v>
      </c>
      <c r="Z71" s="27">
        <f t="shared" si="22"/>
        <v>0</v>
      </c>
      <c r="AA71" s="66" t="str">
        <f t="shared" si="3"/>
        <v>SRSA</v>
      </c>
      <c r="AB71" s="32">
        <f t="shared" si="4"/>
        <v>1</v>
      </c>
      <c r="AC71" s="25">
        <f t="shared" si="5"/>
        <v>0</v>
      </c>
      <c r="AD71" s="27">
        <f t="shared" si="6"/>
        <v>0</v>
      </c>
      <c r="AE71" s="66" t="str">
        <f t="shared" si="23"/>
        <v>-</v>
      </c>
      <c r="AF71" s="32">
        <f t="shared" si="7"/>
        <v>0</v>
      </c>
    </row>
    <row r="72" spans="1:32" s="1" customFormat="1" ht="12.75">
      <c r="A72" s="136">
        <v>2604440</v>
      </c>
      <c r="B72" s="137">
        <v>26010</v>
      </c>
      <c r="C72" s="32" t="s">
        <v>1654</v>
      </c>
      <c r="D72" s="25" t="s">
        <v>1655</v>
      </c>
      <c r="E72" s="25" t="s">
        <v>377</v>
      </c>
      <c r="F72" s="25">
        <v>48612</v>
      </c>
      <c r="G72" s="26">
        <v>529</v>
      </c>
      <c r="H72" s="27">
        <v>9892463000</v>
      </c>
      <c r="I72" s="28">
        <v>7</v>
      </c>
      <c r="J72" s="29" t="s">
        <v>2236</v>
      </c>
      <c r="K72" s="67" t="s">
        <v>2234</v>
      </c>
      <c r="L72" s="47">
        <v>1532</v>
      </c>
      <c r="M72" s="50" t="s">
        <v>2235</v>
      </c>
      <c r="N72" s="129">
        <v>17.44613768</v>
      </c>
      <c r="O72" s="29" t="str">
        <f t="shared" si="18"/>
        <v>NO</v>
      </c>
      <c r="P72" s="130"/>
      <c r="Q72" s="53" t="str">
        <f t="shared" si="20"/>
        <v>NO</v>
      </c>
      <c r="R72" s="56" t="s">
        <v>2236</v>
      </c>
      <c r="S72" s="57">
        <v>139075</v>
      </c>
      <c r="T72" s="33">
        <v>13931</v>
      </c>
      <c r="U72" s="33">
        <v>14390</v>
      </c>
      <c r="V72" s="58">
        <v>10286</v>
      </c>
      <c r="W72" s="32">
        <f t="shared" si="1"/>
        <v>1</v>
      </c>
      <c r="X72" s="25">
        <f t="shared" si="2"/>
        <v>0</v>
      </c>
      <c r="Y72" s="25">
        <f t="shared" si="21"/>
        <v>0</v>
      </c>
      <c r="Z72" s="27">
        <f t="shared" si="22"/>
        <v>0</v>
      </c>
      <c r="AA72" s="66" t="str">
        <f t="shared" si="3"/>
        <v>-</v>
      </c>
      <c r="AB72" s="32">
        <f t="shared" si="4"/>
        <v>1</v>
      </c>
      <c r="AC72" s="25">
        <f t="shared" si="5"/>
        <v>0</v>
      </c>
      <c r="AD72" s="27">
        <f t="shared" si="6"/>
        <v>0</v>
      </c>
      <c r="AE72" s="66" t="str">
        <f t="shared" si="23"/>
        <v>-</v>
      </c>
      <c r="AF72" s="32">
        <f t="shared" si="7"/>
        <v>0</v>
      </c>
    </row>
    <row r="73" spans="1:32" s="1" customFormat="1" ht="12.75">
      <c r="A73" s="136">
        <v>2604470</v>
      </c>
      <c r="B73" s="137">
        <v>58030</v>
      </c>
      <c r="C73" s="32" t="s">
        <v>1656</v>
      </c>
      <c r="D73" s="25" t="s">
        <v>1657</v>
      </c>
      <c r="E73" s="25" t="s">
        <v>1658</v>
      </c>
      <c r="F73" s="25">
        <v>48182</v>
      </c>
      <c r="G73" s="26">
        <v>1554</v>
      </c>
      <c r="H73" s="27">
        <v>7348506000</v>
      </c>
      <c r="I73" s="28">
        <v>4</v>
      </c>
      <c r="J73" s="29" t="s">
        <v>2235</v>
      </c>
      <c r="K73" s="67" t="s">
        <v>2234</v>
      </c>
      <c r="L73" s="47">
        <v>4982</v>
      </c>
      <c r="M73" s="50" t="s">
        <v>2235</v>
      </c>
      <c r="N73" s="129">
        <v>5.27091177</v>
      </c>
      <c r="O73" s="29" t="str">
        <f t="shared" si="18"/>
        <v>NO</v>
      </c>
      <c r="P73" s="130"/>
      <c r="Q73" s="53" t="str">
        <f t="shared" si="20"/>
        <v>NO</v>
      </c>
      <c r="R73" s="56" t="s">
        <v>2235</v>
      </c>
      <c r="S73" s="57">
        <v>143595</v>
      </c>
      <c r="T73" s="33">
        <v>9413</v>
      </c>
      <c r="U73" s="33">
        <v>21472</v>
      </c>
      <c r="V73" s="58">
        <v>3282</v>
      </c>
      <c r="W73" s="32">
        <f t="shared" si="1"/>
        <v>0</v>
      </c>
      <c r="X73" s="25">
        <f t="shared" si="2"/>
        <v>0</v>
      </c>
      <c r="Y73" s="25">
        <f t="shared" si="21"/>
        <v>0</v>
      </c>
      <c r="Z73" s="27">
        <f t="shared" si="22"/>
        <v>0</v>
      </c>
      <c r="AA73" s="66" t="str">
        <f t="shared" si="3"/>
        <v>-</v>
      </c>
      <c r="AB73" s="32">
        <f t="shared" si="4"/>
        <v>0</v>
      </c>
      <c r="AC73" s="25">
        <f t="shared" si="5"/>
        <v>0</v>
      </c>
      <c r="AD73" s="27">
        <f t="shared" si="6"/>
        <v>0</v>
      </c>
      <c r="AE73" s="66" t="str">
        <f t="shared" si="23"/>
        <v>-</v>
      </c>
      <c r="AF73" s="32">
        <f t="shared" si="7"/>
        <v>0</v>
      </c>
    </row>
    <row r="74" spans="1:32" s="1" customFormat="1" ht="12.75">
      <c r="A74" s="136">
        <v>2604500</v>
      </c>
      <c r="B74" s="137">
        <v>25240</v>
      </c>
      <c r="C74" s="32" t="s">
        <v>1659</v>
      </c>
      <c r="D74" s="25" t="s">
        <v>1660</v>
      </c>
      <c r="E74" s="25" t="s">
        <v>1369</v>
      </c>
      <c r="F74" s="25">
        <v>48505</v>
      </c>
      <c r="G74" s="26">
        <v>4895</v>
      </c>
      <c r="H74" s="27">
        <v>8105919200</v>
      </c>
      <c r="I74" s="28">
        <v>4</v>
      </c>
      <c r="J74" s="29" t="s">
        <v>2235</v>
      </c>
      <c r="K74" s="67" t="s">
        <v>2234</v>
      </c>
      <c r="L74" s="47">
        <v>1896</v>
      </c>
      <c r="M74" s="50" t="s">
        <v>2235</v>
      </c>
      <c r="N74" s="129">
        <v>41.59788709</v>
      </c>
      <c r="O74" s="29" t="str">
        <f t="shared" si="18"/>
        <v>YES</v>
      </c>
      <c r="P74" s="130"/>
      <c r="Q74" s="53" t="str">
        <f t="shared" si="20"/>
        <v>NO</v>
      </c>
      <c r="R74" s="56" t="s">
        <v>2235</v>
      </c>
      <c r="S74" s="57">
        <v>435358</v>
      </c>
      <c r="T74" s="33">
        <v>62680</v>
      </c>
      <c r="U74" s="33">
        <v>49722</v>
      </c>
      <c r="V74" s="58">
        <v>43030</v>
      </c>
      <c r="W74" s="32">
        <f t="shared" si="1"/>
        <v>0</v>
      </c>
      <c r="X74" s="25">
        <f t="shared" si="2"/>
        <v>0</v>
      </c>
      <c r="Y74" s="25">
        <f t="shared" si="21"/>
        <v>0</v>
      </c>
      <c r="Z74" s="27">
        <f t="shared" si="22"/>
        <v>0</v>
      </c>
      <c r="AA74" s="66" t="str">
        <f t="shared" si="3"/>
        <v>-</v>
      </c>
      <c r="AB74" s="32">
        <f t="shared" si="4"/>
        <v>0</v>
      </c>
      <c r="AC74" s="25">
        <f t="shared" si="5"/>
        <v>1</v>
      </c>
      <c r="AD74" s="27">
        <f t="shared" si="6"/>
        <v>0</v>
      </c>
      <c r="AE74" s="66" t="str">
        <f t="shared" si="23"/>
        <v>-</v>
      </c>
      <c r="AF74" s="32">
        <f t="shared" si="7"/>
        <v>0</v>
      </c>
    </row>
    <row r="75" spans="1:32" s="1" customFormat="1" ht="12.75">
      <c r="A75" s="136">
        <v>2604530</v>
      </c>
      <c r="B75" s="137">
        <v>34080</v>
      </c>
      <c r="C75" s="32" t="s">
        <v>1661</v>
      </c>
      <c r="D75" s="25" t="s">
        <v>1662</v>
      </c>
      <c r="E75" s="25" t="s">
        <v>1283</v>
      </c>
      <c r="F75" s="25">
        <v>48809</v>
      </c>
      <c r="G75" s="26">
        <v>1744</v>
      </c>
      <c r="H75" s="27">
        <v>6167944444</v>
      </c>
      <c r="I75" s="28">
        <v>4</v>
      </c>
      <c r="J75" s="29" t="s">
        <v>2235</v>
      </c>
      <c r="K75" s="67" t="s">
        <v>2234</v>
      </c>
      <c r="L75" s="47">
        <v>2276</v>
      </c>
      <c r="M75" s="50" t="s">
        <v>2235</v>
      </c>
      <c r="N75" s="129">
        <v>11.50217707</v>
      </c>
      <c r="O75" s="29" t="str">
        <f aca="true" t="shared" si="24" ref="O75:O106">IF(ISNUMBER(N75)=FALSE,"M",IF(AND(ISNUMBER(N75),N75&gt;=20),"YES","NO"))</f>
        <v>NO</v>
      </c>
      <c r="P75" s="130"/>
      <c r="Q75" s="53" t="str">
        <f t="shared" si="20"/>
        <v>NO</v>
      </c>
      <c r="R75" s="56" t="s">
        <v>2235</v>
      </c>
      <c r="S75" s="57">
        <v>141220</v>
      </c>
      <c r="T75" s="33">
        <v>10325</v>
      </c>
      <c r="U75" s="33">
        <v>15023</v>
      </c>
      <c r="V75" s="58">
        <v>7260</v>
      </c>
      <c r="W75" s="32">
        <f t="shared" si="1"/>
        <v>0</v>
      </c>
      <c r="X75" s="25">
        <f t="shared" si="2"/>
        <v>0</v>
      </c>
      <c r="Y75" s="25">
        <f t="shared" si="21"/>
        <v>0</v>
      </c>
      <c r="Z75" s="27">
        <f t="shared" si="22"/>
        <v>0</v>
      </c>
      <c r="AA75" s="66" t="str">
        <f t="shared" si="3"/>
        <v>-</v>
      </c>
      <c r="AB75" s="32">
        <f t="shared" si="4"/>
        <v>0</v>
      </c>
      <c r="AC75" s="25">
        <f t="shared" si="5"/>
        <v>0</v>
      </c>
      <c r="AD75" s="27">
        <f t="shared" si="6"/>
        <v>0</v>
      </c>
      <c r="AE75" s="66" t="str">
        <f t="shared" si="23"/>
        <v>-</v>
      </c>
      <c r="AF75" s="32">
        <f t="shared" si="7"/>
        <v>0</v>
      </c>
    </row>
    <row r="76" spans="1:32" s="1" customFormat="1" ht="12.75">
      <c r="A76" s="136">
        <v>2604620</v>
      </c>
      <c r="B76" s="137">
        <v>5040</v>
      </c>
      <c r="C76" s="32" t="s">
        <v>1663</v>
      </c>
      <c r="D76" s="25" t="s">
        <v>1664</v>
      </c>
      <c r="E76" s="25" t="s">
        <v>1665</v>
      </c>
      <c r="F76" s="25">
        <v>49615</v>
      </c>
      <c r="G76" s="26">
        <v>9501</v>
      </c>
      <c r="H76" s="27">
        <v>2315338141</v>
      </c>
      <c r="I76" s="28">
        <v>7</v>
      </c>
      <c r="J76" s="29" t="s">
        <v>2236</v>
      </c>
      <c r="K76" s="67" t="s">
        <v>2234</v>
      </c>
      <c r="L76" s="47">
        <v>568</v>
      </c>
      <c r="M76" s="50" t="s">
        <v>2234</v>
      </c>
      <c r="N76" s="129">
        <v>7.142857143</v>
      </c>
      <c r="O76" s="29" t="str">
        <f t="shared" si="24"/>
        <v>NO</v>
      </c>
      <c r="P76" s="130"/>
      <c r="Q76" s="53" t="str">
        <f t="shared" si="20"/>
        <v>NO</v>
      </c>
      <c r="R76" s="56" t="s">
        <v>2236</v>
      </c>
      <c r="S76" s="57">
        <v>27977</v>
      </c>
      <c r="T76" s="33">
        <v>1654</v>
      </c>
      <c r="U76" s="33">
        <v>2915</v>
      </c>
      <c r="V76" s="58">
        <v>374</v>
      </c>
      <c r="W76" s="32">
        <f t="shared" si="1"/>
        <v>1</v>
      </c>
      <c r="X76" s="25">
        <f t="shared" si="2"/>
        <v>1</v>
      </c>
      <c r="Y76" s="25">
        <f t="shared" si="21"/>
        <v>0</v>
      </c>
      <c r="Z76" s="27">
        <f t="shared" si="22"/>
        <v>0</v>
      </c>
      <c r="AA76" s="66" t="str">
        <f t="shared" si="3"/>
        <v>SRSA</v>
      </c>
      <c r="AB76" s="32">
        <f t="shared" si="4"/>
        <v>1</v>
      </c>
      <c r="AC76" s="25">
        <f t="shared" si="5"/>
        <v>0</v>
      </c>
      <c r="AD76" s="27">
        <f t="shared" si="6"/>
        <v>0</v>
      </c>
      <c r="AE76" s="66" t="str">
        <f t="shared" si="23"/>
        <v>-</v>
      </c>
      <c r="AF76" s="32">
        <f t="shared" si="7"/>
        <v>0</v>
      </c>
    </row>
    <row r="77" spans="1:32" s="1" customFormat="1" ht="12.75">
      <c r="A77" s="136">
        <v>2604650</v>
      </c>
      <c r="B77" s="137">
        <v>23010</v>
      </c>
      <c r="C77" s="32" t="s">
        <v>1666</v>
      </c>
      <c r="D77" s="25" t="s">
        <v>1667</v>
      </c>
      <c r="E77" s="25" t="s">
        <v>526</v>
      </c>
      <c r="F77" s="25">
        <v>49021</v>
      </c>
      <c r="G77" s="26">
        <v>1049</v>
      </c>
      <c r="H77" s="27">
        <v>2697639432</v>
      </c>
      <c r="I77" s="28">
        <v>8</v>
      </c>
      <c r="J77" s="29" t="s">
        <v>2236</v>
      </c>
      <c r="K77" s="67" t="s">
        <v>2234</v>
      </c>
      <c r="L77" s="47">
        <v>830</v>
      </c>
      <c r="M77" s="50" t="s">
        <v>2235</v>
      </c>
      <c r="N77" s="129">
        <v>9.610154125</v>
      </c>
      <c r="O77" s="29" t="str">
        <f t="shared" si="24"/>
        <v>NO</v>
      </c>
      <c r="P77" s="130"/>
      <c r="Q77" s="53" t="str">
        <f t="shared" si="20"/>
        <v>NO</v>
      </c>
      <c r="R77" s="56" t="s">
        <v>2236</v>
      </c>
      <c r="S77" s="57">
        <v>57019</v>
      </c>
      <c r="T77" s="33">
        <v>4350</v>
      </c>
      <c r="U77" s="33">
        <v>5919</v>
      </c>
      <c r="V77" s="58">
        <v>547</v>
      </c>
      <c r="W77" s="32">
        <f t="shared" si="1"/>
        <v>1</v>
      </c>
      <c r="X77" s="25">
        <f t="shared" si="2"/>
        <v>0</v>
      </c>
      <c r="Y77" s="25">
        <f t="shared" si="21"/>
        <v>0</v>
      </c>
      <c r="Z77" s="27">
        <f t="shared" si="22"/>
        <v>0</v>
      </c>
      <c r="AA77" s="66" t="str">
        <f t="shared" si="3"/>
        <v>-</v>
      </c>
      <c r="AB77" s="32">
        <f t="shared" si="4"/>
        <v>1</v>
      </c>
      <c r="AC77" s="25">
        <f t="shared" si="5"/>
        <v>0</v>
      </c>
      <c r="AD77" s="27">
        <f t="shared" si="6"/>
        <v>0</v>
      </c>
      <c r="AE77" s="66" t="str">
        <f t="shared" si="23"/>
        <v>-</v>
      </c>
      <c r="AF77" s="32">
        <f t="shared" si="7"/>
        <v>0</v>
      </c>
    </row>
    <row r="78" spans="1:32" s="1" customFormat="1" ht="12.75">
      <c r="A78" s="138" t="s">
        <v>2237</v>
      </c>
      <c r="B78" s="137" t="s">
        <v>1997</v>
      </c>
      <c r="C78" s="131" t="s">
        <v>1998</v>
      </c>
      <c r="D78" s="122" t="s">
        <v>1999</v>
      </c>
      <c r="E78" s="122" t="s">
        <v>2000</v>
      </c>
      <c r="F78" s="122" t="s">
        <v>2001</v>
      </c>
      <c r="G78" s="122" t="s">
        <v>2237</v>
      </c>
      <c r="H78" s="123">
        <v>5865759418</v>
      </c>
      <c r="I78" s="124"/>
      <c r="J78" s="29"/>
      <c r="K78" s="67" t="s">
        <v>2234</v>
      </c>
      <c r="L78" s="47">
        <v>428.72</v>
      </c>
      <c r="M78" s="117" t="s">
        <v>2068</v>
      </c>
      <c r="N78" s="129"/>
      <c r="O78" s="29" t="str">
        <f t="shared" si="24"/>
        <v>M</v>
      </c>
      <c r="P78" s="130">
        <v>25.32</v>
      </c>
      <c r="Q78" s="53" t="str">
        <f t="shared" si="20"/>
        <v>YES</v>
      </c>
      <c r="R78" s="56"/>
      <c r="S78" s="57">
        <v>44280</v>
      </c>
      <c r="T78" s="33">
        <v>4713</v>
      </c>
      <c r="U78" s="33" t="s">
        <v>2237</v>
      </c>
      <c r="V78" s="58">
        <v>3299</v>
      </c>
      <c r="W78" s="32">
        <f t="shared" si="1"/>
        <v>0</v>
      </c>
      <c r="X78" s="25">
        <f t="shared" si="2"/>
        <v>1</v>
      </c>
      <c r="Y78" s="25">
        <f t="shared" si="21"/>
        <v>0</v>
      </c>
      <c r="Z78" s="27">
        <f t="shared" si="22"/>
        <v>0</v>
      </c>
      <c r="AA78" s="66" t="str">
        <f t="shared" si="3"/>
        <v>-</v>
      </c>
      <c r="AB78" s="32">
        <f t="shared" si="4"/>
        <v>0</v>
      </c>
      <c r="AC78" s="25">
        <f t="shared" si="5"/>
        <v>1</v>
      </c>
      <c r="AD78" s="27">
        <f t="shared" si="6"/>
        <v>0</v>
      </c>
      <c r="AE78" s="66" t="str">
        <f t="shared" si="23"/>
        <v>-</v>
      </c>
      <c r="AF78" s="32">
        <f t="shared" si="7"/>
        <v>0</v>
      </c>
    </row>
    <row r="79" spans="1:32" s="1" customFormat="1" ht="12.75">
      <c r="A79" s="136">
        <v>2604740</v>
      </c>
      <c r="B79" s="137">
        <v>25060</v>
      </c>
      <c r="C79" s="32" t="s">
        <v>1668</v>
      </c>
      <c r="D79" s="25" t="s">
        <v>1669</v>
      </c>
      <c r="E79" s="25" t="s">
        <v>1481</v>
      </c>
      <c r="F79" s="25">
        <v>48529</v>
      </c>
      <c r="G79" s="26">
        <v>1721</v>
      </c>
      <c r="H79" s="27">
        <v>8105912501</v>
      </c>
      <c r="I79" s="28">
        <v>4</v>
      </c>
      <c r="J79" s="29" t="s">
        <v>2235</v>
      </c>
      <c r="K79" s="67" t="s">
        <v>2234</v>
      </c>
      <c r="L79" s="47">
        <v>1378</v>
      </c>
      <c r="M79" s="50" t="s">
        <v>2235</v>
      </c>
      <c r="N79" s="129">
        <v>11.47655703</v>
      </c>
      <c r="O79" s="29" t="str">
        <f t="shared" si="24"/>
        <v>NO</v>
      </c>
      <c r="P79" s="130"/>
      <c r="Q79" s="53" t="str">
        <f t="shared" si="20"/>
        <v>NO</v>
      </c>
      <c r="R79" s="56" t="s">
        <v>2235</v>
      </c>
      <c r="S79" s="57">
        <v>120755</v>
      </c>
      <c r="T79" s="33">
        <v>11123</v>
      </c>
      <c r="U79" s="33">
        <v>13446</v>
      </c>
      <c r="V79" s="58">
        <v>5359</v>
      </c>
      <c r="W79" s="32">
        <f t="shared" si="1"/>
        <v>0</v>
      </c>
      <c r="X79" s="25">
        <f t="shared" si="2"/>
        <v>0</v>
      </c>
      <c r="Y79" s="25">
        <f t="shared" si="21"/>
        <v>0</v>
      </c>
      <c r="Z79" s="27">
        <f t="shared" si="22"/>
        <v>0</v>
      </c>
      <c r="AA79" s="66" t="str">
        <f t="shared" si="3"/>
        <v>-</v>
      </c>
      <c r="AB79" s="32">
        <f t="shared" si="4"/>
        <v>0</v>
      </c>
      <c r="AC79" s="25">
        <f t="shared" si="5"/>
        <v>0</v>
      </c>
      <c r="AD79" s="27">
        <f t="shared" si="6"/>
        <v>0</v>
      </c>
      <c r="AE79" s="66" t="str">
        <f t="shared" si="23"/>
        <v>-</v>
      </c>
      <c r="AF79" s="32">
        <f t="shared" si="7"/>
        <v>0</v>
      </c>
    </row>
    <row r="80" spans="1:32" s="1" customFormat="1" ht="12.75">
      <c r="A80" s="136">
        <v>2600188</v>
      </c>
      <c r="B80" s="137">
        <v>82934</v>
      </c>
      <c r="C80" s="32" t="s">
        <v>1357</v>
      </c>
      <c r="D80" s="25" t="s">
        <v>1358</v>
      </c>
      <c r="E80" s="25" t="s">
        <v>1234</v>
      </c>
      <c r="F80" s="25">
        <v>48226</v>
      </c>
      <c r="G80" s="26">
        <v>2301</v>
      </c>
      <c r="H80" s="27">
        <v>3139672001</v>
      </c>
      <c r="I80" s="28">
        <v>1</v>
      </c>
      <c r="J80" s="29" t="s">
        <v>2235</v>
      </c>
      <c r="K80" s="67" t="s">
        <v>2234</v>
      </c>
      <c r="L80" s="47">
        <v>116</v>
      </c>
      <c r="M80" s="50" t="s">
        <v>2234</v>
      </c>
      <c r="N80" s="129" t="s">
        <v>454</v>
      </c>
      <c r="O80" s="29" t="str">
        <f t="shared" si="24"/>
        <v>M</v>
      </c>
      <c r="P80" s="130">
        <v>46.703</v>
      </c>
      <c r="Q80" s="53" t="str">
        <f t="shared" si="20"/>
        <v>YES</v>
      </c>
      <c r="R80" s="56" t="s">
        <v>2235</v>
      </c>
      <c r="S80" s="57">
        <v>26306</v>
      </c>
      <c r="T80" s="33">
        <v>0</v>
      </c>
      <c r="U80" s="33">
        <v>0</v>
      </c>
      <c r="V80" s="58">
        <v>2778</v>
      </c>
      <c r="W80" s="32">
        <f t="shared" si="1"/>
        <v>0</v>
      </c>
      <c r="X80" s="25">
        <f t="shared" si="2"/>
        <v>1</v>
      </c>
      <c r="Y80" s="25">
        <f t="shared" si="21"/>
        <v>0</v>
      </c>
      <c r="Z80" s="27">
        <f t="shared" si="22"/>
        <v>0</v>
      </c>
      <c r="AA80" s="66" t="str">
        <f t="shared" si="3"/>
        <v>-</v>
      </c>
      <c r="AB80" s="32">
        <f t="shared" si="4"/>
        <v>0</v>
      </c>
      <c r="AC80" s="25">
        <f t="shared" si="5"/>
        <v>1</v>
      </c>
      <c r="AD80" s="27">
        <f t="shared" si="6"/>
        <v>0</v>
      </c>
      <c r="AE80" s="66" t="str">
        <f t="shared" si="23"/>
        <v>-</v>
      </c>
      <c r="AF80" s="32">
        <f t="shared" si="7"/>
        <v>0</v>
      </c>
    </row>
    <row r="81" spans="1:32" s="1" customFormat="1" ht="12.75">
      <c r="A81" s="136">
        <v>2604800</v>
      </c>
      <c r="B81" s="137">
        <v>25230</v>
      </c>
      <c r="C81" s="32" t="s">
        <v>1670</v>
      </c>
      <c r="D81" s="25" t="s">
        <v>1671</v>
      </c>
      <c r="E81" s="25" t="s">
        <v>1481</v>
      </c>
      <c r="F81" s="25">
        <v>48509</v>
      </c>
      <c r="G81" s="26">
        <v>1659</v>
      </c>
      <c r="H81" s="27">
        <v>8105919100</v>
      </c>
      <c r="I81" s="28">
        <v>4</v>
      </c>
      <c r="J81" s="29" t="s">
        <v>2235</v>
      </c>
      <c r="K81" s="67" t="s">
        <v>2234</v>
      </c>
      <c r="L81" s="47">
        <v>959</v>
      </c>
      <c r="M81" s="50" t="s">
        <v>2235</v>
      </c>
      <c r="N81" s="129">
        <v>6.083086053</v>
      </c>
      <c r="O81" s="29" t="str">
        <f t="shared" si="24"/>
        <v>NO</v>
      </c>
      <c r="P81" s="130"/>
      <c r="Q81" s="53" t="str">
        <f t="shared" si="20"/>
        <v>NO</v>
      </c>
      <c r="R81" s="56" t="s">
        <v>2235</v>
      </c>
      <c r="S81" s="57">
        <v>55365</v>
      </c>
      <c r="T81" s="33">
        <v>2888</v>
      </c>
      <c r="U81" s="33">
        <v>6331</v>
      </c>
      <c r="V81" s="58">
        <v>632</v>
      </c>
      <c r="W81" s="32">
        <f t="shared" si="1"/>
        <v>0</v>
      </c>
      <c r="X81" s="25">
        <f t="shared" si="2"/>
        <v>0</v>
      </c>
      <c r="Y81" s="25">
        <f t="shared" si="21"/>
        <v>0</v>
      </c>
      <c r="Z81" s="27">
        <f t="shared" si="22"/>
        <v>0</v>
      </c>
      <c r="AA81" s="66" t="str">
        <f t="shared" si="3"/>
        <v>-</v>
      </c>
      <c r="AB81" s="32">
        <f t="shared" si="4"/>
        <v>0</v>
      </c>
      <c r="AC81" s="25">
        <f t="shared" si="5"/>
        <v>0</v>
      </c>
      <c r="AD81" s="27">
        <f t="shared" si="6"/>
        <v>0</v>
      </c>
      <c r="AE81" s="66" t="str">
        <f t="shared" si="23"/>
        <v>-</v>
      </c>
      <c r="AF81" s="32">
        <f t="shared" si="7"/>
        <v>0</v>
      </c>
    </row>
    <row r="82" spans="1:32" s="1" customFormat="1" ht="12.75">
      <c r="A82" s="136">
        <v>2604830</v>
      </c>
      <c r="B82" s="137">
        <v>11010</v>
      </c>
      <c r="C82" s="32" t="s">
        <v>1672</v>
      </c>
      <c r="D82" s="25" t="s">
        <v>1673</v>
      </c>
      <c r="E82" s="25" t="s">
        <v>1274</v>
      </c>
      <c r="F82" s="25">
        <v>49023</v>
      </c>
      <c r="G82" s="26">
        <v>1107</v>
      </c>
      <c r="H82" s="27">
        <v>2699270600</v>
      </c>
      <c r="I82" s="28" t="s">
        <v>466</v>
      </c>
      <c r="J82" s="29" t="s">
        <v>2235</v>
      </c>
      <c r="K82" s="67" t="s">
        <v>2234</v>
      </c>
      <c r="L82" s="47">
        <v>4547</v>
      </c>
      <c r="M82" s="50" t="s">
        <v>2235</v>
      </c>
      <c r="N82" s="129">
        <v>40.88336784</v>
      </c>
      <c r="O82" s="29" t="str">
        <f t="shared" si="24"/>
        <v>YES</v>
      </c>
      <c r="P82" s="130"/>
      <c r="Q82" s="53" t="str">
        <f t="shared" si="20"/>
        <v>NO</v>
      </c>
      <c r="R82" s="56" t="s">
        <v>2235</v>
      </c>
      <c r="S82" s="57">
        <v>1035077</v>
      </c>
      <c r="T82" s="33">
        <v>123590</v>
      </c>
      <c r="U82" s="33">
        <v>320859</v>
      </c>
      <c r="V82" s="58">
        <v>107996</v>
      </c>
      <c r="W82" s="32">
        <f t="shared" si="1"/>
        <v>0</v>
      </c>
      <c r="X82" s="25">
        <f t="shared" si="2"/>
        <v>0</v>
      </c>
      <c r="Y82" s="25">
        <f t="shared" si="21"/>
        <v>0</v>
      </c>
      <c r="Z82" s="27">
        <f t="shared" si="22"/>
        <v>0</v>
      </c>
      <c r="AA82" s="66" t="str">
        <f t="shared" si="3"/>
        <v>-</v>
      </c>
      <c r="AB82" s="32">
        <f t="shared" si="4"/>
        <v>0</v>
      </c>
      <c r="AC82" s="25">
        <f t="shared" si="5"/>
        <v>1</v>
      </c>
      <c r="AD82" s="27">
        <f t="shared" si="6"/>
        <v>0</v>
      </c>
      <c r="AE82" s="66" t="str">
        <f t="shared" si="23"/>
        <v>-</v>
      </c>
      <c r="AF82" s="32">
        <f t="shared" si="7"/>
        <v>0</v>
      </c>
    </row>
    <row r="83" spans="1:32" s="1" customFormat="1" ht="12.75">
      <c r="A83" s="136">
        <v>2600191</v>
      </c>
      <c r="B83" s="137">
        <v>11903</v>
      </c>
      <c r="C83" s="32" t="s">
        <v>1361</v>
      </c>
      <c r="D83" s="25" t="s">
        <v>1362</v>
      </c>
      <c r="E83" s="25" t="s">
        <v>1274</v>
      </c>
      <c r="F83" s="25">
        <v>49022</v>
      </c>
      <c r="G83" s="26">
        <v>5015</v>
      </c>
      <c r="H83" s="27">
        <v>2699253807</v>
      </c>
      <c r="I83" s="28">
        <v>2</v>
      </c>
      <c r="J83" s="29" t="s">
        <v>2235</v>
      </c>
      <c r="K83" s="67" t="s">
        <v>2234</v>
      </c>
      <c r="L83" s="47">
        <v>438</v>
      </c>
      <c r="M83" s="50" t="s">
        <v>2234</v>
      </c>
      <c r="N83" s="129" t="s">
        <v>454</v>
      </c>
      <c r="O83" s="29" t="str">
        <f t="shared" si="24"/>
        <v>M</v>
      </c>
      <c r="P83" s="130">
        <v>43.277</v>
      </c>
      <c r="Q83" s="53" t="str">
        <f t="shared" si="20"/>
        <v>YES</v>
      </c>
      <c r="R83" s="56" t="s">
        <v>2235</v>
      </c>
      <c r="S83" s="57">
        <v>60178</v>
      </c>
      <c r="T83" s="33">
        <v>8691</v>
      </c>
      <c r="U83" s="33">
        <v>6853</v>
      </c>
      <c r="V83" s="58">
        <v>9729</v>
      </c>
      <c r="W83" s="32">
        <f t="shared" si="1"/>
        <v>0</v>
      </c>
      <c r="X83" s="25">
        <f t="shared" si="2"/>
        <v>1</v>
      </c>
      <c r="Y83" s="25">
        <f t="shared" si="21"/>
        <v>0</v>
      </c>
      <c r="Z83" s="27">
        <f t="shared" si="22"/>
        <v>0</v>
      </c>
      <c r="AA83" s="66" t="str">
        <f t="shared" si="3"/>
        <v>-</v>
      </c>
      <c r="AB83" s="32">
        <f t="shared" si="4"/>
        <v>0</v>
      </c>
      <c r="AC83" s="25">
        <f t="shared" si="5"/>
        <v>1</v>
      </c>
      <c r="AD83" s="27">
        <f t="shared" si="6"/>
        <v>0</v>
      </c>
      <c r="AE83" s="66" t="str">
        <f t="shared" si="23"/>
        <v>-</v>
      </c>
      <c r="AF83" s="32">
        <f t="shared" si="7"/>
        <v>0</v>
      </c>
    </row>
    <row r="84" spans="1:32" s="1" customFormat="1" ht="12.75">
      <c r="A84" s="136">
        <v>2604950</v>
      </c>
      <c r="B84" s="137">
        <v>10015</v>
      </c>
      <c r="C84" s="32" t="s">
        <v>1674</v>
      </c>
      <c r="D84" s="25" t="s">
        <v>1675</v>
      </c>
      <c r="E84" s="25" t="s">
        <v>1676</v>
      </c>
      <c r="F84" s="25">
        <v>49616</v>
      </c>
      <c r="G84" s="26">
        <v>240</v>
      </c>
      <c r="H84" s="27">
        <v>2318829654</v>
      </c>
      <c r="I84" s="28">
        <v>7</v>
      </c>
      <c r="J84" s="29" t="s">
        <v>2236</v>
      </c>
      <c r="K84" s="67" t="s">
        <v>2234</v>
      </c>
      <c r="L84" s="47">
        <v>1841</v>
      </c>
      <c r="M84" s="50" t="s">
        <v>2235</v>
      </c>
      <c r="N84" s="129">
        <v>13.29715061</v>
      </c>
      <c r="O84" s="29" t="str">
        <f t="shared" si="24"/>
        <v>NO</v>
      </c>
      <c r="P84" s="130"/>
      <c r="Q84" s="53" t="str">
        <f t="shared" si="20"/>
        <v>NO</v>
      </c>
      <c r="R84" s="56" t="s">
        <v>2236</v>
      </c>
      <c r="S84" s="57">
        <v>112493</v>
      </c>
      <c r="T84" s="33">
        <v>10291</v>
      </c>
      <c r="U84" s="33">
        <v>24606</v>
      </c>
      <c r="V84" s="58">
        <v>16962</v>
      </c>
      <c r="W84" s="32">
        <f t="shared" si="1"/>
        <v>1</v>
      </c>
      <c r="X84" s="25">
        <f t="shared" si="2"/>
        <v>0</v>
      </c>
      <c r="Y84" s="25">
        <f t="shared" si="21"/>
        <v>0</v>
      </c>
      <c r="Z84" s="27">
        <f t="shared" si="22"/>
        <v>0</v>
      </c>
      <c r="AA84" s="66" t="str">
        <f t="shared" si="3"/>
        <v>-</v>
      </c>
      <c r="AB84" s="32">
        <f t="shared" si="4"/>
        <v>1</v>
      </c>
      <c r="AC84" s="25">
        <f t="shared" si="5"/>
        <v>0</v>
      </c>
      <c r="AD84" s="27">
        <f t="shared" si="6"/>
        <v>0</v>
      </c>
      <c r="AE84" s="66" t="str">
        <f t="shared" si="23"/>
        <v>-</v>
      </c>
      <c r="AF84" s="32">
        <f t="shared" si="7"/>
        <v>0</v>
      </c>
    </row>
    <row r="85" spans="1:32" s="1" customFormat="1" ht="12.75">
      <c r="A85" s="136">
        <v>2605010</v>
      </c>
      <c r="B85" s="137">
        <v>63050</v>
      </c>
      <c r="C85" s="32" t="s">
        <v>1677</v>
      </c>
      <c r="D85" s="25" t="s">
        <v>1678</v>
      </c>
      <c r="E85" s="25" t="s">
        <v>299</v>
      </c>
      <c r="F85" s="25">
        <v>48072</v>
      </c>
      <c r="G85" s="26">
        <v>1290</v>
      </c>
      <c r="H85" s="27">
        <v>2488378004</v>
      </c>
      <c r="I85" s="28">
        <v>3</v>
      </c>
      <c r="J85" s="29" t="s">
        <v>2235</v>
      </c>
      <c r="K85" s="67" t="s">
        <v>2234</v>
      </c>
      <c r="L85" s="47">
        <v>4128</v>
      </c>
      <c r="M85" s="50" t="s">
        <v>2235</v>
      </c>
      <c r="N85" s="129">
        <v>6.977205154</v>
      </c>
      <c r="O85" s="29" t="str">
        <f t="shared" si="24"/>
        <v>NO</v>
      </c>
      <c r="P85" s="130"/>
      <c r="Q85" s="53" t="str">
        <f t="shared" si="20"/>
        <v>NO</v>
      </c>
      <c r="R85" s="56" t="s">
        <v>2235</v>
      </c>
      <c r="S85" s="57">
        <v>156090</v>
      </c>
      <c r="T85" s="33">
        <v>9645</v>
      </c>
      <c r="U85" s="33">
        <v>19510</v>
      </c>
      <c r="V85" s="58">
        <v>2719</v>
      </c>
      <c r="W85" s="32">
        <f t="shared" si="1"/>
        <v>0</v>
      </c>
      <c r="X85" s="25">
        <f t="shared" si="2"/>
        <v>0</v>
      </c>
      <c r="Y85" s="25">
        <f t="shared" si="21"/>
        <v>0</v>
      </c>
      <c r="Z85" s="27">
        <f t="shared" si="22"/>
        <v>0</v>
      </c>
      <c r="AA85" s="66" t="str">
        <f t="shared" si="3"/>
        <v>-</v>
      </c>
      <c r="AB85" s="32">
        <f t="shared" si="4"/>
        <v>0</v>
      </c>
      <c r="AC85" s="25">
        <f t="shared" si="5"/>
        <v>0</v>
      </c>
      <c r="AD85" s="27">
        <f t="shared" si="6"/>
        <v>0</v>
      </c>
      <c r="AE85" s="66" t="str">
        <f t="shared" si="23"/>
        <v>-</v>
      </c>
      <c r="AF85" s="32">
        <f t="shared" si="7"/>
        <v>0</v>
      </c>
    </row>
    <row r="86" spans="1:32" s="1" customFormat="1" ht="12.75">
      <c r="A86" s="136">
        <v>2605100</v>
      </c>
      <c r="B86" s="137">
        <v>34140</v>
      </c>
      <c r="C86" s="32" t="s">
        <v>1679</v>
      </c>
      <c r="D86" s="25" t="s">
        <v>1680</v>
      </c>
      <c r="E86" s="25" t="s">
        <v>1681</v>
      </c>
      <c r="F86" s="25">
        <v>48846</v>
      </c>
      <c r="G86" s="26">
        <v>9427</v>
      </c>
      <c r="H86" s="27">
        <v>6165274900</v>
      </c>
      <c r="I86" s="28">
        <v>8</v>
      </c>
      <c r="J86" s="29" t="s">
        <v>2236</v>
      </c>
      <c r="K86" s="67" t="s">
        <v>2234</v>
      </c>
      <c r="L86" s="47">
        <v>28</v>
      </c>
      <c r="M86" s="50" t="s">
        <v>2234</v>
      </c>
      <c r="N86" s="129">
        <v>4.761904762</v>
      </c>
      <c r="O86" s="29" t="str">
        <f t="shared" si="24"/>
        <v>NO</v>
      </c>
      <c r="P86" s="130"/>
      <c r="Q86" s="53" t="str">
        <f t="shared" si="20"/>
        <v>NO</v>
      </c>
      <c r="R86" s="56" t="s">
        <v>2236</v>
      </c>
      <c r="S86" s="57">
        <v>1154</v>
      </c>
      <c r="T86" s="33">
        <v>0</v>
      </c>
      <c r="U86" s="33">
        <v>165</v>
      </c>
      <c r="V86" s="58">
        <v>187</v>
      </c>
      <c r="W86" s="32">
        <f t="shared" si="1"/>
        <v>1</v>
      </c>
      <c r="X86" s="25">
        <f t="shared" si="2"/>
        <v>1</v>
      </c>
      <c r="Y86" s="25">
        <f t="shared" si="21"/>
        <v>0</v>
      </c>
      <c r="Z86" s="27">
        <f t="shared" si="22"/>
        <v>0</v>
      </c>
      <c r="AA86" s="66" t="str">
        <f t="shared" si="3"/>
        <v>SRSA</v>
      </c>
      <c r="AB86" s="32">
        <f t="shared" si="4"/>
        <v>1</v>
      </c>
      <c r="AC86" s="25">
        <f t="shared" si="5"/>
        <v>0</v>
      </c>
      <c r="AD86" s="27">
        <f t="shared" si="6"/>
        <v>0</v>
      </c>
      <c r="AE86" s="66" t="str">
        <f t="shared" si="23"/>
        <v>-</v>
      </c>
      <c r="AF86" s="32">
        <f t="shared" si="7"/>
        <v>0</v>
      </c>
    </row>
    <row r="87" spans="1:32" s="1" customFormat="1" ht="12.75">
      <c r="A87" s="136">
        <v>2680160</v>
      </c>
      <c r="B87" s="137">
        <v>11000</v>
      </c>
      <c r="C87" s="32" t="s">
        <v>1126</v>
      </c>
      <c r="D87" s="25" t="s">
        <v>1127</v>
      </c>
      <c r="E87" s="25" t="s">
        <v>1684</v>
      </c>
      <c r="F87" s="25">
        <v>49103</v>
      </c>
      <c r="G87" s="26">
        <v>1602</v>
      </c>
      <c r="H87" s="27">
        <v>2694717725</v>
      </c>
      <c r="I87" s="28" t="s">
        <v>467</v>
      </c>
      <c r="J87" s="29" t="s">
        <v>2235</v>
      </c>
      <c r="K87" s="67" t="s">
        <v>2234</v>
      </c>
      <c r="L87" s="47">
        <v>341</v>
      </c>
      <c r="M87" s="50" t="s">
        <v>2234</v>
      </c>
      <c r="N87" s="129" t="s">
        <v>454</v>
      </c>
      <c r="O87" s="29" t="str">
        <f t="shared" si="24"/>
        <v>M</v>
      </c>
      <c r="P87" s="130"/>
      <c r="Q87" s="53" t="str">
        <f t="shared" si="20"/>
        <v>NO</v>
      </c>
      <c r="R87" s="56" t="s">
        <v>2235</v>
      </c>
      <c r="S87" s="57">
        <v>1959</v>
      </c>
      <c r="T87" s="33">
        <v>0</v>
      </c>
      <c r="U87" s="33">
        <v>898</v>
      </c>
      <c r="V87" s="58">
        <v>44913</v>
      </c>
      <c r="W87" s="32">
        <f t="shared" si="1"/>
        <v>0</v>
      </c>
      <c r="X87" s="25">
        <f t="shared" si="2"/>
        <v>1</v>
      </c>
      <c r="Y87" s="25">
        <f t="shared" si="21"/>
        <v>0</v>
      </c>
      <c r="Z87" s="27">
        <f t="shared" si="22"/>
        <v>0</v>
      </c>
      <c r="AA87" s="66" t="str">
        <f t="shared" si="3"/>
        <v>-</v>
      </c>
      <c r="AB87" s="32">
        <f t="shared" si="4"/>
        <v>0</v>
      </c>
      <c r="AC87" s="25">
        <f t="shared" si="5"/>
        <v>0</v>
      </c>
      <c r="AD87" s="27">
        <f t="shared" si="6"/>
        <v>0</v>
      </c>
      <c r="AE87" s="66" t="str">
        <f t="shared" si="23"/>
        <v>-</v>
      </c>
      <c r="AF87" s="32">
        <f t="shared" si="7"/>
        <v>0</v>
      </c>
    </row>
    <row r="88" spans="1:32" s="1" customFormat="1" ht="12.75">
      <c r="A88" s="136">
        <v>2605430</v>
      </c>
      <c r="B88" s="137">
        <v>11240</v>
      </c>
      <c r="C88" s="32" t="s">
        <v>1682</v>
      </c>
      <c r="D88" s="25" t="s">
        <v>1683</v>
      </c>
      <c r="E88" s="25" t="s">
        <v>1684</v>
      </c>
      <c r="F88" s="25">
        <v>49103</v>
      </c>
      <c r="G88" s="26">
        <v>1182</v>
      </c>
      <c r="H88" s="27">
        <v>2694712891</v>
      </c>
      <c r="I88" s="28" t="s">
        <v>467</v>
      </c>
      <c r="J88" s="29" t="s">
        <v>2235</v>
      </c>
      <c r="K88" s="67" t="s">
        <v>2234</v>
      </c>
      <c r="L88" s="47">
        <v>1473</v>
      </c>
      <c r="M88" s="50" t="s">
        <v>2235</v>
      </c>
      <c r="N88" s="129">
        <v>14.05201342</v>
      </c>
      <c r="O88" s="29" t="str">
        <f t="shared" si="24"/>
        <v>NO</v>
      </c>
      <c r="P88" s="130"/>
      <c r="Q88" s="53" t="str">
        <f t="shared" si="20"/>
        <v>NO</v>
      </c>
      <c r="R88" s="56" t="s">
        <v>2235</v>
      </c>
      <c r="S88" s="57">
        <v>131633</v>
      </c>
      <c r="T88" s="33">
        <v>10512</v>
      </c>
      <c r="U88" s="33">
        <v>13762</v>
      </c>
      <c r="V88" s="58">
        <v>6815</v>
      </c>
      <c r="W88" s="32">
        <f t="shared" si="1"/>
        <v>0</v>
      </c>
      <c r="X88" s="25">
        <f t="shared" si="2"/>
        <v>0</v>
      </c>
      <c r="Y88" s="25">
        <f t="shared" si="21"/>
        <v>0</v>
      </c>
      <c r="Z88" s="27">
        <f t="shared" si="22"/>
        <v>0</v>
      </c>
      <c r="AA88" s="66" t="str">
        <f t="shared" si="3"/>
        <v>-</v>
      </c>
      <c r="AB88" s="32">
        <f t="shared" si="4"/>
        <v>0</v>
      </c>
      <c r="AC88" s="25">
        <f t="shared" si="5"/>
        <v>0</v>
      </c>
      <c r="AD88" s="27">
        <f t="shared" si="6"/>
        <v>0</v>
      </c>
      <c r="AE88" s="66" t="str">
        <f t="shared" si="23"/>
        <v>-</v>
      </c>
      <c r="AF88" s="32">
        <f t="shared" si="7"/>
        <v>0</v>
      </c>
    </row>
    <row r="89" spans="1:32" s="1" customFormat="1" ht="12.75">
      <c r="A89" s="136">
        <v>2600006</v>
      </c>
      <c r="B89" s="137">
        <v>27010</v>
      </c>
      <c r="C89" s="32" t="s">
        <v>311</v>
      </c>
      <c r="D89" s="25" t="s">
        <v>312</v>
      </c>
      <c r="E89" s="25" t="s">
        <v>313</v>
      </c>
      <c r="F89" s="25">
        <v>49911</v>
      </c>
      <c r="G89" s="26">
        <v>1522</v>
      </c>
      <c r="H89" s="27">
        <v>9066670802</v>
      </c>
      <c r="I89" s="28">
        <v>7</v>
      </c>
      <c r="J89" s="29" t="s">
        <v>2236</v>
      </c>
      <c r="K89" s="67" t="s">
        <v>2234</v>
      </c>
      <c r="L89" s="47">
        <v>506</v>
      </c>
      <c r="M89" s="50" t="s">
        <v>2234</v>
      </c>
      <c r="N89" s="129">
        <v>13.56589147</v>
      </c>
      <c r="O89" s="29" t="str">
        <f t="shared" si="24"/>
        <v>NO</v>
      </c>
      <c r="P89" s="130"/>
      <c r="Q89" s="53" t="str">
        <f t="shared" si="20"/>
        <v>NO</v>
      </c>
      <c r="R89" s="56" t="s">
        <v>2236</v>
      </c>
      <c r="S89" s="57">
        <v>37826</v>
      </c>
      <c r="T89" s="33">
        <v>3154</v>
      </c>
      <c r="U89" s="33">
        <v>4027</v>
      </c>
      <c r="V89" s="58">
        <v>5801</v>
      </c>
      <c r="W89" s="32">
        <f t="shared" si="1"/>
        <v>1</v>
      </c>
      <c r="X89" s="25">
        <f t="shared" si="2"/>
        <v>1</v>
      </c>
      <c r="Y89" s="25">
        <f t="shared" si="21"/>
        <v>0</v>
      </c>
      <c r="Z89" s="27">
        <f t="shared" si="22"/>
        <v>0</v>
      </c>
      <c r="AA89" s="66" t="str">
        <f t="shared" si="3"/>
        <v>SRSA</v>
      </c>
      <c r="AB89" s="32">
        <f t="shared" si="4"/>
        <v>1</v>
      </c>
      <c r="AC89" s="25">
        <f t="shared" si="5"/>
        <v>0</v>
      </c>
      <c r="AD89" s="27">
        <f t="shared" si="6"/>
        <v>0</v>
      </c>
      <c r="AE89" s="66" t="str">
        <f t="shared" si="23"/>
        <v>-</v>
      </c>
      <c r="AF89" s="32">
        <f t="shared" si="7"/>
        <v>0</v>
      </c>
    </row>
    <row r="90" spans="1:32" s="1" customFormat="1" ht="12.75">
      <c r="A90" s="136">
        <v>2605690</v>
      </c>
      <c r="B90" s="137">
        <v>21065</v>
      </c>
      <c r="C90" s="32" t="s">
        <v>1685</v>
      </c>
      <c r="D90" s="25" t="s">
        <v>1686</v>
      </c>
      <c r="E90" s="25" t="s">
        <v>1687</v>
      </c>
      <c r="F90" s="25">
        <v>49817</v>
      </c>
      <c r="G90" s="26">
        <v>9510</v>
      </c>
      <c r="H90" s="27">
        <v>9066442773</v>
      </c>
      <c r="I90" s="28">
        <v>7</v>
      </c>
      <c r="J90" s="29" t="s">
        <v>2236</v>
      </c>
      <c r="K90" s="67" t="s">
        <v>2234</v>
      </c>
      <c r="L90" s="47">
        <v>285</v>
      </c>
      <c r="M90" s="50" t="s">
        <v>2234</v>
      </c>
      <c r="N90" s="129">
        <v>19.60227273</v>
      </c>
      <c r="O90" s="29" t="str">
        <f t="shared" si="24"/>
        <v>NO</v>
      </c>
      <c r="P90" s="130"/>
      <c r="Q90" s="53" t="str">
        <f t="shared" si="20"/>
        <v>NO</v>
      </c>
      <c r="R90" s="56" t="s">
        <v>2236</v>
      </c>
      <c r="S90" s="57">
        <v>25437</v>
      </c>
      <c r="T90" s="33">
        <v>2248</v>
      </c>
      <c r="U90" s="33">
        <v>2596</v>
      </c>
      <c r="V90" s="58">
        <v>2834</v>
      </c>
      <c r="W90" s="32">
        <f t="shared" si="1"/>
        <v>1</v>
      </c>
      <c r="X90" s="25">
        <f t="shared" si="2"/>
        <v>1</v>
      </c>
      <c r="Y90" s="25">
        <f t="shared" si="21"/>
        <v>0</v>
      </c>
      <c r="Z90" s="27">
        <f t="shared" si="22"/>
        <v>0</v>
      </c>
      <c r="AA90" s="66" t="str">
        <f t="shared" si="3"/>
        <v>SRSA</v>
      </c>
      <c r="AB90" s="32">
        <f t="shared" si="4"/>
        <v>1</v>
      </c>
      <c r="AC90" s="25">
        <f t="shared" si="5"/>
        <v>0</v>
      </c>
      <c r="AD90" s="27">
        <f t="shared" si="6"/>
        <v>0</v>
      </c>
      <c r="AE90" s="66" t="str">
        <f t="shared" si="23"/>
        <v>-</v>
      </c>
      <c r="AF90" s="32">
        <f t="shared" si="7"/>
        <v>0</v>
      </c>
    </row>
    <row r="91" spans="1:32" s="1" customFormat="1" ht="12.75">
      <c r="A91" s="136">
        <v>2600105</v>
      </c>
      <c r="B91" s="137">
        <v>62470</v>
      </c>
      <c r="C91" s="32" t="s">
        <v>429</v>
      </c>
      <c r="D91" s="25" t="s">
        <v>430</v>
      </c>
      <c r="E91" s="25" t="s">
        <v>557</v>
      </c>
      <c r="F91" s="25">
        <v>49338</v>
      </c>
      <c r="G91" s="26">
        <v>9625</v>
      </c>
      <c r="H91" s="27">
        <v>2317968947</v>
      </c>
      <c r="I91" s="28">
        <v>8</v>
      </c>
      <c r="J91" s="29" t="s">
        <v>2236</v>
      </c>
      <c r="K91" s="67" t="s">
        <v>2234</v>
      </c>
      <c r="L91" s="47">
        <v>27</v>
      </c>
      <c r="M91" s="50" t="s">
        <v>2234</v>
      </c>
      <c r="N91" s="129">
        <v>5.050505051</v>
      </c>
      <c r="O91" s="29" t="str">
        <f t="shared" si="24"/>
        <v>NO</v>
      </c>
      <c r="P91" s="130"/>
      <c r="Q91" s="53" t="str">
        <f t="shared" si="20"/>
        <v>NO</v>
      </c>
      <c r="R91" s="56" t="s">
        <v>2236</v>
      </c>
      <c r="S91" s="57">
        <v>4976</v>
      </c>
      <c r="T91" s="33">
        <v>396</v>
      </c>
      <c r="U91" s="33">
        <v>413</v>
      </c>
      <c r="V91" s="58">
        <v>479</v>
      </c>
      <c r="W91" s="32">
        <f t="shared" si="1"/>
        <v>1</v>
      </c>
      <c r="X91" s="25">
        <f t="shared" si="2"/>
        <v>1</v>
      </c>
      <c r="Y91" s="25">
        <f t="shared" si="21"/>
        <v>0</v>
      </c>
      <c r="Z91" s="27">
        <f t="shared" si="22"/>
        <v>0</v>
      </c>
      <c r="AA91" s="66" t="str">
        <f t="shared" si="3"/>
        <v>SRSA</v>
      </c>
      <c r="AB91" s="32">
        <f t="shared" si="4"/>
        <v>1</v>
      </c>
      <c r="AC91" s="25">
        <f t="shared" si="5"/>
        <v>0</v>
      </c>
      <c r="AD91" s="27">
        <f t="shared" si="6"/>
        <v>0</v>
      </c>
      <c r="AE91" s="66" t="str">
        <f t="shared" si="23"/>
        <v>-</v>
      </c>
      <c r="AF91" s="32">
        <f t="shared" si="7"/>
        <v>0</v>
      </c>
    </row>
    <row r="92" spans="1:32" s="1" customFormat="1" ht="12.75">
      <c r="A92" s="136">
        <v>2605780</v>
      </c>
      <c r="B92" s="137">
        <v>54010</v>
      </c>
      <c r="C92" s="32" t="s">
        <v>1688</v>
      </c>
      <c r="D92" s="25" t="s">
        <v>1689</v>
      </c>
      <c r="E92" s="25" t="s">
        <v>1356</v>
      </c>
      <c r="F92" s="25">
        <v>49307</v>
      </c>
      <c r="G92" s="26">
        <v>9225</v>
      </c>
      <c r="H92" s="27">
        <v>2317962627</v>
      </c>
      <c r="I92" s="28" t="s">
        <v>459</v>
      </c>
      <c r="J92" s="29" t="s">
        <v>2235</v>
      </c>
      <c r="K92" s="67" t="s">
        <v>2234</v>
      </c>
      <c r="L92" s="47">
        <v>2002</v>
      </c>
      <c r="M92" s="50" t="s">
        <v>2235</v>
      </c>
      <c r="N92" s="129">
        <v>16.0706592</v>
      </c>
      <c r="O92" s="29" t="str">
        <f t="shared" si="24"/>
        <v>NO</v>
      </c>
      <c r="P92" s="130"/>
      <c r="Q92" s="53" t="str">
        <f t="shared" si="20"/>
        <v>NO</v>
      </c>
      <c r="R92" s="56" t="s">
        <v>2236</v>
      </c>
      <c r="S92" s="57">
        <v>153321</v>
      </c>
      <c r="T92" s="33">
        <v>12346</v>
      </c>
      <c r="U92" s="33">
        <v>31746</v>
      </c>
      <c r="V92" s="58">
        <v>11383</v>
      </c>
      <c r="W92" s="32">
        <f t="shared" si="1"/>
        <v>0</v>
      </c>
      <c r="X92" s="25">
        <f t="shared" si="2"/>
        <v>0</v>
      </c>
      <c r="Y92" s="25">
        <f t="shared" si="21"/>
        <v>0</v>
      </c>
      <c r="Z92" s="27">
        <f t="shared" si="22"/>
        <v>0</v>
      </c>
      <c r="AA92" s="66" t="str">
        <f t="shared" si="3"/>
        <v>-</v>
      </c>
      <c r="AB92" s="32">
        <f t="shared" si="4"/>
        <v>1</v>
      </c>
      <c r="AC92" s="25">
        <f t="shared" si="5"/>
        <v>0</v>
      </c>
      <c r="AD92" s="27">
        <f t="shared" si="6"/>
        <v>0</v>
      </c>
      <c r="AE92" s="66" t="str">
        <f t="shared" si="23"/>
        <v>-</v>
      </c>
      <c r="AF92" s="32">
        <f t="shared" si="7"/>
        <v>0</v>
      </c>
    </row>
    <row r="93" spans="1:32" s="1" customFormat="1" ht="12.75">
      <c r="A93" s="138" t="s">
        <v>2237</v>
      </c>
      <c r="B93" s="137" t="s">
        <v>1982</v>
      </c>
      <c r="C93" s="131" t="s">
        <v>1983</v>
      </c>
      <c r="D93" s="122" t="s">
        <v>1984</v>
      </c>
      <c r="E93" s="122" t="s">
        <v>1985</v>
      </c>
      <c r="F93" s="122" t="s">
        <v>1986</v>
      </c>
      <c r="G93" s="122" t="s">
        <v>2237</v>
      </c>
      <c r="H93" s="123">
        <v>9893582500</v>
      </c>
      <c r="I93" s="124"/>
      <c r="J93" s="29"/>
      <c r="K93" s="67" t="s">
        <v>2234</v>
      </c>
      <c r="L93" s="47">
        <v>79.12</v>
      </c>
      <c r="M93" s="117"/>
      <c r="N93" s="129"/>
      <c r="O93" s="29" t="str">
        <f t="shared" si="24"/>
        <v>M</v>
      </c>
      <c r="P93" s="130">
        <v>15.12</v>
      </c>
      <c r="Q93" s="53" t="str">
        <f t="shared" si="20"/>
        <v>NO</v>
      </c>
      <c r="R93" s="56"/>
      <c r="S93" s="57">
        <v>5157</v>
      </c>
      <c r="T93" s="33">
        <v>519</v>
      </c>
      <c r="U93" s="118" t="s">
        <v>2237</v>
      </c>
      <c r="V93" s="58">
        <v>379</v>
      </c>
      <c r="W93" s="32">
        <f t="shared" si="1"/>
        <v>0</v>
      </c>
      <c r="X93" s="25">
        <f t="shared" si="2"/>
        <v>1</v>
      </c>
      <c r="Y93" s="25">
        <f t="shared" si="21"/>
        <v>0</v>
      </c>
      <c r="Z93" s="27">
        <f t="shared" si="22"/>
        <v>0</v>
      </c>
      <c r="AA93" s="66" t="str">
        <f t="shared" si="3"/>
        <v>-</v>
      </c>
      <c r="AB93" s="32">
        <f t="shared" si="4"/>
        <v>0</v>
      </c>
      <c r="AC93" s="25">
        <f t="shared" si="5"/>
        <v>0</v>
      </c>
      <c r="AD93" s="27">
        <f t="shared" si="6"/>
        <v>0</v>
      </c>
      <c r="AE93" s="66" t="str">
        <f t="shared" si="23"/>
        <v>-</v>
      </c>
      <c r="AF93" s="32">
        <f t="shared" si="7"/>
        <v>0</v>
      </c>
    </row>
    <row r="94" spans="1:32" s="1" customFormat="1" ht="12.75">
      <c r="A94" s="136">
        <v>2605820</v>
      </c>
      <c r="B94" s="137">
        <v>73170</v>
      </c>
      <c r="C94" s="32" t="s">
        <v>1690</v>
      </c>
      <c r="D94" s="25" t="s">
        <v>1691</v>
      </c>
      <c r="E94" s="25" t="s">
        <v>1692</v>
      </c>
      <c r="F94" s="25">
        <v>48415</v>
      </c>
      <c r="G94" s="26">
        <v>8759</v>
      </c>
      <c r="H94" s="27">
        <v>9896249307</v>
      </c>
      <c r="I94" s="28">
        <v>8</v>
      </c>
      <c r="J94" s="29" t="s">
        <v>2236</v>
      </c>
      <c r="K94" s="67" t="s">
        <v>2234</v>
      </c>
      <c r="L94" s="47">
        <v>1743</v>
      </c>
      <c r="M94" s="50" t="s">
        <v>2235</v>
      </c>
      <c r="N94" s="129">
        <v>7.791537668</v>
      </c>
      <c r="O94" s="29" t="str">
        <f t="shared" si="24"/>
        <v>NO</v>
      </c>
      <c r="P94" s="130"/>
      <c r="Q94" s="53" t="str">
        <f t="shared" si="20"/>
        <v>NO</v>
      </c>
      <c r="R94" s="56" t="s">
        <v>2236</v>
      </c>
      <c r="S94" s="57">
        <v>71900</v>
      </c>
      <c r="T94" s="33">
        <v>5098</v>
      </c>
      <c r="U94" s="33">
        <v>8930</v>
      </c>
      <c r="V94" s="58">
        <v>1148</v>
      </c>
      <c r="W94" s="32">
        <f t="shared" si="1"/>
        <v>1</v>
      </c>
      <c r="X94" s="25">
        <f t="shared" si="2"/>
        <v>0</v>
      </c>
      <c r="Y94" s="25">
        <f t="shared" si="21"/>
        <v>0</v>
      </c>
      <c r="Z94" s="27">
        <f t="shared" si="22"/>
        <v>0</v>
      </c>
      <c r="AA94" s="66" t="str">
        <f t="shared" si="3"/>
        <v>-</v>
      </c>
      <c r="AB94" s="32">
        <f t="shared" si="4"/>
        <v>1</v>
      </c>
      <c r="AC94" s="25">
        <f t="shared" si="5"/>
        <v>0</v>
      </c>
      <c r="AD94" s="27">
        <f t="shared" si="6"/>
        <v>0</v>
      </c>
      <c r="AE94" s="66" t="str">
        <f t="shared" si="23"/>
        <v>-</v>
      </c>
      <c r="AF94" s="32">
        <f t="shared" si="7"/>
        <v>0</v>
      </c>
    </row>
    <row r="95" spans="1:32" s="1" customFormat="1" ht="12.75">
      <c r="A95" s="136">
        <v>2605850</v>
      </c>
      <c r="B95" s="137">
        <v>63010</v>
      </c>
      <c r="C95" s="32" t="s">
        <v>1693</v>
      </c>
      <c r="D95" s="25" t="s">
        <v>1694</v>
      </c>
      <c r="E95" s="25" t="s">
        <v>1695</v>
      </c>
      <c r="F95" s="25">
        <v>48009</v>
      </c>
      <c r="G95" s="26">
        <v>1443</v>
      </c>
      <c r="H95" s="27">
        <v>2482033004</v>
      </c>
      <c r="I95" s="28" t="s">
        <v>453</v>
      </c>
      <c r="J95" s="29" t="s">
        <v>2235</v>
      </c>
      <c r="K95" s="67" t="s">
        <v>2234</v>
      </c>
      <c r="L95" s="47">
        <v>7255</v>
      </c>
      <c r="M95" s="50" t="s">
        <v>2235</v>
      </c>
      <c r="N95" s="129">
        <v>2.135335413</v>
      </c>
      <c r="O95" s="29" t="str">
        <f t="shared" si="24"/>
        <v>NO</v>
      </c>
      <c r="P95" s="130"/>
      <c r="Q95" s="53" t="str">
        <f t="shared" si="20"/>
        <v>NO</v>
      </c>
      <c r="R95" s="56" t="s">
        <v>2235</v>
      </c>
      <c r="S95" s="57">
        <v>209156</v>
      </c>
      <c r="T95" s="33">
        <v>4550</v>
      </c>
      <c r="U95" s="33">
        <v>72921</v>
      </c>
      <c r="V95" s="58">
        <v>4780</v>
      </c>
      <c r="W95" s="32">
        <f t="shared" si="1"/>
        <v>0</v>
      </c>
      <c r="X95" s="25">
        <f t="shared" si="2"/>
        <v>0</v>
      </c>
      <c r="Y95" s="25">
        <f t="shared" si="21"/>
        <v>0</v>
      </c>
      <c r="Z95" s="27">
        <f t="shared" si="22"/>
        <v>0</v>
      </c>
      <c r="AA95" s="66" t="str">
        <f t="shared" si="3"/>
        <v>-</v>
      </c>
      <c r="AB95" s="32">
        <f t="shared" si="4"/>
        <v>0</v>
      </c>
      <c r="AC95" s="25">
        <f t="shared" si="5"/>
        <v>0</v>
      </c>
      <c r="AD95" s="27">
        <f t="shared" si="6"/>
        <v>0</v>
      </c>
      <c r="AE95" s="66" t="str">
        <f t="shared" si="23"/>
        <v>-</v>
      </c>
      <c r="AF95" s="32">
        <f t="shared" si="7"/>
        <v>0</v>
      </c>
    </row>
    <row r="96" spans="1:32" s="1" customFormat="1" ht="12.75">
      <c r="A96" s="136">
        <v>2600114</v>
      </c>
      <c r="B96" s="137">
        <v>70904</v>
      </c>
      <c r="C96" s="32" t="s">
        <v>449</v>
      </c>
      <c r="D96" s="25" t="s">
        <v>450</v>
      </c>
      <c r="E96" s="25" t="s">
        <v>304</v>
      </c>
      <c r="F96" s="25">
        <v>49423</v>
      </c>
      <c r="G96" s="26">
        <v>4838</v>
      </c>
      <c r="H96" s="27">
        <v>6163550055</v>
      </c>
      <c r="I96" s="28">
        <v>2</v>
      </c>
      <c r="J96" s="29" t="s">
        <v>2235</v>
      </c>
      <c r="K96" s="67" t="s">
        <v>2234</v>
      </c>
      <c r="L96" s="47">
        <v>449</v>
      </c>
      <c r="M96" s="50" t="s">
        <v>2234</v>
      </c>
      <c r="N96" s="129" t="s">
        <v>454</v>
      </c>
      <c r="O96" s="29" t="str">
        <f t="shared" si="24"/>
        <v>M</v>
      </c>
      <c r="P96" s="130">
        <v>4.92</v>
      </c>
      <c r="Q96" s="53" t="str">
        <f t="shared" si="20"/>
        <v>NO</v>
      </c>
      <c r="R96" s="56" t="s">
        <v>2235</v>
      </c>
      <c r="S96" s="57">
        <v>7079</v>
      </c>
      <c r="T96" s="33">
        <v>465</v>
      </c>
      <c r="U96" s="33">
        <v>1350</v>
      </c>
      <c r="V96" s="58">
        <v>296</v>
      </c>
      <c r="W96" s="32">
        <f t="shared" si="1"/>
        <v>0</v>
      </c>
      <c r="X96" s="25">
        <f t="shared" si="2"/>
        <v>1</v>
      </c>
      <c r="Y96" s="25">
        <f t="shared" si="21"/>
        <v>0</v>
      </c>
      <c r="Z96" s="27">
        <f t="shared" si="22"/>
        <v>0</v>
      </c>
      <c r="AA96" s="66" t="str">
        <f t="shared" si="3"/>
        <v>-</v>
      </c>
      <c r="AB96" s="32">
        <f t="shared" si="4"/>
        <v>0</v>
      </c>
      <c r="AC96" s="25">
        <f t="shared" si="5"/>
        <v>0</v>
      </c>
      <c r="AD96" s="27">
        <f t="shared" si="6"/>
        <v>0</v>
      </c>
      <c r="AE96" s="66" t="str">
        <f t="shared" si="23"/>
        <v>-</v>
      </c>
      <c r="AF96" s="32">
        <f t="shared" si="7"/>
        <v>0</v>
      </c>
    </row>
    <row r="97" spans="1:32" s="1" customFormat="1" ht="12.75">
      <c r="A97" s="136">
        <v>2600272</v>
      </c>
      <c r="B97" s="137">
        <v>82971</v>
      </c>
      <c r="C97" s="32" t="s">
        <v>1517</v>
      </c>
      <c r="D97" s="25" t="s">
        <v>1518</v>
      </c>
      <c r="E97" s="25" t="s">
        <v>1234</v>
      </c>
      <c r="F97" s="25">
        <v>48213</v>
      </c>
      <c r="G97" s="26" t="s">
        <v>771</v>
      </c>
      <c r="H97" s="27">
        <v>3139240091</v>
      </c>
      <c r="I97" s="28" t="s">
        <v>455</v>
      </c>
      <c r="J97" s="29" t="s">
        <v>2235</v>
      </c>
      <c r="K97" s="67" t="s">
        <v>2234</v>
      </c>
      <c r="L97" s="47">
        <v>301</v>
      </c>
      <c r="M97" s="50" t="s">
        <v>2234</v>
      </c>
      <c r="N97" s="129" t="s">
        <v>454</v>
      </c>
      <c r="O97" s="29" t="str">
        <f t="shared" si="24"/>
        <v>M</v>
      </c>
      <c r="P97" s="130">
        <v>24.446</v>
      </c>
      <c r="Q97" s="53" t="str">
        <f t="shared" si="20"/>
        <v>YES</v>
      </c>
      <c r="R97" s="56" t="s">
        <v>2235</v>
      </c>
      <c r="S97" s="57">
        <v>26065</v>
      </c>
      <c r="T97" s="33">
        <v>5401</v>
      </c>
      <c r="U97" s="33">
        <v>0</v>
      </c>
      <c r="V97" s="58">
        <v>3207</v>
      </c>
      <c r="W97" s="32">
        <f t="shared" si="1"/>
        <v>0</v>
      </c>
      <c r="X97" s="25">
        <f t="shared" si="2"/>
        <v>1</v>
      </c>
      <c r="Y97" s="25">
        <f t="shared" si="21"/>
        <v>0</v>
      </c>
      <c r="Z97" s="27">
        <f t="shared" si="22"/>
        <v>0</v>
      </c>
      <c r="AA97" s="66" t="str">
        <f t="shared" si="3"/>
        <v>-</v>
      </c>
      <c r="AB97" s="32">
        <f t="shared" si="4"/>
        <v>0</v>
      </c>
      <c r="AC97" s="25">
        <f t="shared" si="5"/>
        <v>1</v>
      </c>
      <c r="AD97" s="27">
        <f t="shared" si="6"/>
        <v>0</v>
      </c>
      <c r="AE97" s="66" t="str">
        <f t="shared" si="23"/>
        <v>-</v>
      </c>
      <c r="AF97" s="32">
        <f t="shared" si="7"/>
        <v>0</v>
      </c>
    </row>
    <row r="98" spans="1:32" s="1" customFormat="1" ht="12.75">
      <c r="A98" s="136">
        <v>2606000</v>
      </c>
      <c r="B98" s="137">
        <v>46040</v>
      </c>
      <c r="C98" s="32" t="s">
        <v>1696</v>
      </c>
      <c r="D98" s="25" t="s">
        <v>1697</v>
      </c>
      <c r="E98" s="25" t="s">
        <v>1698</v>
      </c>
      <c r="F98" s="25">
        <v>49228</v>
      </c>
      <c r="G98" s="26">
        <v>1278</v>
      </c>
      <c r="H98" s="27">
        <v>5174862205</v>
      </c>
      <c r="I98" s="28" t="s">
        <v>459</v>
      </c>
      <c r="J98" s="29" t="s">
        <v>2235</v>
      </c>
      <c r="K98" s="67" t="s">
        <v>2234</v>
      </c>
      <c r="L98" s="47">
        <v>1265</v>
      </c>
      <c r="M98" s="50" t="s">
        <v>2235</v>
      </c>
      <c r="N98" s="129">
        <v>7.702435813</v>
      </c>
      <c r="O98" s="29" t="str">
        <f t="shared" si="24"/>
        <v>NO</v>
      </c>
      <c r="P98" s="130"/>
      <c r="Q98" s="53" t="str">
        <f t="shared" si="20"/>
        <v>NO</v>
      </c>
      <c r="R98" s="56" t="s">
        <v>2236</v>
      </c>
      <c r="S98" s="57">
        <v>61588</v>
      </c>
      <c r="T98" s="33">
        <v>3604</v>
      </c>
      <c r="U98" s="33">
        <v>6366</v>
      </c>
      <c r="V98" s="58">
        <v>833</v>
      </c>
      <c r="W98" s="32">
        <f t="shared" si="1"/>
        <v>0</v>
      </c>
      <c r="X98" s="25">
        <f t="shared" si="2"/>
        <v>0</v>
      </c>
      <c r="Y98" s="25">
        <f t="shared" si="21"/>
        <v>0</v>
      </c>
      <c r="Z98" s="27">
        <f t="shared" si="22"/>
        <v>0</v>
      </c>
      <c r="AA98" s="66" t="str">
        <f t="shared" si="3"/>
        <v>-</v>
      </c>
      <c r="AB98" s="32">
        <f t="shared" si="4"/>
        <v>1</v>
      </c>
      <c r="AC98" s="25">
        <f t="shared" si="5"/>
        <v>0</v>
      </c>
      <c r="AD98" s="27">
        <f t="shared" si="6"/>
        <v>0</v>
      </c>
      <c r="AE98" s="66" t="str">
        <f t="shared" si="23"/>
        <v>-</v>
      </c>
      <c r="AF98" s="32">
        <f t="shared" si="7"/>
        <v>0</v>
      </c>
    </row>
    <row r="99" spans="1:32" s="1" customFormat="1" ht="12.75">
      <c r="A99" s="136">
        <v>2606090</v>
      </c>
      <c r="B99" s="137">
        <v>63080</v>
      </c>
      <c r="C99" s="32" t="s">
        <v>1699</v>
      </c>
      <c r="D99" s="25" t="s">
        <v>1700</v>
      </c>
      <c r="E99" s="25" t="s">
        <v>1701</v>
      </c>
      <c r="F99" s="25">
        <v>48303</v>
      </c>
      <c r="G99" s="26">
        <v>816</v>
      </c>
      <c r="H99" s="27">
        <v>2483415405</v>
      </c>
      <c r="I99" s="28">
        <v>3</v>
      </c>
      <c r="J99" s="29" t="s">
        <v>2235</v>
      </c>
      <c r="K99" s="67" t="s">
        <v>2234</v>
      </c>
      <c r="L99" s="47">
        <v>5478</v>
      </c>
      <c r="M99" s="50" t="s">
        <v>2235</v>
      </c>
      <c r="N99" s="129">
        <v>2.519893899</v>
      </c>
      <c r="O99" s="29" t="str">
        <f t="shared" si="24"/>
        <v>NO</v>
      </c>
      <c r="P99" s="130"/>
      <c r="Q99" s="53" t="str">
        <f t="shared" si="20"/>
        <v>NO</v>
      </c>
      <c r="R99" s="56" t="s">
        <v>2235</v>
      </c>
      <c r="S99" s="57">
        <v>135687</v>
      </c>
      <c r="T99" s="33">
        <v>4048</v>
      </c>
      <c r="U99" s="33">
        <v>53079</v>
      </c>
      <c r="V99" s="58">
        <v>3609</v>
      </c>
      <c r="W99" s="32">
        <f t="shared" si="1"/>
        <v>0</v>
      </c>
      <c r="X99" s="25">
        <f t="shared" si="2"/>
        <v>0</v>
      </c>
      <c r="Y99" s="25">
        <f t="shared" si="21"/>
        <v>0</v>
      </c>
      <c r="Z99" s="27">
        <f t="shared" si="22"/>
        <v>0</v>
      </c>
      <c r="AA99" s="66" t="str">
        <f t="shared" si="3"/>
        <v>-</v>
      </c>
      <c r="AB99" s="32">
        <f t="shared" si="4"/>
        <v>0</v>
      </c>
      <c r="AC99" s="25">
        <f t="shared" si="5"/>
        <v>0</v>
      </c>
      <c r="AD99" s="27">
        <f t="shared" si="6"/>
        <v>0</v>
      </c>
      <c r="AE99" s="66" t="str">
        <f t="shared" si="23"/>
        <v>-</v>
      </c>
      <c r="AF99" s="32">
        <f t="shared" si="7"/>
        <v>0</v>
      </c>
    </row>
    <row r="100" spans="1:32" s="1" customFormat="1" ht="12.75">
      <c r="A100" s="136">
        <v>2600009</v>
      </c>
      <c r="B100" s="137">
        <v>32250</v>
      </c>
      <c r="C100" s="32" t="s">
        <v>317</v>
      </c>
      <c r="D100" s="25" t="s">
        <v>318</v>
      </c>
      <c r="E100" s="25" t="s">
        <v>319</v>
      </c>
      <c r="F100" s="25">
        <v>48413</v>
      </c>
      <c r="G100" s="26">
        <v>9150</v>
      </c>
      <c r="H100" s="27">
        <v>9892696406</v>
      </c>
      <c r="I100" s="28">
        <v>7</v>
      </c>
      <c r="J100" s="29" t="s">
        <v>2236</v>
      </c>
      <c r="K100" s="67" t="s">
        <v>2234</v>
      </c>
      <c r="L100" s="47">
        <v>9</v>
      </c>
      <c r="M100" s="50" t="s">
        <v>2234</v>
      </c>
      <c r="N100" s="129">
        <v>7.692307692</v>
      </c>
      <c r="O100" s="29" t="str">
        <f t="shared" si="24"/>
        <v>NO</v>
      </c>
      <c r="P100" s="130"/>
      <c r="Q100" s="53" t="str">
        <f t="shared" si="20"/>
        <v>NO</v>
      </c>
      <c r="R100" s="56" t="s">
        <v>2236</v>
      </c>
      <c r="S100" s="57">
        <v>2040</v>
      </c>
      <c r="T100" s="33">
        <v>268</v>
      </c>
      <c r="U100" s="33">
        <v>0</v>
      </c>
      <c r="V100" s="58">
        <v>93</v>
      </c>
      <c r="W100" s="32">
        <f t="shared" si="1"/>
        <v>1</v>
      </c>
      <c r="X100" s="25">
        <f t="shared" si="2"/>
        <v>1</v>
      </c>
      <c r="Y100" s="25">
        <f t="shared" si="21"/>
        <v>0</v>
      </c>
      <c r="Z100" s="27">
        <f t="shared" si="22"/>
        <v>0</v>
      </c>
      <c r="AA100" s="66" t="str">
        <f t="shared" si="3"/>
        <v>SRSA</v>
      </c>
      <c r="AB100" s="32">
        <f t="shared" si="4"/>
        <v>1</v>
      </c>
      <c r="AC100" s="25">
        <f t="shared" si="5"/>
        <v>0</v>
      </c>
      <c r="AD100" s="27">
        <f t="shared" si="6"/>
        <v>0</v>
      </c>
      <c r="AE100" s="66" t="str">
        <f t="shared" si="23"/>
        <v>-</v>
      </c>
      <c r="AF100" s="32">
        <f t="shared" si="7"/>
        <v>0</v>
      </c>
    </row>
    <row r="101" spans="1:32" s="1" customFormat="1" ht="12.75">
      <c r="A101" s="136">
        <v>2606270</v>
      </c>
      <c r="B101" s="137">
        <v>80090</v>
      </c>
      <c r="C101" s="32" t="s">
        <v>1702</v>
      </c>
      <c r="D101" s="25" t="s">
        <v>1571</v>
      </c>
      <c r="E101" s="25" t="s">
        <v>575</v>
      </c>
      <c r="F101" s="25">
        <v>49026</v>
      </c>
      <c r="G101" s="26">
        <v>217</v>
      </c>
      <c r="H101" s="27">
        <v>2695213900</v>
      </c>
      <c r="I101" s="28" t="s">
        <v>468</v>
      </c>
      <c r="J101" s="29" t="s">
        <v>2236</v>
      </c>
      <c r="K101" s="67" t="s">
        <v>2234</v>
      </c>
      <c r="L101" s="47">
        <v>1329</v>
      </c>
      <c r="M101" s="50" t="s">
        <v>2235</v>
      </c>
      <c r="N101" s="129">
        <v>19.12507011</v>
      </c>
      <c r="O101" s="29" t="str">
        <f t="shared" si="24"/>
        <v>NO</v>
      </c>
      <c r="P101" s="130"/>
      <c r="Q101" s="53" t="str">
        <f t="shared" si="20"/>
        <v>NO</v>
      </c>
      <c r="R101" s="56" t="s">
        <v>2236</v>
      </c>
      <c r="S101" s="57">
        <v>122345</v>
      </c>
      <c r="T101" s="33">
        <v>10959</v>
      </c>
      <c r="U101" s="33">
        <v>12159</v>
      </c>
      <c r="V101" s="58">
        <v>10862</v>
      </c>
      <c r="W101" s="32">
        <f t="shared" si="1"/>
        <v>1</v>
      </c>
      <c r="X101" s="25">
        <f t="shared" si="2"/>
        <v>0</v>
      </c>
      <c r="Y101" s="25">
        <f t="shared" si="21"/>
        <v>0</v>
      </c>
      <c r="Z101" s="27">
        <f t="shared" si="22"/>
        <v>0</v>
      </c>
      <c r="AA101" s="66" t="str">
        <f t="shared" si="3"/>
        <v>-</v>
      </c>
      <c r="AB101" s="32">
        <f t="shared" si="4"/>
        <v>1</v>
      </c>
      <c r="AC101" s="25">
        <f t="shared" si="5"/>
        <v>0</v>
      </c>
      <c r="AD101" s="27">
        <f t="shared" si="6"/>
        <v>0</v>
      </c>
      <c r="AE101" s="66" t="str">
        <f t="shared" si="23"/>
        <v>-</v>
      </c>
      <c r="AF101" s="32">
        <f t="shared" si="7"/>
        <v>0</v>
      </c>
    </row>
    <row r="102" spans="1:32" s="1" customFormat="1" ht="12.75">
      <c r="A102" s="136">
        <v>2600257</v>
      </c>
      <c r="B102" s="137">
        <v>74906</v>
      </c>
      <c r="C102" s="32" t="s">
        <v>1488</v>
      </c>
      <c r="D102" s="25" t="s">
        <v>1489</v>
      </c>
      <c r="E102" s="25" t="s">
        <v>1490</v>
      </c>
      <c r="F102" s="25">
        <v>48001</v>
      </c>
      <c r="G102" s="26">
        <v>4701</v>
      </c>
      <c r="H102" s="27">
        <v>8107948067</v>
      </c>
      <c r="I102" s="28">
        <v>3</v>
      </c>
      <c r="J102" s="29" t="s">
        <v>2235</v>
      </c>
      <c r="K102" s="67" t="s">
        <v>2234</v>
      </c>
      <c r="L102" s="47">
        <v>21</v>
      </c>
      <c r="M102" s="50" t="s">
        <v>2234</v>
      </c>
      <c r="N102" s="129" t="s">
        <v>454</v>
      </c>
      <c r="O102" s="29" t="str">
        <f t="shared" si="24"/>
        <v>M</v>
      </c>
      <c r="P102" s="130">
        <v>17.391</v>
      </c>
      <c r="Q102" s="53" t="str">
        <f t="shared" si="20"/>
        <v>NO</v>
      </c>
      <c r="R102" s="56" t="s">
        <v>2235</v>
      </c>
      <c r="S102" s="57">
        <v>1008</v>
      </c>
      <c r="T102" s="33">
        <v>0</v>
      </c>
      <c r="U102" s="33">
        <v>0</v>
      </c>
      <c r="V102" s="58">
        <v>132</v>
      </c>
      <c r="W102" s="32">
        <f t="shared" si="1"/>
        <v>0</v>
      </c>
      <c r="X102" s="25">
        <f t="shared" si="2"/>
        <v>1</v>
      </c>
      <c r="Y102" s="25">
        <f t="shared" si="21"/>
        <v>0</v>
      </c>
      <c r="Z102" s="27">
        <f t="shared" si="22"/>
        <v>0</v>
      </c>
      <c r="AA102" s="66" t="str">
        <f t="shared" si="3"/>
        <v>-</v>
      </c>
      <c r="AB102" s="32">
        <f t="shared" si="4"/>
        <v>0</v>
      </c>
      <c r="AC102" s="25">
        <f t="shared" si="5"/>
        <v>0</v>
      </c>
      <c r="AD102" s="27">
        <f t="shared" si="6"/>
        <v>0</v>
      </c>
      <c r="AE102" s="66" t="str">
        <f t="shared" si="23"/>
        <v>-</v>
      </c>
      <c r="AF102" s="32">
        <f t="shared" si="7"/>
        <v>0</v>
      </c>
    </row>
    <row r="103" spans="1:32" s="1" customFormat="1" ht="12.75">
      <c r="A103" s="136">
        <v>2606300</v>
      </c>
      <c r="B103" s="137">
        <v>49020</v>
      </c>
      <c r="C103" s="32" t="s">
        <v>1703</v>
      </c>
      <c r="D103" s="25" t="s">
        <v>1704</v>
      </c>
      <c r="E103" s="25" t="s">
        <v>1705</v>
      </c>
      <c r="F103" s="25">
        <v>49775</v>
      </c>
      <c r="G103" s="26">
        <v>876</v>
      </c>
      <c r="H103" s="27">
        <v>9066323373</v>
      </c>
      <c r="I103" s="28">
        <v>7</v>
      </c>
      <c r="J103" s="29" t="s">
        <v>2236</v>
      </c>
      <c r="K103" s="67" t="s">
        <v>2234</v>
      </c>
      <c r="L103" s="47">
        <v>2</v>
      </c>
      <c r="M103" s="50" t="s">
        <v>2234</v>
      </c>
      <c r="N103" s="129">
        <v>0</v>
      </c>
      <c r="O103" s="29" t="str">
        <f t="shared" si="24"/>
        <v>NO</v>
      </c>
      <c r="P103" s="130"/>
      <c r="Q103" s="53" t="str">
        <f t="shared" si="20"/>
        <v>NO</v>
      </c>
      <c r="R103" s="56" t="s">
        <v>2236</v>
      </c>
      <c r="S103" s="57">
        <v>41</v>
      </c>
      <c r="T103" s="33">
        <v>0</v>
      </c>
      <c r="U103" s="33">
        <v>8</v>
      </c>
      <c r="V103" s="58">
        <v>13</v>
      </c>
      <c r="W103" s="32">
        <f>IF(OR(J103="YES",K103="YES"),1,0)</f>
        <v>1</v>
      </c>
      <c r="X103" s="25">
        <f>IF(OR(AND(ISNUMBER(L103),AND(L103&gt;0,L103&lt;600)),AND(ISNUMBER(L103),AND(L103&gt;0,M103="YES"))),1,0)</f>
        <v>1</v>
      </c>
      <c r="Y103" s="25">
        <f t="shared" si="21"/>
        <v>0</v>
      </c>
      <c r="Z103" s="27">
        <f t="shared" si="22"/>
        <v>0</v>
      </c>
      <c r="AA103" s="66" t="str">
        <f>IF(AND(W103=1,X103=1),"SRSA","-")</f>
        <v>SRSA</v>
      </c>
      <c r="AB103" s="32">
        <f>IF(R103="YES",1,0)</f>
        <v>1</v>
      </c>
      <c r="AC103" s="25">
        <f>IF(OR(AND(ISNUMBER(P103),P103&gt;=20),(AND(ISNUMBER(P103)=FALSE,AND(ISNUMBER(N103),N103&gt;=20)))),1,0)</f>
        <v>0</v>
      </c>
      <c r="AD103" s="27">
        <f>IF(AND(AB103=1,AC103=1),"Initial",0)</f>
        <v>0</v>
      </c>
      <c r="AE103" s="66" t="str">
        <f t="shared" si="23"/>
        <v>-</v>
      </c>
      <c r="AF103" s="32">
        <f>IF(AND(AA103="SRSA",AD103="Initial"),"SRSA",0)</f>
        <v>0</v>
      </c>
    </row>
    <row r="104" spans="1:32" s="1" customFormat="1" ht="12.75">
      <c r="A104" s="136">
        <v>2606500</v>
      </c>
      <c r="B104" s="137">
        <v>15020</v>
      </c>
      <c r="C104" s="32" t="s">
        <v>1706</v>
      </c>
      <c r="D104" s="25" t="s">
        <v>1707</v>
      </c>
      <c r="E104" s="25" t="s">
        <v>359</v>
      </c>
      <c r="F104" s="25">
        <v>49712</v>
      </c>
      <c r="G104" s="26">
        <v>289</v>
      </c>
      <c r="H104" s="27">
        <v>2314398190</v>
      </c>
      <c r="I104" s="28" t="s">
        <v>459</v>
      </c>
      <c r="J104" s="29" t="s">
        <v>2235</v>
      </c>
      <c r="K104" s="67" t="s">
        <v>2234</v>
      </c>
      <c r="L104" s="47">
        <v>1204</v>
      </c>
      <c r="M104" s="50" t="s">
        <v>2235</v>
      </c>
      <c r="N104" s="129">
        <v>14.87111699</v>
      </c>
      <c r="O104" s="29" t="str">
        <f t="shared" si="24"/>
        <v>NO</v>
      </c>
      <c r="P104" s="130"/>
      <c r="Q104" s="53" t="str">
        <f t="shared" si="20"/>
        <v>NO</v>
      </c>
      <c r="R104" s="56" t="s">
        <v>2236</v>
      </c>
      <c r="S104" s="57">
        <v>76908</v>
      </c>
      <c r="T104" s="33">
        <v>7128</v>
      </c>
      <c r="U104" s="33">
        <v>8160</v>
      </c>
      <c r="V104" s="58">
        <v>3930</v>
      </c>
      <c r="W104" s="32">
        <f t="shared" si="1"/>
        <v>0</v>
      </c>
      <c r="X104" s="25">
        <f t="shared" si="2"/>
        <v>0</v>
      </c>
      <c r="Y104" s="25">
        <f t="shared" si="21"/>
        <v>0</v>
      </c>
      <c r="Z104" s="27">
        <f t="shared" si="22"/>
        <v>0</v>
      </c>
      <c r="AA104" s="66" t="str">
        <f t="shared" si="3"/>
        <v>-</v>
      </c>
      <c r="AB104" s="32">
        <f t="shared" si="4"/>
        <v>1</v>
      </c>
      <c r="AC104" s="25">
        <f t="shared" si="5"/>
        <v>0</v>
      </c>
      <c r="AD104" s="27">
        <f t="shared" si="6"/>
        <v>0</v>
      </c>
      <c r="AE104" s="66" t="str">
        <f t="shared" si="23"/>
        <v>-</v>
      </c>
      <c r="AF104" s="32">
        <f t="shared" si="7"/>
        <v>0</v>
      </c>
    </row>
    <row r="105" spans="1:32" s="1" customFormat="1" ht="12.75">
      <c r="A105" s="136">
        <v>2606510</v>
      </c>
      <c r="B105" s="137">
        <v>15030</v>
      </c>
      <c r="C105" s="32" t="s">
        <v>1708</v>
      </c>
      <c r="D105" s="25" t="s">
        <v>1709</v>
      </c>
      <c r="E105" s="25" t="s">
        <v>1710</v>
      </c>
      <c r="F105" s="25">
        <v>49713</v>
      </c>
      <c r="G105" s="26">
        <v>356</v>
      </c>
      <c r="H105" s="27">
        <v>2315492211</v>
      </c>
      <c r="I105" s="28">
        <v>7</v>
      </c>
      <c r="J105" s="29" t="s">
        <v>2236</v>
      </c>
      <c r="K105" s="67" t="s">
        <v>2234</v>
      </c>
      <c r="L105" s="47">
        <v>305</v>
      </c>
      <c r="M105" s="50" t="s">
        <v>2234</v>
      </c>
      <c r="N105" s="129">
        <v>9.345794393</v>
      </c>
      <c r="O105" s="29" t="str">
        <f t="shared" si="24"/>
        <v>NO</v>
      </c>
      <c r="P105" s="130"/>
      <c r="Q105" s="53" t="str">
        <f t="shared" si="20"/>
        <v>NO</v>
      </c>
      <c r="R105" s="56" t="s">
        <v>2236</v>
      </c>
      <c r="S105" s="57">
        <v>16847</v>
      </c>
      <c r="T105" s="33">
        <v>1257</v>
      </c>
      <c r="U105" s="33">
        <v>1803</v>
      </c>
      <c r="V105" s="58">
        <v>2061</v>
      </c>
      <c r="W105" s="32">
        <f t="shared" si="1"/>
        <v>1</v>
      </c>
      <c r="X105" s="25">
        <f t="shared" si="2"/>
        <v>1</v>
      </c>
      <c r="Y105" s="25">
        <f t="shared" si="21"/>
        <v>0</v>
      </c>
      <c r="Z105" s="27">
        <f t="shared" si="22"/>
        <v>0</v>
      </c>
      <c r="AA105" s="66" t="str">
        <f t="shared" si="3"/>
        <v>SRSA</v>
      </c>
      <c r="AB105" s="32">
        <f t="shared" si="4"/>
        <v>1</v>
      </c>
      <c r="AC105" s="25">
        <f t="shared" si="5"/>
        <v>0</v>
      </c>
      <c r="AD105" s="27">
        <f t="shared" si="6"/>
        <v>0</v>
      </c>
      <c r="AE105" s="66" t="str">
        <f t="shared" si="23"/>
        <v>-</v>
      </c>
      <c r="AF105" s="32">
        <f t="shared" si="7"/>
        <v>0</v>
      </c>
    </row>
    <row r="106" spans="1:32" s="1" customFormat="1" ht="12.75">
      <c r="A106" s="136">
        <v>2600284</v>
      </c>
      <c r="B106" s="137">
        <v>63917</v>
      </c>
      <c r="C106" s="32" t="s">
        <v>1541</v>
      </c>
      <c r="D106" s="25" t="s">
        <v>1542</v>
      </c>
      <c r="E106" s="25" t="s">
        <v>433</v>
      </c>
      <c r="F106" s="25">
        <v>48065</v>
      </c>
      <c r="G106" s="26">
        <v>5340</v>
      </c>
      <c r="H106" s="27">
        <v>2483510000</v>
      </c>
      <c r="I106" s="28">
        <v>2</v>
      </c>
      <c r="J106" s="29" t="s">
        <v>2235</v>
      </c>
      <c r="K106" s="67" t="s">
        <v>2234</v>
      </c>
      <c r="L106" s="47">
        <v>403</v>
      </c>
      <c r="M106" s="50" t="s">
        <v>2234</v>
      </c>
      <c r="N106" s="129" t="s">
        <v>454</v>
      </c>
      <c r="O106" s="29" t="str">
        <f t="shared" si="24"/>
        <v>M</v>
      </c>
      <c r="P106" s="130">
        <v>19.18</v>
      </c>
      <c r="Q106" s="53" t="str">
        <f t="shared" si="20"/>
        <v>NO</v>
      </c>
      <c r="R106" s="56" t="s">
        <v>2235</v>
      </c>
      <c r="S106" s="57">
        <v>33264</v>
      </c>
      <c r="T106" s="33">
        <v>3395</v>
      </c>
      <c r="U106" s="33">
        <v>0</v>
      </c>
      <c r="V106" s="58">
        <v>2443</v>
      </c>
      <c r="W106" s="32">
        <f t="shared" si="1"/>
        <v>0</v>
      </c>
      <c r="X106" s="25">
        <f t="shared" si="2"/>
        <v>1</v>
      </c>
      <c r="Y106" s="25">
        <f t="shared" si="21"/>
        <v>0</v>
      </c>
      <c r="Z106" s="27">
        <f t="shared" si="22"/>
        <v>0</v>
      </c>
      <c r="AA106" s="66" t="str">
        <f t="shared" si="3"/>
        <v>-</v>
      </c>
      <c r="AB106" s="32">
        <f t="shared" si="4"/>
        <v>0</v>
      </c>
      <c r="AC106" s="25">
        <f t="shared" si="5"/>
        <v>0</v>
      </c>
      <c r="AD106" s="27">
        <f t="shared" si="6"/>
        <v>0</v>
      </c>
      <c r="AE106" s="66" t="str">
        <f t="shared" si="23"/>
        <v>-</v>
      </c>
      <c r="AF106" s="32">
        <f t="shared" si="7"/>
        <v>0</v>
      </c>
    </row>
    <row r="107" spans="1:32" s="1" customFormat="1" ht="12.75">
      <c r="A107" s="136">
        <v>2680180</v>
      </c>
      <c r="B107" s="137">
        <v>12000</v>
      </c>
      <c r="C107" s="32" t="s">
        <v>1128</v>
      </c>
      <c r="D107" s="25" t="s">
        <v>1129</v>
      </c>
      <c r="E107" s="25" t="s">
        <v>502</v>
      </c>
      <c r="F107" s="25">
        <v>49036</v>
      </c>
      <c r="G107" s="26">
        <v>1424</v>
      </c>
      <c r="H107" s="27">
        <v>5172795730</v>
      </c>
      <c r="I107" s="28" t="s">
        <v>459</v>
      </c>
      <c r="J107" s="29" t="s">
        <v>2235</v>
      </c>
      <c r="K107" s="67" t="s">
        <v>2234</v>
      </c>
      <c r="L107" s="47">
        <v>312</v>
      </c>
      <c r="M107" s="50" t="s">
        <v>2234</v>
      </c>
      <c r="N107" s="129" t="s">
        <v>454</v>
      </c>
      <c r="O107" s="29" t="str">
        <f aca="true" t="shared" si="25" ref="O107:O138">IF(ISNUMBER(N107)=FALSE,"M",IF(AND(ISNUMBER(N107),N107&gt;=20),"YES","NO"))</f>
        <v>M</v>
      </c>
      <c r="P107" s="130"/>
      <c r="Q107" s="53" t="str">
        <f t="shared" si="20"/>
        <v>NO</v>
      </c>
      <c r="R107" s="56" t="s">
        <v>2236</v>
      </c>
      <c r="S107" s="57">
        <v>1829</v>
      </c>
      <c r="T107" s="33">
        <v>0</v>
      </c>
      <c r="U107" s="33">
        <v>840</v>
      </c>
      <c r="V107" s="58">
        <v>721</v>
      </c>
      <c r="W107" s="32">
        <f t="shared" si="1"/>
        <v>0</v>
      </c>
      <c r="X107" s="25">
        <f t="shared" si="2"/>
        <v>1</v>
      </c>
      <c r="Y107" s="25">
        <f t="shared" si="21"/>
        <v>0</v>
      </c>
      <c r="Z107" s="27">
        <f t="shared" si="22"/>
        <v>0</v>
      </c>
      <c r="AA107" s="66" t="str">
        <f t="shared" si="3"/>
        <v>-</v>
      </c>
      <c r="AB107" s="32">
        <f t="shared" si="4"/>
        <v>1</v>
      </c>
      <c r="AC107" s="25">
        <f t="shared" si="5"/>
        <v>0</v>
      </c>
      <c r="AD107" s="27">
        <f t="shared" si="6"/>
        <v>0</v>
      </c>
      <c r="AE107" s="66" t="str">
        <f t="shared" si="23"/>
        <v>-</v>
      </c>
      <c r="AF107" s="32">
        <f t="shared" si="7"/>
        <v>0</v>
      </c>
    </row>
    <row r="108" spans="1:32" s="1" customFormat="1" ht="12.75">
      <c r="A108" s="136">
        <v>2606570</v>
      </c>
      <c r="B108" s="137">
        <v>63180</v>
      </c>
      <c r="C108" s="32" t="s">
        <v>1711</v>
      </c>
      <c r="D108" s="25" t="s">
        <v>1712</v>
      </c>
      <c r="E108" s="25" t="s">
        <v>1713</v>
      </c>
      <c r="F108" s="25">
        <v>48462</v>
      </c>
      <c r="G108" s="26">
        <v>8547</v>
      </c>
      <c r="H108" s="27">
        <v>2486271802</v>
      </c>
      <c r="I108" s="28">
        <v>3</v>
      </c>
      <c r="J108" s="29" t="s">
        <v>2235</v>
      </c>
      <c r="K108" s="67" t="s">
        <v>2234</v>
      </c>
      <c r="L108" s="47">
        <v>3335</v>
      </c>
      <c r="M108" s="50" t="s">
        <v>2235</v>
      </c>
      <c r="N108" s="129">
        <v>4.685863874</v>
      </c>
      <c r="O108" s="29" t="str">
        <f t="shared" si="25"/>
        <v>NO</v>
      </c>
      <c r="P108" s="130"/>
      <c r="Q108" s="53" t="str">
        <f t="shared" si="20"/>
        <v>NO</v>
      </c>
      <c r="R108" s="56" t="s">
        <v>2235</v>
      </c>
      <c r="S108" s="57">
        <v>89315</v>
      </c>
      <c r="T108" s="33">
        <v>3615</v>
      </c>
      <c r="U108" s="33">
        <v>26460</v>
      </c>
      <c r="V108" s="58">
        <v>2197</v>
      </c>
      <c r="W108" s="32">
        <f t="shared" si="1"/>
        <v>0</v>
      </c>
      <c r="X108" s="25">
        <f t="shared" si="2"/>
        <v>0</v>
      </c>
      <c r="Y108" s="25">
        <f t="shared" si="21"/>
        <v>0</v>
      </c>
      <c r="Z108" s="27">
        <f t="shared" si="22"/>
        <v>0</v>
      </c>
      <c r="AA108" s="66" t="str">
        <f t="shared" si="3"/>
        <v>-</v>
      </c>
      <c r="AB108" s="32">
        <f t="shared" si="4"/>
        <v>0</v>
      </c>
      <c r="AC108" s="25">
        <f t="shared" si="5"/>
        <v>0</v>
      </c>
      <c r="AD108" s="27">
        <f t="shared" si="6"/>
        <v>0</v>
      </c>
      <c r="AE108" s="66" t="str">
        <f t="shared" si="23"/>
        <v>-</v>
      </c>
      <c r="AF108" s="32">
        <f t="shared" si="7"/>
        <v>0</v>
      </c>
    </row>
    <row r="109" spans="1:32" s="1" customFormat="1" ht="12.75">
      <c r="A109" s="136">
        <v>2606600</v>
      </c>
      <c r="B109" s="137">
        <v>11210</v>
      </c>
      <c r="C109" s="32" t="s">
        <v>1714</v>
      </c>
      <c r="D109" s="25" t="s">
        <v>1715</v>
      </c>
      <c r="E109" s="25" t="s">
        <v>554</v>
      </c>
      <c r="F109" s="25">
        <v>49120</v>
      </c>
      <c r="G109" s="26">
        <v>4633</v>
      </c>
      <c r="H109" s="27">
        <v>2696847150</v>
      </c>
      <c r="I109" s="28">
        <v>4</v>
      </c>
      <c r="J109" s="29" t="s">
        <v>2235</v>
      </c>
      <c r="K109" s="67" t="s">
        <v>2234</v>
      </c>
      <c r="L109" s="47">
        <v>1410</v>
      </c>
      <c r="M109" s="50" t="s">
        <v>2235</v>
      </c>
      <c r="N109" s="129">
        <v>7.827175955</v>
      </c>
      <c r="O109" s="29" t="str">
        <f t="shared" si="25"/>
        <v>NO</v>
      </c>
      <c r="P109" s="130"/>
      <c r="Q109" s="53" t="str">
        <f t="shared" si="20"/>
        <v>NO</v>
      </c>
      <c r="R109" s="56" t="s">
        <v>2235</v>
      </c>
      <c r="S109" s="57">
        <v>57067</v>
      </c>
      <c r="T109" s="33">
        <v>3707</v>
      </c>
      <c r="U109" s="33">
        <v>6758</v>
      </c>
      <c r="V109" s="58">
        <v>929</v>
      </c>
      <c r="W109" s="32">
        <f t="shared" si="1"/>
        <v>0</v>
      </c>
      <c r="X109" s="25">
        <f t="shared" si="2"/>
        <v>0</v>
      </c>
      <c r="Y109" s="25">
        <f t="shared" si="21"/>
        <v>0</v>
      </c>
      <c r="Z109" s="27">
        <f t="shared" si="22"/>
        <v>0</v>
      </c>
      <c r="AA109" s="66" t="str">
        <f t="shared" si="3"/>
        <v>-</v>
      </c>
      <c r="AB109" s="32">
        <f t="shared" si="4"/>
        <v>0</v>
      </c>
      <c r="AC109" s="25">
        <f t="shared" si="5"/>
        <v>0</v>
      </c>
      <c r="AD109" s="27">
        <f t="shared" si="6"/>
        <v>0</v>
      </c>
      <c r="AE109" s="66" t="str">
        <f t="shared" si="23"/>
        <v>-</v>
      </c>
      <c r="AF109" s="32">
        <f t="shared" si="7"/>
        <v>0</v>
      </c>
    </row>
    <row r="110" spans="1:32" s="1" customFormat="1" ht="12.75">
      <c r="A110" s="136">
        <v>2606630</v>
      </c>
      <c r="B110" s="137">
        <v>29040</v>
      </c>
      <c r="C110" s="32" t="s">
        <v>1716</v>
      </c>
      <c r="D110" s="25" t="s">
        <v>1571</v>
      </c>
      <c r="E110" s="25" t="s">
        <v>1717</v>
      </c>
      <c r="F110" s="25">
        <v>48615</v>
      </c>
      <c r="G110" s="26">
        <v>217</v>
      </c>
      <c r="H110" s="27">
        <v>9898423182</v>
      </c>
      <c r="I110" s="28">
        <v>7</v>
      </c>
      <c r="J110" s="29" t="s">
        <v>2236</v>
      </c>
      <c r="K110" s="67" t="s">
        <v>2234</v>
      </c>
      <c r="L110" s="47">
        <v>978</v>
      </c>
      <c r="M110" s="50" t="s">
        <v>2235</v>
      </c>
      <c r="N110" s="129">
        <v>12.30088496</v>
      </c>
      <c r="O110" s="29" t="str">
        <f t="shared" si="25"/>
        <v>NO</v>
      </c>
      <c r="P110" s="130"/>
      <c r="Q110" s="53" t="str">
        <f t="shared" si="20"/>
        <v>NO</v>
      </c>
      <c r="R110" s="56" t="s">
        <v>2236</v>
      </c>
      <c r="S110" s="57">
        <v>78250</v>
      </c>
      <c r="T110" s="33">
        <v>6170</v>
      </c>
      <c r="U110" s="33">
        <v>7847</v>
      </c>
      <c r="V110" s="58">
        <v>2544</v>
      </c>
      <c r="W110" s="32">
        <f t="shared" si="1"/>
        <v>1</v>
      </c>
      <c r="X110" s="25">
        <f t="shared" si="2"/>
        <v>0</v>
      </c>
      <c r="Y110" s="25">
        <f t="shared" si="21"/>
        <v>0</v>
      </c>
      <c r="Z110" s="27">
        <f t="shared" si="22"/>
        <v>0</v>
      </c>
      <c r="AA110" s="66" t="str">
        <f t="shared" si="3"/>
        <v>-</v>
      </c>
      <c r="AB110" s="32">
        <f t="shared" si="4"/>
        <v>1</v>
      </c>
      <c r="AC110" s="25">
        <f t="shared" si="5"/>
        <v>0</v>
      </c>
      <c r="AD110" s="27">
        <f t="shared" si="6"/>
        <v>0</v>
      </c>
      <c r="AE110" s="66" t="str">
        <f t="shared" si="23"/>
        <v>-</v>
      </c>
      <c r="AF110" s="32">
        <f t="shared" si="7"/>
        <v>0</v>
      </c>
    </row>
    <row r="111" spans="1:32" s="1" customFormat="1" ht="12.75">
      <c r="A111" s="136">
        <v>2606720</v>
      </c>
      <c r="B111" s="137">
        <v>22030</v>
      </c>
      <c r="C111" s="32" t="s">
        <v>1718</v>
      </c>
      <c r="D111" s="25" t="s">
        <v>1719</v>
      </c>
      <c r="E111" s="25" t="s">
        <v>1720</v>
      </c>
      <c r="F111" s="25">
        <v>49802</v>
      </c>
      <c r="G111" s="26">
        <v>4250</v>
      </c>
      <c r="H111" s="27">
        <v>9067792650</v>
      </c>
      <c r="I111" s="28">
        <v>6</v>
      </c>
      <c r="J111" s="29" t="s">
        <v>2235</v>
      </c>
      <c r="K111" s="67" t="s">
        <v>2234</v>
      </c>
      <c r="L111" s="47">
        <v>1860</v>
      </c>
      <c r="M111" s="50" t="s">
        <v>2235</v>
      </c>
      <c r="N111" s="129">
        <v>7.21404841</v>
      </c>
      <c r="O111" s="29" t="str">
        <f t="shared" si="25"/>
        <v>NO</v>
      </c>
      <c r="P111" s="130"/>
      <c r="Q111" s="53" t="str">
        <f t="shared" si="20"/>
        <v>NO</v>
      </c>
      <c r="R111" s="56" t="s">
        <v>2236</v>
      </c>
      <c r="S111" s="57">
        <v>78051</v>
      </c>
      <c r="T111" s="33">
        <v>4801</v>
      </c>
      <c r="U111" s="33">
        <v>9185</v>
      </c>
      <c r="V111" s="58">
        <v>1225</v>
      </c>
      <c r="W111" s="32">
        <f t="shared" si="1"/>
        <v>0</v>
      </c>
      <c r="X111" s="25">
        <f t="shared" si="2"/>
        <v>0</v>
      </c>
      <c r="Y111" s="25">
        <f t="shared" si="21"/>
        <v>0</v>
      </c>
      <c r="Z111" s="27">
        <f t="shared" si="22"/>
        <v>0</v>
      </c>
      <c r="AA111" s="66" t="str">
        <f t="shared" si="3"/>
        <v>-</v>
      </c>
      <c r="AB111" s="32">
        <f t="shared" si="4"/>
        <v>1</v>
      </c>
      <c r="AC111" s="25">
        <f t="shared" si="5"/>
        <v>0</v>
      </c>
      <c r="AD111" s="27">
        <f t="shared" si="6"/>
        <v>0</v>
      </c>
      <c r="AE111" s="66" t="str">
        <f t="shared" si="23"/>
        <v>-</v>
      </c>
      <c r="AF111" s="32">
        <f t="shared" si="7"/>
        <v>0</v>
      </c>
    </row>
    <row r="112" spans="1:32" s="1" customFormat="1" ht="12.75">
      <c r="A112" s="138" t="s">
        <v>2237</v>
      </c>
      <c r="B112" s="137" t="s">
        <v>2063</v>
      </c>
      <c r="C112" s="131" t="s">
        <v>2064</v>
      </c>
      <c r="D112" s="122" t="s">
        <v>2065</v>
      </c>
      <c r="E112" s="122" t="s">
        <v>2066</v>
      </c>
      <c r="F112" s="122" t="s">
        <v>2067</v>
      </c>
      <c r="G112" s="122" t="s">
        <v>2237</v>
      </c>
      <c r="H112" s="123">
        <v>3138878108</v>
      </c>
      <c r="I112" s="124"/>
      <c r="J112" s="29"/>
      <c r="K112" s="67" t="s">
        <v>2234</v>
      </c>
      <c r="L112" s="47">
        <v>284.28</v>
      </c>
      <c r="M112" s="117" t="s">
        <v>2068</v>
      </c>
      <c r="N112" s="129"/>
      <c r="O112" s="29" t="str">
        <f t="shared" si="25"/>
        <v>M</v>
      </c>
      <c r="P112" s="130">
        <v>44.66</v>
      </c>
      <c r="Q112" s="53" t="str">
        <f t="shared" si="20"/>
        <v>YES</v>
      </c>
      <c r="R112" s="56"/>
      <c r="S112" s="57">
        <v>29855</v>
      </c>
      <c r="T112" s="33">
        <v>3195</v>
      </c>
      <c r="U112" s="33" t="s">
        <v>2237</v>
      </c>
      <c r="V112" s="58">
        <v>2229</v>
      </c>
      <c r="W112" s="32">
        <f t="shared" si="1"/>
        <v>0</v>
      </c>
      <c r="X112" s="25">
        <f t="shared" si="2"/>
        <v>1</v>
      </c>
      <c r="Y112" s="25">
        <f t="shared" si="21"/>
        <v>0</v>
      </c>
      <c r="Z112" s="27">
        <f t="shared" si="22"/>
        <v>0</v>
      </c>
      <c r="AA112" s="66" t="str">
        <f t="shared" si="3"/>
        <v>-</v>
      </c>
      <c r="AB112" s="32">
        <f t="shared" si="4"/>
        <v>0</v>
      </c>
      <c r="AC112" s="25">
        <f t="shared" si="5"/>
        <v>1</v>
      </c>
      <c r="AD112" s="27">
        <f t="shared" si="6"/>
        <v>0</v>
      </c>
      <c r="AE112" s="66" t="str">
        <f t="shared" si="23"/>
        <v>-</v>
      </c>
      <c r="AF112" s="32">
        <f t="shared" si="7"/>
        <v>0</v>
      </c>
    </row>
    <row r="113" spans="1:32" s="1" customFormat="1" ht="12.75">
      <c r="A113" s="136">
        <v>2606780</v>
      </c>
      <c r="B113" s="137">
        <v>73180</v>
      </c>
      <c r="C113" s="32" t="s">
        <v>1721</v>
      </c>
      <c r="D113" s="25" t="s">
        <v>1722</v>
      </c>
      <c r="E113" s="25" t="s">
        <v>729</v>
      </c>
      <c r="F113" s="25">
        <v>48722</v>
      </c>
      <c r="G113" s="26">
        <v>657</v>
      </c>
      <c r="H113" s="27">
        <v>9897771770</v>
      </c>
      <c r="I113" s="28" t="s">
        <v>467</v>
      </c>
      <c r="J113" s="29" t="s">
        <v>2235</v>
      </c>
      <c r="K113" s="67" t="s">
        <v>2234</v>
      </c>
      <c r="L113" s="47">
        <v>2122</v>
      </c>
      <c r="M113" s="50" t="s">
        <v>2235</v>
      </c>
      <c r="N113" s="129">
        <v>13.07392996</v>
      </c>
      <c r="O113" s="29" t="str">
        <f t="shared" si="25"/>
        <v>NO</v>
      </c>
      <c r="P113" s="130"/>
      <c r="Q113" s="53" t="str">
        <f t="shared" si="20"/>
        <v>NO</v>
      </c>
      <c r="R113" s="56" t="s">
        <v>2235</v>
      </c>
      <c r="S113" s="57">
        <v>248452</v>
      </c>
      <c r="T113" s="33">
        <v>23887</v>
      </c>
      <c r="U113" s="33">
        <v>25205</v>
      </c>
      <c r="V113" s="58">
        <v>18884</v>
      </c>
      <c r="W113" s="32">
        <f t="shared" si="1"/>
        <v>0</v>
      </c>
      <c r="X113" s="25">
        <f t="shared" si="2"/>
        <v>0</v>
      </c>
      <c r="Y113" s="25">
        <f t="shared" si="21"/>
        <v>0</v>
      </c>
      <c r="Z113" s="27">
        <f t="shared" si="22"/>
        <v>0</v>
      </c>
      <c r="AA113" s="66" t="str">
        <f t="shared" si="3"/>
        <v>-</v>
      </c>
      <c r="AB113" s="32">
        <f t="shared" si="4"/>
        <v>0</v>
      </c>
      <c r="AC113" s="25">
        <f t="shared" si="5"/>
        <v>0</v>
      </c>
      <c r="AD113" s="27">
        <f t="shared" si="6"/>
        <v>0</v>
      </c>
      <c r="AE113" s="66" t="str">
        <f t="shared" si="23"/>
        <v>-</v>
      </c>
      <c r="AF113" s="32">
        <f t="shared" si="7"/>
        <v>0</v>
      </c>
    </row>
    <row r="114" spans="1:32" s="1" customFormat="1" ht="12.75">
      <c r="A114" s="136">
        <v>2606840</v>
      </c>
      <c r="B114" s="137">
        <v>11340</v>
      </c>
      <c r="C114" s="32" t="s">
        <v>1723</v>
      </c>
      <c r="D114" s="25" t="s">
        <v>1724</v>
      </c>
      <c r="E114" s="25" t="s">
        <v>1725</v>
      </c>
      <c r="F114" s="25">
        <v>49106</v>
      </c>
      <c r="G114" s="26">
        <v>9750</v>
      </c>
      <c r="H114" s="27">
        <v>2694660271</v>
      </c>
      <c r="I114" s="28" t="s">
        <v>467</v>
      </c>
      <c r="J114" s="29" t="s">
        <v>2235</v>
      </c>
      <c r="K114" s="67" t="s">
        <v>2234</v>
      </c>
      <c r="L114" s="47">
        <v>941</v>
      </c>
      <c r="M114" s="50" t="s">
        <v>2235</v>
      </c>
      <c r="N114" s="129">
        <v>9.265175719</v>
      </c>
      <c r="O114" s="29" t="str">
        <f t="shared" si="25"/>
        <v>NO</v>
      </c>
      <c r="P114" s="130"/>
      <c r="Q114" s="53" t="str">
        <f t="shared" si="20"/>
        <v>NO</v>
      </c>
      <c r="R114" s="56" t="s">
        <v>2235</v>
      </c>
      <c r="S114" s="57">
        <v>33734</v>
      </c>
      <c r="T114" s="33">
        <v>2244</v>
      </c>
      <c r="U114" s="33">
        <v>4273</v>
      </c>
      <c r="V114" s="58">
        <v>620</v>
      </c>
      <c r="W114" s="32">
        <f t="shared" si="1"/>
        <v>0</v>
      </c>
      <c r="X114" s="25">
        <f t="shared" si="2"/>
        <v>0</v>
      </c>
      <c r="Y114" s="25">
        <f t="shared" si="21"/>
        <v>0</v>
      </c>
      <c r="Z114" s="27">
        <f t="shared" si="22"/>
        <v>0</v>
      </c>
      <c r="AA114" s="66" t="str">
        <f t="shared" si="3"/>
        <v>-</v>
      </c>
      <c r="AB114" s="32">
        <f t="shared" si="4"/>
        <v>0</v>
      </c>
      <c r="AC114" s="25">
        <f t="shared" si="5"/>
        <v>0</v>
      </c>
      <c r="AD114" s="27">
        <f t="shared" si="6"/>
        <v>0</v>
      </c>
      <c r="AE114" s="66" t="str">
        <f t="shared" si="23"/>
        <v>-</v>
      </c>
      <c r="AF114" s="32">
        <f t="shared" si="7"/>
        <v>0</v>
      </c>
    </row>
    <row r="115" spans="1:32" s="1" customFormat="1" ht="12.75">
      <c r="A115" s="136">
        <v>2606870</v>
      </c>
      <c r="B115" s="137">
        <v>47010</v>
      </c>
      <c r="C115" s="32" t="s">
        <v>1726</v>
      </c>
      <c r="D115" s="25" t="s">
        <v>1727</v>
      </c>
      <c r="E115" s="25" t="s">
        <v>297</v>
      </c>
      <c r="F115" s="25">
        <v>48116</v>
      </c>
      <c r="G115" s="26">
        <v>2403</v>
      </c>
      <c r="H115" s="27">
        <v>8102994000</v>
      </c>
      <c r="I115" s="28">
        <v>3</v>
      </c>
      <c r="J115" s="29" t="s">
        <v>2235</v>
      </c>
      <c r="K115" s="67" t="s">
        <v>2234</v>
      </c>
      <c r="L115" s="47">
        <v>6649</v>
      </c>
      <c r="M115" s="50" t="s">
        <v>2235</v>
      </c>
      <c r="N115" s="129">
        <v>2.82252696</v>
      </c>
      <c r="O115" s="29" t="str">
        <f t="shared" si="25"/>
        <v>NO</v>
      </c>
      <c r="P115" s="130"/>
      <c r="Q115" s="53" t="str">
        <f t="shared" si="20"/>
        <v>NO</v>
      </c>
      <c r="R115" s="56" t="s">
        <v>2235</v>
      </c>
      <c r="S115" s="57">
        <v>162267</v>
      </c>
      <c r="T115" s="33">
        <v>4377</v>
      </c>
      <c r="U115" s="33">
        <v>22989</v>
      </c>
      <c r="V115" s="58">
        <v>4380</v>
      </c>
      <c r="W115" s="32">
        <f t="shared" si="1"/>
        <v>0</v>
      </c>
      <c r="X115" s="25">
        <f t="shared" si="2"/>
        <v>0</v>
      </c>
      <c r="Y115" s="25">
        <f t="shared" si="21"/>
        <v>0</v>
      </c>
      <c r="Z115" s="27">
        <f t="shared" si="22"/>
        <v>0</v>
      </c>
      <c r="AA115" s="66" t="str">
        <f t="shared" si="3"/>
        <v>-</v>
      </c>
      <c r="AB115" s="32">
        <f t="shared" si="4"/>
        <v>0</v>
      </c>
      <c r="AC115" s="25">
        <f t="shared" si="5"/>
        <v>0</v>
      </c>
      <c r="AD115" s="27">
        <f t="shared" si="6"/>
        <v>0</v>
      </c>
      <c r="AE115" s="66" t="str">
        <f t="shared" si="23"/>
        <v>-</v>
      </c>
      <c r="AF115" s="32">
        <f t="shared" si="7"/>
        <v>0</v>
      </c>
    </row>
    <row r="116" spans="1:32" s="1" customFormat="1" ht="12.75">
      <c r="A116" s="136">
        <v>2606900</v>
      </c>
      <c r="B116" s="137">
        <v>17140</v>
      </c>
      <c r="C116" s="32" t="s">
        <v>1728</v>
      </c>
      <c r="D116" s="25" t="s">
        <v>1729</v>
      </c>
      <c r="E116" s="25" t="s">
        <v>1545</v>
      </c>
      <c r="F116" s="25">
        <v>49715</v>
      </c>
      <c r="G116" s="26">
        <v>9299</v>
      </c>
      <c r="H116" s="27">
        <v>9062483219</v>
      </c>
      <c r="I116" s="28">
        <v>7</v>
      </c>
      <c r="J116" s="29" t="s">
        <v>2236</v>
      </c>
      <c r="K116" s="67" t="s">
        <v>2234</v>
      </c>
      <c r="L116" s="47">
        <v>446</v>
      </c>
      <c r="M116" s="50" t="s">
        <v>2234</v>
      </c>
      <c r="N116" s="129">
        <v>13.96551724</v>
      </c>
      <c r="O116" s="29" t="str">
        <f t="shared" si="25"/>
        <v>NO</v>
      </c>
      <c r="P116" s="130"/>
      <c r="Q116" s="53" t="str">
        <f t="shared" si="20"/>
        <v>NO</v>
      </c>
      <c r="R116" s="56" t="s">
        <v>2236</v>
      </c>
      <c r="S116" s="57">
        <v>38644</v>
      </c>
      <c r="T116" s="33">
        <v>3177</v>
      </c>
      <c r="U116" s="33">
        <v>3822</v>
      </c>
      <c r="V116" s="58">
        <v>4221</v>
      </c>
      <c r="W116" s="32">
        <f t="shared" si="1"/>
        <v>1</v>
      </c>
      <c r="X116" s="25">
        <f t="shared" si="2"/>
        <v>1</v>
      </c>
      <c r="Y116" s="25">
        <f t="shared" si="21"/>
        <v>0</v>
      </c>
      <c r="Z116" s="27">
        <f t="shared" si="22"/>
        <v>0</v>
      </c>
      <c r="AA116" s="66" t="str">
        <f t="shared" si="3"/>
        <v>SRSA</v>
      </c>
      <c r="AB116" s="32">
        <f t="shared" si="4"/>
        <v>1</v>
      </c>
      <c r="AC116" s="25">
        <f t="shared" si="5"/>
        <v>0</v>
      </c>
      <c r="AD116" s="27">
        <f t="shared" si="6"/>
        <v>0</v>
      </c>
      <c r="AE116" s="66" t="str">
        <f t="shared" si="23"/>
        <v>-</v>
      </c>
      <c r="AF116" s="32">
        <f t="shared" si="7"/>
        <v>0</v>
      </c>
    </row>
    <row r="117" spans="1:32" s="1" customFormat="1" ht="12.75">
      <c r="A117" s="136">
        <v>2606930</v>
      </c>
      <c r="B117" s="137">
        <v>46050</v>
      </c>
      <c r="C117" s="32" t="s">
        <v>1730</v>
      </c>
      <c r="D117" s="25" t="s">
        <v>1731</v>
      </c>
      <c r="E117" s="25" t="s">
        <v>1732</v>
      </c>
      <c r="F117" s="25">
        <v>49229</v>
      </c>
      <c r="G117" s="26">
        <v>9704</v>
      </c>
      <c r="H117" s="27">
        <v>5174514581</v>
      </c>
      <c r="I117" s="28">
        <v>7</v>
      </c>
      <c r="J117" s="29" t="s">
        <v>2236</v>
      </c>
      <c r="K117" s="67" t="s">
        <v>2234</v>
      </c>
      <c r="L117" s="47">
        <v>503</v>
      </c>
      <c r="M117" s="50" t="s">
        <v>2234</v>
      </c>
      <c r="N117" s="129">
        <v>7.385229541</v>
      </c>
      <c r="O117" s="29" t="str">
        <f t="shared" si="25"/>
        <v>NO</v>
      </c>
      <c r="P117" s="130"/>
      <c r="Q117" s="53" t="str">
        <f t="shared" si="20"/>
        <v>NO</v>
      </c>
      <c r="R117" s="56" t="s">
        <v>2236</v>
      </c>
      <c r="S117" s="57">
        <v>13290</v>
      </c>
      <c r="T117" s="33">
        <v>1032</v>
      </c>
      <c r="U117" s="33">
        <v>2169</v>
      </c>
      <c r="V117" s="58">
        <v>331</v>
      </c>
      <c r="W117" s="32">
        <f t="shared" si="1"/>
        <v>1</v>
      </c>
      <c r="X117" s="25">
        <f t="shared" si="2"/>
        <v>1</v>
      </c>
      <c r="Y117" s="25">
        <f t="shared" si="21"/>
        <v>0</v>
      </c>
      <c r="Z117" s="27">
        <f t="shared" si="22"/>
        <v>0</v>
      </c>
      <c r="AA117" s="66" t="str">
        <f t="shared" si="3"/>
        <v>SRSA</v>
      </c>
      <c r="AB117" s="32">
        <f t="shared" si="4"/>
        <v>1</v>
      </c>
      <c r="AC117" s="25">
        <f t="shared" si="5"/>
        <v>0</v>
      </c>
      <c r="AD117" s="27">
        <f t="shared" si="6"/>
        <v>0</v>
      </c>
      <c r="AE117" s="66" t="str">
        <f t="shared" si="23"/>
        <v>-</v>
      </c>
      <c r="AF117" s="32">
        <f t="shared" si="7"/>
        <v>0</v>
      </c>
    </row>
    <row r="118" spans="1:32" s="1" customFormat="1" ht="12.75">
      <c r="A118" s="136">
        <v>2606960</v>
      </c>
      <c r="B118" s="137">
        <v>12020</v>
      </c>
      <c r="C118" s="32" t="s">
        <v>1733</v>
      </c>
      <c r="D118" s="25" t="s">
        <v>1734</v>
      </c>
      <c r="E118" s="25" t="s">
        <v>778</v>
      </c>
      <c r="F118" s="25">
        <v>49028</v>
      </c>
      <c r="G118" s="26">
        <v>1249</v>
      </c>
      <c r="H118" s="27">
        <v>5173693257</v>
      </c>
      <c r="I118" s="28">
        <v>7</v>
      </c>
      <c r="J118" s="29" t="s">
        <v>2236</v>
      </c>
      <c r="K118" s="67" t="s">
        <v>2234</v>
      </c>
      <c r="L118" s="47">
        <v>1195</v>
      </c>
      <c r="M118" s="50" t="s">
        <v>2235</v>
      </c>
      <c r="N118" s="129">
        <v>13.04347826</v>
      </c>
      <c r="O118" s="29" t="str">
        <f t="shared" si="25"/>
        <v>NO</v>
      </c>
      <c r="P118" s="130"/>
      <c r="Q118" s="53" t="str">
        <f t="shared" si="20"/>
        <v>NO</v>
      </c>
      <c r="R118" s="56" t="s">
        <v>2236</v>
      </c>
      <c r="S118" s="57">
        <v>96259</v>
      </c>
      <c r="T118" s="33">
        <v>7395</v>
      </c>
      <c r="U118" s="33">
        <v>9382</v>
      </c>
      <c r="V118" s="58">
        <v>7260</v>
      </c>
      <c r="W118" s="32">
        <f t="shared" si="1"/>
        <v>1</v>
      </c>
      <c r="X118" s="25">
        <f t="shared" si="2"/>
        <v>0</v>
      </c>
      <c r="Y118" s="25">
        <f t="shared" si="21"/>
        <v>0</v>
      </c>
      <c r="Z118" s="27">
        <f t="shared" si="22"/>
        <v>0</v>
      </c>
      <c r="AA118" s="66" t="str">
        <f t="shared" si="3"/>
        <v>-</v>
      </c>
      <c r="AB118" s="32">
        <f t="shared" si="4"/>
        <v>1</v>
      </c>
      <c r="AC118" s="25">
        <f t="shared" si="5"/>
        <v>0</v>
      </c>
      <c r="AD118" s="27">
        <f t="shared" si="6"/>
        <v>0</v>
      </c>
      <c r="AE118" s="66" t="str">
        <f t="shared" si="23"/>
        <v>-</v>
      </c>
      <c r="AF118" s="32">
        <f t="shared" si="7"/>
        <v>0</v>
      </c>
    </row>
    <row r="119" spans="1:32" s="1" customFormat="1" ht="12.75">
      <c r="A119" s="136">
        <v>2607040</v>
      </c>
      <c r="B119" s="137">
        <v>76060</v>
      </c>
      <c r="C119" s="32" t="s">
        <v>1736</v>
      </c>
      <c r="D119" s="25" t="s">
        <v>1737</v>
      </c>
      <c r="E119" s="25" t="s">
        <v>1738</v>
      </c>
      <c r="F119" s="25">
        <v>48416</v>
      </c>
      <c r="G119" s="26">
        <v>160</v>
      </c>
      <c r="H119" s="27">
        <v>8103462781</v>
      </c>
      <c r="I119" s="28">
        <v>7</v>
      </c>
      <c r="J119" s="29" t="s">
        <v>2236</v>
      </c>
      <c r="K119" s="67" t="s">
        <v>2234</v>
      </c>
      <c r="L119" s="47">
        <v>1095</v>
      </c>
      <c r="M119" s="50" t="s">
        <v>2235</v>
      </c>
      <c r="N119" s="129">
        <v>17.30769231</v>
      </c>
      <c r="O119" s="29" t="str">
        <f t="shared" si="25"/>
        <v>NO</v>
      </c>
      <c r="P119" s="130"/>
      <c r="Q119" s="53" t="str">
        <f t="shared" si="20"/>
        <v>NO</v>
      </c>
      <c r="R119" s="56" t="s">
        <v>2236</v>
      </c>
      <c r="S119" s="57">
        <v>64207</v>
      </c>
      <c r="T119" s="33">
        <v>5814</v>
      </c>
      <c r="U119" s="33">
        <v>0</v>
      </c>
      <c r="V119" s="58">
        <v>3160</v>
      </c>
      <c r="W119" s="32">
        <f t="shared" si="1"/>
        <v>1</v>
      </c>
      <c r="X119" s="25">
        <f t="shared" si="2"/>
        <v>0</v>
      </c>
      <c r="Y119" s="25">
        <f t="shared" si="21"/>
        <v>0</v>
      </c>
      <c r="Z119" s="27">
        <f t="shared" si="22"/>
        <v>0</v>
      </c>
      <c r="AA119" s="66" t="str">
        <f t="shared" si="3"/>
        <v>-</v>
      </c>
      <c r="AB119" s="32">
        <f t="shared" si="4"/>
        <v>1</v>
      </c>
      <c r="AC119" s="25">
        <f t="shared" si="5"/>
        <v>0</v>
      </c>
      <c r="AD119" s="27">
        <f t="shared" si="6"/>
        <v>0</v>
      </c>
      <c r="AE119" s="66" t="str">
        <f t="shared" si="23"/>
        <v>-</v>
      </c>
      <c r="AF119" s="32">
        <f t="shared" si="7"/>
        <v>0</v>
      </c>
    </row>
    <row r="120" spans="1:32" s="1" customFormat="1" ht="12.75">
      <c r="A120" s="136">
        <v>2607140</v>
      </c>
      <c r="B120" s="137">
        <v>11310</v>
      </c>
      <c r="C120" s="32" t="s">
        <v>1741</v>
      </c>
      <c r="D120" s="25" t="s">
        <v>1742</v>
      </c>
      <c r="E120" s="25" t="s">
        <v>792</v>
      </c>
      <c r="F120" s="25">
        <v>49107</v>
      </c>
      <c r="G120" s="26">
        <v>1044</v>
      </c>
      <c r="H120" s="27">
        <v>2696958401</v>
      </c>
      <c r="I120" s="28">
        <v>4</v>
      </c>
      <c r="J120" s="29" t="s">
        <v>2235</v>
      </c>
      <c r="K120" s="67" t="s">
        <v>2234</v>
      </c>
      <c r="L120" s="47">
        <v>1531</v>
      </c>
      <c r="M120" s="50" t="s">
        <v>2235</v>
      </c>
      <c r="N120" s="129">
        <v>9.021323127</v>
      </c>
      <c r="O120" s="29" t="str">
        <f t="shared" si="25"/>
        <v>NO</v>
      </c>
      <c r="P120" s="130"/>
      <c r="Q120" s="53" t="str">
        <f t="shared" si="20"/>
        <v>NO</v>
      </c>
      <c r="R120" s="56" t="s">
        <v>2235</v>
      </c>
      <c r="S120" s="57">
        <v>76398</v>
      </c>
      <c r="T120" s="33">
        <v>4653</v>
      </c>
      <c r="U120" s="33">
        <v>8000</v>
      </c>
      <c r="V120" s="58">
        <v>1009</v>
      </c>
      <c r="W120" s="32">
        <f t="shared" si="1"/>
        <v>0</v>
      </c>
      <c r="X120" s="25">
        <f t="shared" si="2"/>
        <v>0</v>
      </c>
      <c r="Y120" s="25">
        <f t="shared" si="21"/>
        <v>0</v>
      </c>
      <c r="Z120" s="27">
        <f t="shared" si="22"/>
        <v>0</v>
      </c>
      <c r="AA120" s="66" t="str">
        <f t="shared" si="3"/>
        <v>-</v>
      </c>
      <c r="AB120" s="32">
        <f t="shared" si="4"/>
        <v>0</v>
      </c>
      <c r="AC120" s="25">
        <f t="shared" si="5"/>
        <v>0</v>
      </c>
      <c r="AD120" s="27">
        <f t="shared" si="6"/>
        <v>0</v>
      </c>
      <c r="AE120" s="66" t="str">
        <f t="shared" si="23"/>
        <v>-</v>
      </c>
      <c r="AF120" s="32">
        <f t="shared" si="7"/>
        <v>0</v>
      </c>
    </row>
    <row r="121" spans="1:32" s="1" customFormat="1" ht="12.75">
      <c r="A121" s="136">
        <v>2607170</v>
      </c>
      <c r="B121" s="137">
        <v>28035</v>
      </c>
      <c r="C121" s="32" t="s">
        <v>1743</v>
      </c>
      <c r="D121" s="25" t="s">
        <v>510</v>
      </c>
      <c r="E121" s="25" t="s">
        <v>1744</v>
      </c>
      <c r="F121" s="25">
        <v>49620</v>
      </c>
      <c r="G121" s="26">
        <v>38</v>
      </c>
      <c r="H121" s="27">
        <v>2312693325</v>
      </c>
      <c r="I121" s="28">
        <v>7</v>
      </c>
      <c r="J121" s="29" t="s">
        <v>2236</v>
      </c>
      <c r="K121" s="67" t="s">
        <v>2234</v>
      </c>
      <c r="L121" s="47">
        <v>376</v>
      </c>
      <c r="M121" s="50" t="s">
        <v>2234</v>
      </c>
      <c r="N121" s="129">
        <v>8.883826879</v>
      </c>
      <c r="O121" s="29" t="str">
        <f t="shared" si="25"/>
        <v>NO</v>
      </c>
      <c r="P121" s="130"/>
      <c r="Q121" s="53" t="str">
        <f t="shared" si="20"/>
        <v>NO</v>
      </c>
      <c r="R121" s="56" t="s">
        <v>2236</v>
      </c>
      <c r="S121" s="57">
        <v>34020</v>
      </c>
      <c r="T121" s="33">
        <v>3089</v>
      </c>
      <c r="U121" s="33">
        <v>3641</v>
      </c>
      <c r="V121" s="58">
        <v>3462</v>
      </c>
      <c r="W121" s="32">
        <f t="shared" si="1"/>
        <v>1</v>
      </c>
      <c r="X121" s="25">
        <f t="shared" si="2"/>
        <v>1</v>
      </c>
      <c r="Y121" s="25">
        <f t="shared" si="21"/>
        <v>0</v>
      </c>
      <c r="Z121" s="27">
        <f t="shared" si="22"/>
        <v>0</v>
      </c>
      <c r="AA121" s="66" t="str">
        <f t="shared" si="3"/>
        <v>SRSA</v>
      </c>
      <c r="AB121" s="32">
        <f t="shared" si="4"/>
        <v>1</v>
      </c>
      <c r="AC121" s="25">
        <f t="shared" si="5"/>
        <v>0</v>
      </c>
      <c r="AD121" s="27">
        <f t="shared" si="6"/>
        <v>0</v>
      </c>
      <c r="AE121" s="66" t="str">
        <f t="shared" si="23"/>
        <v>-</v>
      </c>
      <c r="AF121" s="32">
        <f t="shared" si="7"/>
        <v>0</v>
      </c>
    </row>
    <row r="122" spans="1:32" s="1" customFormat="1" ht="12.75">
      <c r="A122" s="136">
        <v>2607230</v>
      </c>
      <c r="B122" s="137">
        <v>73080</v>
      </c>
      <c r="C122" s="32" t="s">
        <v>1745</v>
      </c>
      <c r="D122" s="25" t="s">
        <v>1746</v>
      </c>
      <c r="E122" s="25" t="s">
        <v>486</v>
      </c>
      <c r="F122" s="25">
        <v>48601</v>
      </c>
      <c r="G122" s="26">
        <v>829</v>
      </c>
      <c r="H122" s="27">
        <v>9897552184</v>
      </c>
      <c r="I122" s="28" t="s">
        <v>467</v>
      </c>
      <c r="J122" s="29" t="s">
        <v>2235</v>
      </c>
      <c r="K122" s="67" t="s">
        <v>2234</v>
      </c>
      <c r="L122" s="47">
        <v>1169</v>
      </c>
      <c r="M122" s="50" t="s">
        <v>2235</v>
      </c>
      <c r="N122" s="129">
        <v>27.48208802</v>
      </c>
      <c r="O122" s="29" t="str">
        <f t="shared" si="25"/>
        <v>YES</v>
      </c>
      <c r="P122" s="130"/>
      <c r="Q122" s="53" t="str">
        <f t="shared" si="20"/>
        <v>NO</v>
      </c>
      <c r="R122" s="56" t="s">
        <v>2235</v>
      </c>
      <c r="S122" s="57">
        <v>200564</v>
      </c>
      <c r="T122" s="33">
        <v>24323</v>
      </c>
      <c r="U122" s="33">
        <v>21723</v>
      </c>
      <c r="V122" s="58">
        <v>19706</v>
      </c>
      <c r="W122" s="32">
        <f t="shared" si="1"/>
        <v>0</v>
      </c>
      <c r="X122" s="25">
        <f t="shared" si="2"/>
        <v>0</v>
      </c>
      <c r="Y122" s="25">
        <f t="shared" si="21"/>
        <v>0</v>
      </c>
      <c r="Z122" s="27">
        <f t="shared" si="22"/>
        <v>0</v>
      </c>
      <c r="AA122" s="66" t="str">
        <f t="shared" si="3"/>
        <v>-</v>
      </c>
      <c r="AB122" s="32">
        <f t="shared" si="4"/>
        <v>0</v>
      </c>
      <c r="AC122" s="25">
        <f t="shared" si="5"/>
        <v>1</v>
      </c>
      <c r="AD122" s="27">
        <f t="shared" si="6"/>
        <v>0</v>
      </c>
      <c r="AE122" s="66" t="str">
        <f t="shared" si="23"/>
        <v>-</v>
      </c>
      <c r="AF122" s="32">
        <f t="shared" si="7"/>
        <v>0</v>
      </c>
    </row>
    <row r="123" spans="1:32" s="1" customFormat="1" ht="12.75">
      <c r="A123" s="136">
        <v>2607320</v>
      </c>
      <c r="B123" s="137">
        <v>56020</v>
      </c>
      <c r="C123" s="32" t="s">
        <v>1747</v>
      </c>
      <c r="D123" s="25" t="s">
        <v>1748</v>
      </c>
      <c r="E123" s="25" t="s">
        <v>348</v>
      </c>
      <c r="F123" s="25">
        <v>48640</v>
      </c>
      <c r="G123" s="26">
        <v>9545</v>
      </c>
      <c r="H123" s="27">
        <v>9896319022</v>
      </c>
      <c r="I123" s="28" t="s">
        <v>469</v>
      </c>
      <c r="J123" s="29" t="s">
        <v>2235</v>
      </c>
      <c r="K123" s="67" t="s">
        <v>2234</v>
      </c>
      <c r="L123" s="47">
        <v>1907</v>
      </c>
      <c r="M123" s="50" t="s">
        <v>2235</v>
      </c>
      <c r="N123" s="129">
        <v>8.96007428</v>
      </c>
      <c r="O123" s="29" t="str">
        <f t="shared" si="25"/>
        <v>NO</v>
      </c>
      <c r="P123" s="130"/>
      <c r="Q123" s="53" t="str">
        <f t="shared" si="20"/>
        <v>NO</v>
      </c>
      <c r="R123" s="56" t="s">
        <v>2235</v>
      </c>
      <c r="S123" s="57">
        <v>109024</v>
      </c>
      <c r="T123" s="33">
        <v>9550</v>
      </c>
      <c r="U123" s="33">
        <v>13185</v>
      </c>
      <c r="V123" s="58">
        <v>1256</v>
      </c>
      <c r="W123" s="32">
        <f t="shared" si="1"/>
        <v>0</v>
      </c>
      <c r="X123" s="25">
        <f t="shared" si="2"/>
        <v>0</v>
      </c>
      <c r="Y123" s="25">
        <f t="shared" si="21"/>
        <v>0</v>
      </c>
      <c r="Z123" s="27">
        <f t="shared" si="22"/>
        <v>0</v>
      </c>
      <c r="AA123" s="66" t="str">
        <f t="shared" si="3"/>
        <v>-</v>
      </c>
      <c r="AB123" s="32">
        <f t="shared" si="4"/>
        <v>0</v>
      </c>
      <c r="AC123" s="25">
        <f t="shared" si="5"/>
        <v>0</v>
      </c>
      <c r="AD123" s="27">
        <f t="shared" si="6"/>
        <v>0</v>
      </c>
      <c r="AE123" s="66" t="str">
        <f t="shared" si="23"/>
        <v>-</v>
      </c>
      <c r="AF123" s="32">
        <f t="shared" si="7"/>
        <v>0</v>
      </c>
    </row>
    <row r="124" spans="1:32" s="1" customFormat="1" ht="12.75">
      <c r="A124" s="136">
        <v>2607410</v>
      </c>
      <c r="B124" s="137">
        <v>75020</v>
      </c>
      <c r="C124" s="32" t="s">
        <v>1749</v>
      </c>
      <c r="D124" s="25" t="s">
        <v>1750</v>
      </c>
      <c r="E124" s="25" t="s">
        <v>1751</v>
      </c>
      <c r="F124" s="25">
        <v>49030</v>
      </c>
      <c r="G124" s="26">
        <v>337</v>
      </c>
      <c r="H124" s="27">
        <v>2694892213</v>
      </c>
      <c r="I124" s="28">
        <v>7</v>
      </c>
      <c r="J124" s="29" t="s">
        <v>2236</v>
      </c>
      <c r="K124" s="67" t="s">
        <v>2234</v>
      </c>
      <c r="L124" s="47">
        <v>320</v>
      </c>
      <c r="M124" s="50" t="s">
        <v>2234</v>
      </c>
      <c r="N124" s="129">
        <v>12.6344086</v>
      </c>
      <c r="O124" s="29" t="str">
        <f t="shared" si="25"/>
        <v>NO</v>
      </c>
      <c r="P124" s="130"/>
      <c r="Q124" s="53" t="str">
        <f t="shared" si="20"/>
        <v>NO</v>
      </c>
      <c r="R124" s="56" t="s">
        <v>2236</v>
      </c>
      <c r="S124" s="57">
        <v>21683</v>
      </c>
      <c r="T124" s="33">
        <v>1679</v>
      </c>
      <c r="U124" s="33">
        <v>2253</v>
      </c>
      <c r="V124" s="58">
        <v>1885</v>
      </c>
      <c r="W124" s="32">
        <f t="shared" si="1"/>
        <v>1</v>
      </c>
      <c r="X124" s="25">
        <f t="shared" si="2"/>
        <v>1</v>
      </c>
      <c r="Y124" s="25">
        <f t="shared" si="21"/>
        <v>0</v>
      </c>
      <c r="Z124" s="27">
        <f t="shared" si="22"/>
        <v>0</v>
      </c>
      <c r="AA124" s="66" t="str">
        <f t="shared" si="3"/>
        <v>SRSA</v>
      </c>
      <c r="AB124" s="32">
        <f t="shared" si="4"/>
        <v>1</v>
      </c>
      <c r="AC124" s="25">
        <f t="shared" si="5"/>
        <v>0</v>
      </c>
      <c r="AD124" s="27">
        <f t="shared" si="6"/>
        <v>0</v>
      </c>
      <c r="AE124" s="66" t="str">
        <f t="shared" si="23"/>
        <v>-</v>
      </c>
      <c r="AF124" s="32">
        <f t="shared" si="7"/>
        <v>0</v>
      </c>
    </row>
    <row r="125" spans="1:32" s="1" customFormat="1" ht="12.75">
      <c r="A125" s="136">
        <v>2607470</v>
      </c>
      <c r="B125" s="137">
        <v>2020</v>
      </c>
      <c r="C125" s="32" t="s">
        <v>1752</v>
      </c>
      <c r="D125" s="25" t="s">
        <v>513</v>
      </c>
      <c r="E125" s="25" t="s">
        <v>1753</v>
      </c>
      <c r="F125" s="25">
        <v>49839</v>
      </c>
      <c r="G125" s="26">
        <v>338</v>
      </c>
      <c r="H125" s="27">
        <v>9064942543</v>
      </c>
      <c r="I125" s="28">
        <v>7</v>
      </c>
      <c r="J125" s="29" t="s">
        <v>2236</v>
      </c>
      <c r="K125" s="67" t="s">
        <v>2234</v>
      </c>
      <c r="L125" s="47">
        <v>74</v>
      </c>
      <c r="M125" s="50" t="s">
        <v>2234</v>
      </c>
      <c r="N125" s="129">
        <v>14.81481481</v>
      </c>
      <c r="O125" s="29" t="str">
        <f t="shared" si="25"/>
        <v>NO</v>
      </c>
      <c r="P125" s="130"/>
      <c r="Q125" s="53" t="str">
        <f t="shared" si="20"/>
        <v>NO</v>
      </c>
      <c r="R125" s="56" t="s">
        <v>2236</v>
      </c>
      <c r="S125" s="57">
        <v>4326</v>
      </c>
      <c r="T125" s="33">
        <v>420</v>
      </c>
      <c r="U125" s="33">
        <v>533</v>
      </c>
      <c r="V125" s="58">
        <v>877</v>
      </c>
      <c r="W125" s="32">
        <f t="shared" si="1"/>
        <v>1</v>
      </c>
      <c r="X125" s="25">
        <f t="shared" si="2"/>
        <v>1</v>
      </c>
      <c r="Y125" s="25">
        <f t="shared" si="21"/>
        <v>0</v>
      </c>
      <c r="Z125" s="27">
        <f t="shared" si="22"/>
        <v>0</v>
      </c>
      <c r="AA125" s="66" t="str">
        <f t="shared" si="3"/>
        <v>SRSA</v>
      </c>
      <c r="AB125" s="32">
        <f t="shared" si="4"/>
        <v>1</v>
      </c>
      <c r="AC125" s="25">
        <f t="shared" si="5"/>
        <v>0</v>
      </c>
      <c r="AD125" s="27">
        <f t="shared" si="6"/>
        <v>0</v>
      </c>
      <c r="AE125" s="66" t="str">
        <f t="shared" si="23"/>
        <v>-</v>
      </c>
      <c r="AF125" s="32">
        <f t="shared" si="7"/>
        <v>0</v>
      </c>
    </row>
    <row r="126" spans="1:32" s="1" customFormat="1" ht="12.75">
      <c r="A126" s="136">
        <v>2600251</v>
      </c>
      <c r="B126" s="137">
        <v>25909</v>
      </c>
      <c r="C126" s="32" t="s">
        <v>1479</v>
      </c>
      <c r="D126" s="25" t="s">
        <v>1480</v>
      </c>
      <c r="E126" s="25" t="s">
        <v>1481</v>
      </c>
      <c r="F126" s="25">
        <v>48519</v>
      </c>
      <c r="G126" s="26">
        <v>1435</v>
      </c>
      <c r="H126" s="27">
        <v>8107442300</v>
      </c>
      <c r="I126" s="28">
        <v>4</v>
      </c>
      <c r="J126" s="29" t="s">
        <v>2235</v>
      </c>
      <c r="K126" s="67" t="s">
        <v>2234</v>
      </c>
      <c r="L126" s="47">
        <v>580</v>
      </c>
      <c r="M126" s="50" t="s">
        <v>2234</v>
      </c>
      <c r="N126" s="129" t="s">
        <v>454</v>
      </c>
      <c r="O126" s="29" t="str">
        <f t="shared" si="25"/>
        <v>M</v>
      </c>
      <c r="P126" s="130">
        <v>13.81</v>
      </c>
      <c r="Q126" s="53" t="str">
        <f t="shared" si="20"/>
        <v>NO</v>
      </c>
      <c r="R126" s="56" t="s">
        <v>2235</v>
      </c>
      <c r="S126" s="57">
        <v>23414</v>
      </c>
      <c r="T126" s="33">
        <v>2588</v>
      </c>
      <c r="U126" s="33">
        <v>3382</v>
      </c>
      <c r="V126" s="58">
        <v>3045</v>
      </c>
      <c r="W126" s="32">
        <f t="shared" si="1"/>
        <v>0</v>
      </c>
      <c r="X126" s="25">
        <f t="shared" si="2"/>
        <v>1</v>
      </c>
      <c r="Y126" s="25">
        <f t="shared" si="21"/>
        <v>0</v>
      </c>
      <c r="Z126" s="27">
        <f t="shared" si="22"/>
        <v>0</v>
      </c>
      <c r="AA126" s="66" t="str">
        <f t="shared" si="3"/>
        <v>-</v>
      </c>
      <c r="AB126" s="32">
        <f t="shared" si="4"/>
        <v>0</v>
      </c>
      <c r="AC126" s="25">
        <f t="shared" si="5"/>
        <v>0</v>
      </c>
      <c r="AD126" s="27">
        <f t="shared" si="6"/>
        <v>0</v>
      </c>
      <c r="AE126" s="66" t="str">
        <f t="shared" si="23"/>
        <v>-</v>
      </c>
      <c r="AF126" s="32">
        <f t="shared" si="7"/>
        <v>0</v>
      </c>
    </row>
    <row r="127" spans="1:32" s="1" customFormat="1" ht="12.75">
      <c r="A127" s="138" t="s">
        <v>2237</v>
      </c>
      <c r="B127" s="137" t="s">
        <v>2048</v>
      </c>
      <c r="C127" s="131" t="s">
        <v>2049</v>
      </c>
      <c r="D127" s="122" t="s">
        <v>2050</v>
      </c>
      <c r="E127" s="122" t="s">
        <v>2051</v>
      </c>
      <c r="F127" s="122" t="s">
        <v>2052</v>
      </c>
      <c r="G127" s="122" t="s">
        <v>2237</v>
      </c>
      <c r="H127" s="123">
        <v>3138691000</v>
      </c>
      <c r="I127" s="124"/>
      <c r="J127" s="29"/>
      <c r="K127" s="67" t="s">
        <v>2234</v>
      </c>
      <c r="L127" s="47">
        <v>88.32</v>
      </c>
      <c r="M127" s="117" t="s">
        <v>2068</v>
      </c>
      <c r="N127" s="129"/>
      <c r="O127" s="29" t="str">
        <f t="shared" si="25"/>
        <v>M</v>
      </c>
      <c r="P127" s="130">
        <v>41.67</v>
      </c>
      <c r="Q127" s="53" t="str">
        <f t="shared" si="20"/>
        <v>YES</v>
      </c>
      <c r="R127" s="56"/>
      <c r="S127" s="57">
        <v>14260</v>
      </c>
      <c r="T127" s="33">
        <v>1598</v>
      </c>
      <c r="U127" s="33" t="s">
        <v>2237</v>
      </c>
      <c r="V127" s="58">
        <v>1082</v>
      </c>
      <c r="W127" s="32">
        <f t="shared" si="1"/>
        <v>0</v>
      </c>
      <c r="X127" s="25">
        <f t="shared" si="2"/>
        <v>1</v>
      </c>
      <c r="Y127" s="25">
        <f t="shared" si="21"/>
        <v>0</v>
      </c>
      <c r="Z127" s="27">
        <f t="shared" si="22"/>
        <v>0</v>
      </c>
      <c r="AA127" s="66" t="str">
        <f t="shared" si="3"/>
        <v>-</v>
      </c>
      <c r="AB127" s="32">
        <f t="shared" si="4"/>
        <v>0</v>
      </c>
      <c r="AC127" s="25">
        <f t="shared" si="5"/>
        <v>1</v>
      </c>
      <c r="AD127" s="27">
        <f t="shared" si="6"/>
        <v>0</v>
      </c>
      <c r="AE127" s="66" t="str">
        <f t="shared" si="23"/>
        <v>-</v>
      </c>
      <c r="AF127" s="32">
        <f t="shared" si="7"/>
        <v>0</v>
      </c>
    </row>
    <row r="128" spans="1:32" s="1" customFormat="1" ht="12.75">
      <c r="A128" s="136">
        <v>2607530</v>
      </c>
      <c r="B128" s="137">
        <v>78020</v>
      </c>
      <c r="C128" s="32" t="s">
        <v>1754</v>
      </c>
      <c r="D128" s="25" t="s">
        <v>1755</v>
      </c>
      <c r="E128" s="25" t="s">
        <v>567</v>
      </c>
      <c r="F128" s="25">
        <v>48418</v>
      </c>
      <c r="G128" s="26">
        <v>9797</v>
      </c>
      <c r="H128" s="27">
        <v>8102664881</v>
      </c>
      <c r="I128" s="28">
        <v>7</v>
      </c>
      <c r="J128" s="29" t="s">
        <v>2236</v>
      </c>
      <c r="K128" s="67" t="s">
        <v>2234</v>
      </c>
      <c r="L128" s="47">
        <v>1211</v>
      </c>
      <c r="M128" s="50" t="s">
        <v>2235</v>
      </c>
      <c r="N128" s="129">
        <v>4.370761115</v>
      </c>
      <c r="O128" s="29" t="str">
        <f t="shared" si="25"/>
        <v>NO</v>
      </c>
      <c r="P128" s="130"/>
      <c r="Q128" s="53" t="str">
        <f t="shared" si="20"/>
        <v>NO</v>
      </c>
      <c r="R128" s="56" t="s">
        <v>2236</v>
      </c>
      <c r="S128" s="57">
        <v>40004</v>
      </c>
      <c r="T128" s="33">
        <v>1586</v>
      </c>
      <c r="U128" s="33">
        <v>4608</v>
      </c>
      <c r="V128" s="58">
        <v>798</v>
      </c>
      <c r="W128" s="32">
        <f t="shared" si="1"/>
        <v>1</v>
      </c>
      <c r="X128" s="25">
        <f t="shared" si="2"/>
        <v>0</v>
      </c>
      <c r="Y128" s="25">
        <f t="shared" si="21"/>
        <v>0</v>
      </c>
      <c r="Z128" s="27">
        <f t="shared" si="22"/>
        <v>0</v>
      </c>
      <c r="AA128" s="66" t="str">
        <f t="shared" si="3"/>
        <v>-</v>
      </c>
      <c r="AB128" s="32">
        <f t="shared" si="4"/>
        <v>1</v>
      </c>
      <c r="AC128" s="25">
        <f t="shared" si="5"/>
        <v>0</v>
      </c>
      <c r="AD128" s="27">
        <f t="shared" si="6"/>
        <v>0</v>
      </c>
      <c r="AE128" s="66" t="str">
        <f t="shared" si="23"/>
        <v>-</v>
      </c>
      <c r="AF128" s="32">
        <f t="shared" si="7"/>
        <v>0</v>
      </c>
    </row>
    <row r="129" spans="1:32" s="1" customFormat="1" ht="12.75">
      <c r="A129" s="136">
        <v>2607560</v>
      </c>
      <c r="B129" s="137">
        <v>41040</v>
      </c>
      <c r="C129" s="32" t="s">
        <v>1756</v>
      </c>
      <c r="D129" s="25" t="s">
        <v>1757</v>
      </c>
      <c r="E129" s="25" t="s">
        <v>410</v>
      </c>
      <c r="F129" s="25">
        <v>49315</v>
      </c>
      <c r="G129" s="26">
        <v>2500</v>
      </c>
      <c r="H129" s="27">
        <v>6168786100</v>
      </c>
      <c r="I129" s="28" t="s">
        <v>461</v>
      </c>
      <c r="J129" s="29" t="s">
        <v>2235</v>
      </c>
      <c r="K129" s="67" t="s">
        <v>2234</v>
      </c>
      <c r="L129" s="47">
        <v>2663</v>
      </c>
      <c r="M129" s="50" t="s">
        <v>2235</v>
      </c>
      <c r="N129" s="129">
        <v>2.574525745</v>
      </c>
      <c r="O129" s="29" t="str">
        <f t="shared" si="25"/>
        <v>NO</v>
      </c>
      <c r="P129" s="130"/>
      <c r="Q129" s="53" t="str">
        <f t="shared" si="20"/>
        <v>NO</v>
      </c>
      <c r="R129" s="56" t="s">
        <v>2235</v>
      </c>
      <c r="S129" s="57">
        <v>75204</v>
      </c>
      <c r="T129" s="33">
        <v>0</v>
      </c>
      <c r="U129" s="33">
        <v>8224</v>
      </c>
      <c r="V129" s="58">
        <v>1755</v>
      </c>
      <c r="W129" s="32">
        <f t="shared" si="1"/>
        <v>0</v>
      </c>
      <c r="X129" s="25">
        <f t="shared" si="2"/>
        <v>0</v>
      </c>
      <c r="Y129" s="25">
        <f t="shared" si="21"/>
        <v>0</v>
      </c>
      <c r="Z129" s="27">
        <f t="shared" si="22"/>
        <v>0</v>
      </c>
      <c r="AA129" s="66" t="str">
        <f t="shared" si="3"/>
        <v>-</v>
      </c>
      <c r="AB129" s="32">
        <f t="shared" si="4"/>
        <v>0</v>
      </c>
      <c r="AC129" s="25">
        <f t="shared" si="5"/>
        <v>0</v>
      </c>
      <c r="AD129" s="27">
        <f t="shared" si="6"/>
        <v>0</v>
      </c>
      <c r="AE129" s="66" t="str">
        <f t="shared" si="23"/>
        <v>-</v>
      </c>
      <c r="AF129" s="32">
        <f t="shared" si="7"/>
        <v>0</v>
      </c>
    </row>
    <row r="130" spans="1:32" s="1" customFormat="1" ht="12.75">
      <c r="A130" s="136">
        <v>2680920</v>
      </c>
      <c r="B130" s="137">
        <v>72000</v>
      </c>
      <c r="C130" s="32" t="s">
        <v>1211</v>
      </c>
      <c r="D130" s="25" t="s">
        <v>1212</v>
      </c>
      <c r="E130" s="25" t="s">
        <v>2143</v>
      </c>
      <c r="F130" s="25">
        <v>48653</v>
      </c>
      <c r="G130" s="26">
        <v>827</v>
      </c>
      <c r="H130" s="27">
        <v>9892759520</v>
      </c>
      <c r="I130" s="28">
        <v>7</v>
      </c>
      <c r="J130" s="29" t="s">
        <v>2236</v>
      </c>
      <c r="K130" s="67" t="s">
        <v>2234</v>
      </c>
      <c r="L130" s="47">
        <v>79</v>
      </c>
      <c r="M130" s="50" t="s">
        <v>2234</v>
      </c>
      <c r="N130" s="129" t="s">
        <v>454</v>
      </c>
      <c r="O130" s="29" t="str">
        <f t="shared" si="25"/>
        <v>M</v>
      </c>
      <c r="P130" s="130"/>
      <c r="Q130" s="53" t="str">
        <f t="shared" si="20"/>
        <v>NO</v>
      </c>
      <c r="R130" s="56" t="s">
        <v>2236</v>
      </c>
      <c r="S130" s="57">
        <v>400</v>
      </c>
      <c r="T130" s="33">
        <v>0</v>
      </c>
      <c r="U130" s="33">
        <v>241</v>
      </c>
      <c r="V130" s="58">
        <v>6169</v>
      </c>
      <c r="W130" s="32">
        <f t="shared" si="1"/>
        <v>1</v>
      </c>
      <c r="X130" s="25">
        <f t="shared" si="2"/>
        <v>1</v>
      </c>
      <c r="Y130" s="25">
        <f t="shared" si="21"/>
        <v>0</v>
      </c>
      <c r="Z130" s="27">
        <f t="shared" si="22"/>
        <v>0</v>
      </c>
      <c r="AA130" s="66" t="str">
        <f t="shared" si="3"/>
        <v>SRSA</v>
      </c>
      <c r="AB130" s="32">
        <f t="shared" si="4"/>
        <v>1</v>
      </c>
      <c r="AC130" s="25">
        <f t="shared" si="5"/>
        <v>0</v>
      </c>
      <c r="AD130" s="27">
        <f t="shared" si="6"/>
        <v>0</v>
      </c>
      <c r="AE130" s="66" t="str">
        <f t="shared" si="23"/>
        <v>-</v>
      </c>
      <c r="AF130" s="32">
        <f t="shared" si="7"/>
        <v>0</v>
      </c>
    </row>
    <row r="131" spans="1:32" s="1" customFormat="1" ht="12.75">
      <c r="A131" s="136">
        <v>2607590</v>
      </c>
      <c r="B131" s="137">
        <v>83010</v>
      </c>
      <c r="C131" s="32" t="s">
        <v>1758</v>
      </c>
      <c r="D131" s="25" t="s">
        <v>1759</v>
      </c>
      <c r="E131" s="25" t="s">
        <v>1760</v>
      </c>
      <c r="F131" s="25">
        <v>49601</v>
      </c>
      <c r="G131" s="26">
        <v>2438</v>
      </c>
      <c r="H131" s="27">
        <v>2318765000</v>
      </c>
      <c r="I131" s="28" t="s">
        <v>459</v>
      </c>
      <c r="J131" s="29" t="s">
        <v>2235</v>
      </c>
      <c r="K131" s="67" t="s">
        <v>2234</v>
      </c>
      <c r="L131" s="47">
        <v>3105</v>
      </c>
      <c r="M131" s="50" t="s">
        <v>2235</v>
      </c>
      <c r="N131" s="129">
        <v>13.73759056</v>
      </c>
      <c r="O131" s="29" t="str">
        <f t="shared" si="25"/>
        <v>NO</v>
      </c>
      <c r="P131" s="130"/>
      <c r="Q131" s="53" t="str">
        <f t="shared" si="20"/>
        <v>NO</v>
      </c>
      <c r="R131" s="56" t="s">
        <v>2236</v>
      </c>
      <c r="S131" s="57">
        <v>224347</v>
      </c>
      <c r="T131" s="33">
        <v>16583</v>
      </c>
      <c r="U131" s="33">
        <v>78372</v>
      </c>
      <c r="V131" s="58">
        <v>9733</v>
      </c>
      <c r="W131" s="32">
        <f t="shared" si="1"/>
        <v>0</v>
      </c>
      <c r="X131" s="25">
        <f t="shared" si="2"/>
        <v>0</v>
      </c>
      <c r="Y131" s="25">
        <f t="shared" si="21"/>
        <v>0</v>
      </c>
      <c r="Z131" s="27">
        <f t="shared" si="22"/>
        <v>0</v>
      </c>
      <c r="AA131" s="66" t="str">
        <f t="shared" si="3"/>
        <v>-</v>
      </c>
      <c r="AB131" s="32">
        <f t="shared" si="4"/>
        <v>1</v>
      </c>
      <c r="AC131" s="25">
        <f t="shared" si="5"/>
        <v>0</v>
      </c>
      <c r="AD131" s="27">
        <f t="shared" si="6"/>
        <v>0</v>
      </c>
      <c r="AE131" s="66" t="str">
        <f t="shared" si="23"/>
        <v>-</v>
      </c>
      <c r="AF131" s="32">
        <f t="shared" si="7"/>
        <v>0</v>
      </c>
    </row>
    <row r="132" spans="1:32" s="1" customFormat="1" ht="12.75">
      <c r="A132" s="136">
        <v>2607620</v>
      </c>
      <c r="B132" s="137">
        <v>41050</v>
      </c>
      <c r="C132" s="32" t="s">
        <v>1761</v>
      </c>
      <c r="D132" s="25" t="s">
        <v>1762</v>
      </c>
      <c r="E132" s="25" t="s">
        <v>1763</v>
      </c>
      <c r="F132" s="25">
        <v>49316</v>
      </c>
      <c r="G132" s="26">
        <v>9487</v>
      </c>
      <c r="H132" s="27">
        <v>6168918185</v>
      </c>
      <c r="I132" s="28" t="s">
        <v>467</v>
      </c>
      <c r="J132" s="29" t="s">
        <v>2235</v>
      </c>
      <c r="K132" s="67" t="s">
        <v>2234</v>
      </c>
      <c r="L132" s="47">
        <v>3164</v>
      </c>
      <c r="M132" s="50" t="s">
        <v>2235</v>
      </c>
      <c r="N132" s="129">
        <v>2.866912151</v>
      </c>
      <c r="O132" s="29" t="str">
        <f t="shared" si="25"/>
        <v>NO</v>
      </c>
      <c r="P132" s="130"/>
      <c r="Q132" s="53" t="str">
        <f t="shared" si="20"/>
        <v>NO</v>
      </c>
      <c r="R132" s="56" t="s">
        <v>2235</v>
      </c>
      <c r="S132" s="57">
        <v>79047</v>
      </c>
      <c r="T132" s="33">
        <v>2503</v>
      </c>
      <c r="U132" s="33">
        <v>11335</v>
      </c>
      <c r="V132" s="58">
        <v>2084</v>
      </c>
      <c r="W132" s="32">
        <f t="shared" si="1"/>
        <v>0</v>
      </c>
      <c r="X132" s="25">
        <f t="shared" si="2"/>
        <v>0</v>
      </c>
      <c r="Y132" s="25">
        <f t="shared" si="21"/>
        <v>0</v>
      </c>
      <c r="Z132" s="27">
        <f t="shared" si="22"/>
        <v>0</v>
      </c>
      <c r="AA132" s="66" t="str">
        <f t="shared" si="3"/>
        <v>-</v>
      </c>
      <c r="AB132" s="32">
        <f t="shared" si="4"/>
        <v>0</v>
      </c>
      <c r="AC132" s="25">
        <f t="shared" si="5"/>
        <v>0</v>
      </c>
      <c r="AD132" s="27">
        <f t="shared" si="6"/>
        <v>0</v>
      </c>
      <c r="AE132" s="66" t="str">
        <f t="shared" si="23"/>
        <v>-</v>
      </c>
      <c r="AF132" s="32">
        <f t="shared" si="7"/>
        <v>0</v>
      </c>
    </row>
    <row r="133" spans="1:32" s="1" customFormat="1" ht="12.75">
      <c r="A133" s="136">
        <v>2680200</v>
      </c>
      <c r="B133" s="137">
        <v>13000</v>
      </c>
      <c r="C133" s="32" t="s">
        <v>1130</v>
      </c>
      <c r="D133" s="25" t="s">
        <v>1131</v>
      </c>
      <c r="E133" s="25" t="s">
        <v>552</v>
      </c>
      <c r="F133" s="25">
        <v>49068</v>
      </c>
      <c r="G133" s="26">
        <v>9621</v>
      </c>
      <c r="H133" s="27">
        <v>2697815141</v>
      </c>
      <c r="I133" s="28" t="s">
        <v>467</v>
      </c>
      <c r="J133" s="29" t="s">
        <v>2235</v>
      </c>
      <c r="K133" s="67" t="s">
        <v>2234</v>
      </c>
      <c r="L133" s="47">
        <v>439</v>
      </c>
      <c r="M133" s="50" t="s">
        <v>2234</v>
      </c>
      <c r="N133" s="129" t="s">
        <v>454</v>
      </c>
      <c r="O133" s="29" t="str">
        <f t="shared" si="25"/>
        <v>M</v>
      </c>
      <c r="P133" s="130"/>
      <c r="Q133" s="53" t="str">
        <f t="shared" si="20"/>
        <v>NO</v>
      </c>
      <c r="R133" s="56" t="s">
        <v>2235</v>
      </c>
      <c r="S133" s="57">
        <v>2401</v>
      </c>
      <c r="T133" s="33">
        <v>0</v>
      </c>
      <c r="U133" s="33">
        <v>1161</v>
      </c>
      <c r="V133" s="58">
        <v>6900</v>
      </c>
      <c r="W133" s="32">
        <f t="shared" si="1"/>
        <v>0</v>
      </c>
      <c r="X133" s="25">
        <f t="shared" si="2"/>
        <v>1</v>
      </c>
      <c r="Y133" s="25">
        <f t="shared" si="21"/>
        <v>0</v>
      </c>
      <c r="Z133" s="27">
        <f t="shared" si="22"/>
        <v>0</v>
      </c>
      <c r="AA133" s="66" t="str">
        <f t="shared" si="3"/>
        <v>-</v>
      </c>
      <c r="AB133" s="32">
        <f t="shared" si="4"/>
        <v>0</v>
      </c>
      <c r="AC133" s="25">
        <f t="shared" si="5"/>
        <v>0</v>
      </c>
      <c r="AD133" s="27">
        <f t="shared" si="6"/>
        <v>0</v>
      </c>
      <c r="AE133" s="66" t="str">
        <f t="shared" si="23"/>
        <v>-</v>
      </c>
      <c r="AF133" s="32">
        <f t="shared" si="7"/>
        <v>0</v>
      </c>
    </row>
    <row r="134" spans="1:32" s="1" customFormat="1" ht="12.75">
      <c r="A134" s="136">
        <v>2607710</v>
      </c>
      <c r="B134" s="137">
        <v>30010</v>
      </c>
      <c r="C134" s="32" t="s">
        <v>1767</v>
      </c>
      <c r="D134" s="25" t="s">
        <v>1768</v>
      </c>
      <c r="E134" s="25" t="s">
        <v>773</v>
      </c>
      <c r="F134" s="25">
        <v>49232</v>
      </c>
      <c r="G134" s="26">
        <v>9725</v>
      </c>
      <c r="H134" s="27">
        <v>5173685991</v>
      </c>
      <c r="I134" s="28">
        <v>7</v>
      </c>
      <c r="J134" s="29" t="s">
        <v>2236</v>
      </c>
      <c r="K134" s="67" t="s">
        <v>2234</v>
      </c>
      <c r="L134" s="47">
        <v>587</v>
      </c>
      <c r="M134" s="50" t="s">
        <v>2234</v>
      </c>
      <c r="N134" s="129">
        <v>23.22503008</v>
      </c>
      <c r="O134" s="29" t="str">
        <f t="shared" si="25"/>
        <v>YES</v>
      </c>
      <c r="P134" s="130"/>
      <c r="Q134" s="53" t="str">
        <f aca="true" t="shared" si="26" ref="Q134:Q165">IF(AND(ISNUMBER(P134),P134&gt;=20),"YES","NO")</f>
        <v>NO</v>
      </c>
      <c r="R134" s="56" t="s">
        <v>2236</v>
      </c>
      <c r="S134" s="57">
        <v>63231</v>
      </c>
      <c r="T134" s="33">
        <v>5912</v>
      </c>
      <c r="U134" s="33">
        <v>5925</v>
      </c>
      <c r="V134" s="58">
        <v>2649</v>
      </c>
      <c r="W134" s="32">
        <f aca="true" t="shared" si="27" ref="W134:W197">IF(OR(J134="YES",K134="YES"),1,0)</f>
        <v>1</v>
      </c>
      <c r="X134" s="25">
        <f aca="true" t="shared" si="28" ref="X134:X197">IF(OR(AND(ISNUMBER(L134),AND(L134&gt;0,L134&lt;600)),AND(ISNUMBER(L134),AND(L134&gt;0,M134="YES"))),1,0)</f>
        <v>1</v>
      </c>
      <c r="Y134" s="25">
        <f aca="true" t="shared" si="29" ref="Y134:Y197">IF(AND(OR(J134="YES",K134="YES"),(W134=0)),"Trouble",0)</f>
        <v>0</v>
      </c>
      <c r="Z134" s="27">
        <f aca="true" t="shared" si="30" ref="Z134:Z197">IF(AND(OR(AND(ISNUMBER(L134),AND(L134&gt;0,L134&lt;600)),AND(ISNUMBER(L134),AND(L134&gt;0,M134="YES"))),(X134=0)),"Trouble",0)</f>
        <v>0</v>
      </c>
      <c r="AA134" s="66" t="str">
        <f aca="true" t="shared" si="31" ref="AA134:AA197">IF(AND(W134=1,X134=1),"SRSA","-")</f>
        <v>SRSA</v>
      </c>
      <c r="AB134" s="32">
        <f aca="true" t="shared" si="32" ref="AB134:AB197">IF(R134="YES",1,0)</f>
        <v>1</v>
      </c>
      <c r="AC134" s="25">
        <f aca="true" t="shared" si="33" ref="AC134:AC197">IF(OR(AND(ISNUMBER(P134),P134&gt;=20),(AND(ISNUMBER(P134)=FALSE,AND(ISNUMBER(N134),N134&gt;=20)))),1,0)</f>
        <v>1</v>
      </c>
      <c r="AD134" s="27" t="str">
        <f aca="true" t="shared" si="34" ref="AD134:AD197">IF(AND(AB134=1,AC134=1),"Initial",0)</f>
        <v>Initial</v>
      </c>
      <c r="AE134" s="66" t="str">
        <f aca="true" t="shared" si="35" ref="AE134:AE197">IF(AND(AND(AD134="Initial",AF134=0),AND(ISNUMBER(L134),L134&gt;0)),"RLIS","-")</f>
        <v>-</v>
      </c>
      <c r="AF134" s="32" t="str">
        <f aca="true" t="shared" si="36" ref="AF134:AF197">IF(AND(AA134="SRSA",AD134="Initial"),"SRSA",0)</f>
        <v>SRSA</v>
      </c>
    </row>
    <row r="135" spans="1:32" s="1" customFormat="1" ht="12.75">
      <c r="A135" s="136">
        <v>2600263</v>
      </c>
      <c r="B135" s="137">
        <v>82968</v>
      </c>
      <c r="C135" s="32" t="s">
        <v>1499</v>
      </c>
      <c r="D135" s="25" t="s">
        <v>1500</v>
      </c>
      <c r="E135" s="25" t="s">
        <v>580</v>
      </c>
      <c r="F135" s="25">
        <v>48187</v>
      </c>
      <c r="G135" s="26">
        <v>5415</v>
      </c>
      <c r="H135" s="27">
        <v>7344539517</v>
      </c>
      <c r="I135" s="28">
        <v>8</v>
      </c>
      <c r="J135" s="29" t="s">
        <v>2236</v>
      </c>
      <c r="K135" s="67" t="s">
        <v>2234</v>
      </c>
      <c r="L135" s="47">
        <v>626</v>
      </c>
      <c r="M135" s="50" t="s">
        <v>2235</v>
      </c>
      <c r="N135" s="129" t="s">
        <v>454</v>
      </c>
      <c r="O135" s="29" t="str">
        <f t="shared" si="25"/>
        <v>M</v>
      </c>
      <c r="P135" s="130">
        <v>1.912</v>
      </c>
      <c r="Q135" s="53" t="str">
        <f t="shared" si="26"/>
        <v>NO</v>
      </c>
      <c r="R135" s="56" t="s">
        <v>2236</v>
      </c>
      <c r="S135" s="57">
        <v>6154</v>
      </c>
      <c r="T135" s="33">
        <v>0</v>
      </c>
      <c r="U135" s="33">
        <v>1738</v>
      </c>
      <c r="V135" s="58">
        <v>412</v>
      </c>
      <c r="W135" s="32">
        <f t="shared" si="27"/>
        <v>1</v>
      </c>
      <c r="X135" s="25">
        <f t="shared" si="28"/>
        <v>0</v>
      </c>
      <c r="Y135" s="25">
        <f t="shared" si="29"/>
        <v>0</v>
      </c>
      <c r="Z135" s="27">
        <f t="shared" si="30"/>
        <v>0</v>
      </c>
      <c r="AA135" s="66" t="str">
        <f t="shared" si="31"/>
        <v>-</v>
      </c>
      <c r="AB135" s="32">
        <f t="shared" si="32"/>
        <v>1</v>
      </c>
      <c r="AC135" s="25">
        <f t="shared" si="33"/>
        <v>0</v>
      </c>
      <c r="AD135" s="27">
        <f t="shared" si="34"/>
        <v>0</v>
      </c>
      <c r="AE135" s="66" t="str">
        <f t="shared" si="35"/>
        <v>-</v>
      </c>
      <c r="AF135" s="32">
        <f t="shared" si="36"/>
        <v>0</v>
      </c>
    </row>
    <row r="136" spans="1:32" s="1" customFormat="1" ht="12.75">
      <c r="A136" s="136">
        <v>2607800</v>
      </c>
      <c r="B136" s="137">
        <v>74040</v>
      </c>
      <c r="C136" s="32" t="s">
        <v>1769</v>
      </c>
      <c r="D136" s="25" t="s">
        <v>1770</v>
      </c>
      <c r="E136" s="25" t="s">
        <v>1771</v>
      </c>
      <c r="F136" s="25">
        <v>48014</v>
      </c>
      <c r="G136" s="26">
        <v>700</v>
      </c>
      <c r="H136" s="27">
        <v>8103954321</v>
      </c>
      <c r="I136" s="28">
        <v>8</v>
      </c>
      <c r="J136" s="29" t="s">
        <v>2236</v>
      </c>
      <c r="K136" s="67" t="s">
        <v>2234</v>
      </c>
      <c r="L136" s="47">
        <v>1683</v>
      </c>
      <c r="M136" s="50" t="s">
        <v>2235</v>
      </c>
      <c r="N136" s="129">
        <v>7.429829389</v>
      </c>
      <c r="O136" s="29" t="str">
        <f t="shared" si="25"/>
        <v>NO</v>
      </c>
      <c r="P136" s="130"/>
      <c r="Q136" s="53" t="str">
        <f t="shared" si="26"/>
        <v>NO</v>
      </c>
      <c r="R136" s="56" t="s">
        <v>2236</v>
      </c>
      <c r="S136" s="57">
        <v>67534</v>
      </c>
      <c r="T136" s="33">
        <v>4254</v>
      </c>
      <c r="U136" s="33">
        <v>7723</v>
      </c>
      <c r="V136" s="58">
        <v>1108</v>
      </c>
      <c r="W136" s="32">
        <f t="shared" si="27"/>
        <v>1</v>
      </c>
      <c r="X136" s="25">
        <f t="shared" si="28"/>
        <v>0</v>
      </c>
      <c r="Y136" s="25">
        <f t="shared" si="29"/>
        <v>0</v>
      </c>
      <c r="Z136" s="27">
        <f t="shared" si="30"/>
        <v>0</v>
      </c>
      <c r="AA136" s="66" t="str">
        <f t="shared" si="31"/>
        <v>-</v>
      </c>
      <c r="AB136" s="32">
        <f t="shared" si="32"/>
        <v>1</v>
      </c>
      <c r="AC136" s="25">
        <f t="shared" si="33"/>
        <v>0</v>
      </c>
      <c r="AD136" s="27">
        <f t="shared" si="34"/>
        <v>0</v>
      </c>
      <c r="AE136" s="66" t="str">
        <f t="shared" si="35"/>
        <v>-</v>
      </c>
      <c r="AF136" s="32">
        <f t="shared" si="36"/>
        <v>0</v>
      </c>
    </row>
    <row r="137" spans="1:32" s="1" customFormat="1" ht="12.75">
      <c r="A137" s="136">
        <v>2600201</v>
      </c>
      <c r="B137" s="137">
        <v>33907</v>
      </c>
      <c r="C137" s="32" t="s">
        <v>1381</v>
      </c>
      <c r="D137" s="25" t="s">
        <v>1382</v>
      </c>
      <c r="E137" s="25" t="s">
        <v>549</v>
      </c>
      <c r="F137" s="25">
        <v>48911</v>
      </c>
      <c r="G137" s="26">
        <v>4013</v>
      </c>
      <c r="H137" s="27">
        <v>5178821400</v>
      </c>
      <c r="I137" s="28">
        <v>2</v>
      </c>
      <c r="J137" s="29" t="s">
        <v>2235</v>
      </c>
      <c r="K137" s="67" t="s">
        <v>2234</v>
      </c>
      <c r="L137" s="47">
        <v>192</v>
      </c>
      <c r="M137" s="50" t="s">
        <v>2234</v>
      </c>
      <c r="N137" s="129" t="s">
        <v>454</v>
      </c>
      <c r="O137" s="29" t="str">
        <f t="shared" si="25"/>
        <v>M</v>
      </c>
      <c r="P137" s="130">
        <v>14.354</v>
      </c>
      <c r="Q137" s="53" t="str">
        <f t="shared" si="26"/>
        <v>NO</v>
      </c>
      <c r="R137" s="56" t="s">
        <v>2235</v>
      </c>
      <c r="S137" s="57">
        <v>13735</v>
      </c>
      <c r="T137" s="33">
        <v>1022</v>
      </c>
      <c r="U137" s="33">
        <v>1509</v>
      </c>
      <c r="V137" s="58">
        <v>1050</v>
      </c>
      <c r="W137" s="32">
        <f t="shared" si="27"/>
        <v>0</v>
      </c>
      <c r="X137" s="25">
        <f t="shared" si="28"/>
        <v>1</v>
      </c>
      <c r="Y137" s="25">
        <f t="shared" si="29"/>
        <v>0</v>
      </c>
      <c r="Z137" s="27">
        <f t="shared" si="30"/>
        <v>0</v>
      </c>
      <c r="AA137" s="66" t="str">
        <f t="shared" si="31"/>
        <v>-</v>
      </c>
      <c r="AB137" s="32">
        <f t="shared" si="32"/>
        <v>0</v>
      </c>
      <c r="AC137" s="25">
        <f t="shared" si="33"/>
        <v>0</v>
      </c>
      <c r="AD137" s="27">
        <f t="shared" si="34"/>
        <v>0</v>
      </c>
      <c r="AE137" s="66" t="str">
        <f t="shared" si="35"/>
        <v>-</v>
      </c>
      <c r="AF137" s="32">
        <f t="shared" si="36"/>
        <v>0</v>
      </c>
    </row>
    <row r="138" spans="1:32" s="1" customFormat="1" ht="12.75">
      <c r="A138" s="136">
        <v>2607890</v>
      </c>
      <c r="B138" s="137">
        <v>25080</v>
      </c>
      <c r="C138" s="32" t="s">
        <v>1772</v>
      </c>
      <c r="D138" s="25" t="s">
        <v>1773</v>
      </c>
      <c r="E138" s="25" t="s">
        <v>1369</v>
      </c>
      <c r="F138" s="25">
        <v>48532</v>
      </c>
      <c r="G138" s="26">
        <v>4700</v>
      </c>
      <c r="H138" s="27">
        <v>8105913205</v>
      </c>
      <c r="I138" s="28" t="s">
        <v>467</v>
      </c>
      <c r="J138" s="29" t="s">
        <v>2235</v>
      </c>
      <c r="K138" s="67" t="s">
        <v>2234</v>
      </c>
      <c r="L138" s="47">
        <v>4933</v>
      </c>
      <c r="M138" s="50" t="s">
        <v>2235</v>
      </c>
      <c r="N138" s="129">
        <v>14.29486153</v>
      </c>
      <c r="O138" s="29" t="str">
        <f t="shared" si="25"/>
        <v>NO</v>
      </c>
      <c r="P138" s="130"/>
      <c r="Q138" s="53" t="str">
        <f t="shared" si="26"/>
        <v>NO</v>
      </c>
      <c r="R138" s="56" t="s">
        <v>2235</v>
      </c>
      <c r="S138" s="57">
        <v>286608</v>
      </c>
      <c r="T138" s="33">
        <v>28702</v>
      </c>
      <c r="U138" s="33">
        <v>34764</v>
      </c>
      <c r="V138" s="58">
        <v>28061</v>
      </c>
      <c r="W138" s="32">
        <f t="shared" si="27"/>
        <v>0</v>
      </c>
      <c r="X138" s="25">
        <f t="shared" si="28"/>
        <v>0</v>
      </c>
      <c r="Y138" s="25">
        <f t="shared" si="29"/>
        <v>0</v>
      </c>
      <c r="Z138" s="27">
        <f t="shared" si="30"/>
        <v>0</v>
      </c>
      <c r="AA138" s="66" t="str">
        <f t="shared" si="31"/>
        <v>-</v>
      </c>
      <c r="AB138" s="32">
        <f t="shared" si="32"/>
        <v>0</v>
      </c>
      <c r="AC138" s="25">
        <f t="shared" si="33"/>
        <v>0</v>
      </c>
      <c r="AD138" s="27">
        <f t="shared" si="34"/>
        <v>0</v>
      </c>
      <c r="AE138" s="66" t="str">
        <f t="shared" si="35"/>
        <v>-</v>
      </c>
      <c r="AF138" s="32">
        <f t="shared" si="36"/>
        <v>0</v>
      </c>
    </row>
    <row r="139" spans="1:32" s="1" customFormat="1" ht="12.75">
      <c r="A139" s="136">
        <v>2608010</v>
      </c>
      <c r="B139" s="137">
        <v>55010</v>
      </c>
      <c r="C139" s="32" t="s">
        <v>1774</v>
      </c>
      <c r="D139" s="25" t="s">
        <v>506</v>
      </c>
      <c r="E139" s="25" t="s">
        <v>1775</v>
      </c>
      <c r="F139" s="25">
        <v>49812</v>
      </c>
      <c r="G139" s="26">
        <v>68</v>
      </c>
      <c r="H139" s="27">
        <v>9066392000</v>
      </c>
      <c r="I139" s="28">
        <v>7</v>
      </c>
      <c r="J139" s="29" t="s">
        <v>2236</v>
      </c>
      <c r="K139" s="67" t="s">
        <v>2234</v>
      </c>
      <c r="L139" s="47">
        <v>234</v>
      </c>
      <c r="M139" s="50" t="s">
        <v>2234</v>
      </c>
      <c r="N139" s="129">
        <v>15.6626506</v>
      </c>
      <c r="O139" s="29" t="str">
        <f aca="true" t="shared" si="37" ref="O139:O170">IF(ISNUMBER(N139)=FALSE,"M",IF(AND(ISNUMBER(N139),N139&gt;=20),"YES","NO"))</f>
        <v>NO</v>
      </c>
      <c r="P139" s="130"/>
      <c r="Q139" s="53" t="str">
        <f t="shared" si="26"/>
        <v>NO</v>
      </c>
      <c r="R139" s="56" t="s">
        <v>2236</v>
      </c>
      <c r="S139" s="57">
        <v>15773</v>
      </c>
      <c r="T139" s="33">
        <v>1552</v>
      </c>
      <c r="U139" s="33">
        <v>8786</v>
      </c>
      <c r="V139" s="58">
        <v>2996</v>
      </c>
      <c r="W139" s="32">
        <f t="shared" si="27"/>
        <v>1</v>
      </c>
      <c r="X139" s="25">
        <f t="shared" si="28"/>
        <v>1</v>
      </c>
      <c r="Y139" s="25">
        <f t="shared" si="29"/>
        <v>0</v>
      </c>
      <c r="Z139" s="27">
        <f t="shared" si="30"/>
        <v>0</v>
      </c>
      <c r="AA139" s="66" t="str">
        <f t="shared" si="31"/>
        <v>SRSA</v>
      </c>
      <c r="AB139" s="32">
        <f t="shared" si="32"/>
        <v>1</v>
      </c>
      <c r="AC139" s="25">
        <f t="shared" si="33"/>
        <v>0</v>
      </c>
      <c r="AD139" s="27">
        <f t="shared" si="34"/>
        <v>0</v>
      </c>
      <c r="AE139" s="66" t="str">
        <f t="shared" si="35"/>
        <v>-</v>
      </c>
      <c r="AF139" s="32">
        <f t="shared" si="36"/>
        <v>0</v>
      </c>
    </row>
    <row r="140" spans="1:32" s="1" customFormat="1" ht="12.75">
      <c r="A140" s="136">
        <v>2608040</v>
      </c>
      <c r="B140" s="137">
        <v>79020</v>
      </c>
      <c r="C140" s="32" t="s">
        <v>1776</v>
      </c>
      <c r="D140" s="25" t="s">
        <v>1777</v>
      </c>
      <c r="E140" s="25" t="s">
        <v>1778</v>
      </c>
      <c r="F140" s="25">
        <v>48723</v>
      </c>
      <c r="G140" s="26">
        <v>1474</v>
      </c>
      <c r="H140" s="27">
        <v>9896733160</v>
      </c>
      <c r="I140" s="28" t="s">
        <v>459</v>
      </c>
      <c r="J140" s="29" t="s">
        <v>2235</v>
      </c>
      <c r="K140" s="67" t="s">
        <v>2234</v>
      </c>
      <c r="L140" s="47">
        <v>2083</v>
      </c>
      <c r="M140" s="50" t="s">
        <v>2235</v>
      </c>
      <c r="N140" s="129">
        <v>13.97849462</v>
      </c>
      <c r="O140" s="29" t="str">
        <f t="shared" si="37"/>
        <v>NO</v>
      </c>
      <c r="P140" s="130"/>
      <c r="Q140" s="53" t="str">
        <f t="shared" si="26"/>
        <v>NO</v>
      </c>
      <c r="R140" s="56" t="s">
        <v>2236</v>
      </c>
      <c r="S140" s="57">
        <v>124200</v>
      </c>
      <c r="T140" s="33">
        <v>9882</v>
      </c>
      <c r="U140" s="33">
        <v>12969</v>
      </c>
      <c r="V140" s="58">
        <v>5184</v>
      </c>
      <c r="W140" s="32">
        <f t="shared" si="27"/>
        <v>0</v>
      </c>
      <c r="X140" s="25">
        <f t="shared" si="28"/>
        <v>0</v>
      </c>
      <c r="Y140" s="25">
        <f t="shared" si="29"/>
        <v>0</v>
      </c>
      <c r="Z140" s="27">
        <f t="shared" si="30"/>
        <v>0</v>
      </c>
      <c r="AA140" s="66" t="str">
        <f t="shared" si="31"/>
        <v>-</v>
      </c>
      <c r="AB140" s="32">
        <f t="shared" si="32"/>
        <v>1</v>
      </c>
      <c r="AC140" s="25">
        <f t="shared" si="33"/>
        <v>0</v>
      </c>
      <c r="AD140" s="27">
        <f t="shared" si="34"/>
        <v>0</v>
      </c>
      <c r="AE140" s="66" t="str">
        <f t="shared" si="35"/>
        <v>-</v>
      </c>
      <c r="AF140" s="32">
        <f t="shared" si="36"/>
        <v>0</v>
      </c>
    </row>
    <row r="141" spans="1:32" s="1" customFormat="1" ht="12.75">
      <c r="A141" s="136">
        <v>2608070</v>
      </c>
      <c r="B141" s="137">
        <v>73030</v>
      </c>
      <c r="C141" s="32" t="s">
        <v>1779</v>
      </c>
      <c r="D141" s="25" t="s">
        <v>1780</v>
      </c>
      <c r="E141" s="25" t="s">
        <v>786</v>
      </c>
      <c r="F141" s="25">
        <v>48724</v>
      </c>
      <c r="G141" s="26">
        <v>517</v>
      </c>
      <c r="H141" s="27">
        <v>9897541475</v>
      </c>
      <c r="I141" s="28">
        <v>4</v>
      </c>
      <c r="J141" s="29" t="s">
        <v>2235</v>
      </c>
      <c r="K141" s="67" t="s">
        <v>2234</v>
      </c>
      <c r="L141" s="47">
        <v>1389</v>
      </c>
      <c r="M141" s="50" t="s">
        <v>2235</v>
      </c>
      <c r="N141" s="129">
        <v>11.42172524</v>
      </c>
      <c r="O141" s="29" t="str">
        <f t="shared" si="37"/>
        <v>NO</v>
      </c>
      <c r="P141" s="130"/>
      <c r="Q141" s="53" t="str">
        <f t="shared" si="26"/>
        <v>NO</v>
      </c>
      <c r="R141" s="56" t="s">
        <v>2235</v>
      </c>
      <c r="S141" s="57">
        <v>75002</v>
      </c>
      <c r="T141" s="33">
        <v>5959</v>
      </c>
      <c r="U141" s="33">
        <v>9080</v>
      </c>
      <c r="V141" s="58">
        <v>4244</v>
      </c>
      <c r="W141" s="32">
        <f t="shared" si="27"/>
        <v>0</v>
      </c>
      <c r="X141" s="25">
        <f t="shared" si="28"/>
        <v>0</v>
      </c>
      <c r="Y141" s="25">
        <f t="shared" si="29"/>
        <v>0</v>
      </c>
      <c r="Z141" s="27">
        <f t="shared" si="30"/>
        <v>0</v>
      </c>
      <c r="AA141" s="66" t="str">
        <f t="shared" si="31"/>
        <v>-</v>
      </c>
      <c r="AB141" s="32">
        <f t="shared" si="32"/>
        <v>0</v>
      </c>
      <c r="AC141" s="25">
        <f t="shared" si="33"/>
        <v>0</v>
      </c>
      <c r="AD141" s="27">
        <f t="shared" si="34"/>
        <v>0</v>
      </c>
      <c r="AE141" s="66" t="str">
        <f t="shared" si="35"/>
        <v>-</v>
      </c>
      <c r="AF141" s="32">
        <f t="shared" si="36"/>
        <v>0</v>
      </c>
    </row>
    <row r="142" spans="1:32" s="1" customFormat="1" ht="12.75">
      <c r="A142" s="136">
        <v>2608130</v>
      </c>
      <c r="B142" s="137">
        <v>59020</v>
      </c>
      <c r="C142" s="32" t="s">
        <v>1781</v>
      </c>
      <c r="D142" s="25" t="s">
        <v>1782</v>
      </c>
      <c r="E142" s="25" t="s">
        <v>1783</v>
      </c>
      <c r="F142" s="25">
        <v>48811</v>
      </c>
      <c r="G142" s="26">
        <v>780</v>
      </c>
      <c r="H142" s="27">
        <v>9895843138</v>
      </c>
      <c r="I142" s="28" t="s">
        <v>470</v>
      </c>
      <c r="J142" s="29" t="s">
        <v>2235</v>
      </c>
      <c r="K142" s="67" t="s">
        <v>2234</v>
      </c>
      <c r="L142" s="47">
        <v>1208</v>
      </c>
      <c r="M142" s="50" t="s">
        <v>2235</v>
      </c>
      <c r="N142" s="129">
        <v>14.82630273</v>
      </c>
      <c r="O142" s="29" t="str">
        <f t="shared" si="37"/>
        <v>NO</v>
      </c>
      <c r="P142" s="130"/>
      <c r="Q142" s="53" t="str">
        <f t="shared" si="26"/>
        <v>NO</v>
      </c>
      <c r="R142" s="56" t="s">
        <v>2236</v>
      </c>
      <c r="S142" s="57">
        <v>103027</v>
      </c>
      <c r="T142" s="33">
        <v>8194</v>
      </c>
      <c r="U142" s="33">
        <v>10278</v>
      </c>
      <c r="V142" s="58">
        <v>7066</v>
      </c>
      <c r="W142" s="32">
        <f t="shared" si="27"/>
        <v>0</v>
      </c>
      <c r="X142" s="25">
        <f t="shared" si="28"/>
        <v>0</v>
      </c>
      <c r="Y142" s="25">
        <f t="shared" si="29"/>
        <v>0</v>
      </c>
      <c r="Z142" s="27">
        <f t="shared" si="30"/>
        <v>0</v>
      </c>
      <c r="AA142" s="66" t="str">
        <f t="shared" si="31"/>
        <v>-</v>
      </c>
      <c r="AB142" s="32">
        <f t="shared" si="32"/>
        <v>1</v>
      </c>
      <c r="AC142" s="25">
        <f t="shared" si="33"/>
        <v>0</v>
      </c>
      <c r="AD142" s="27">
        <f t="shared" si="34"/>
        <v>0</v>
      </c>
      <c r="AE142" s="66" t="str">
        <f t="shared" si="35"/>
        <v>-</v>
      </c>
      <c r="AF142" s="32">
        <f t="shared" si="36"/>
        <v>0</v>
      </c>
    </row>
    <row r="143" spans="1:32" s="1" customFormat="1" ht="12.75">
      <c r="A143" s="136">
        <v>2608160</v>
      </c>
      <c r="B143" s="137">
        <v>76070</v>
      </c>
      <c r="C143" s="32" t="s">
        <v>1784</v>
      </c>
      <c r="D143" s="25" t="s">
        <v>1785</v>
      </c>
      <c r="E143" s="25" t="s">
        <v>1786</v>
      </c>
      <c r="F143" s="25">
        <v>48419</v>
      </c>
      <c r="G143" s="26">
        <v>9745</v>
      </c>
      <c r="H143" s="27">
        <v>8106579393</v>
      </c>
      <c r="I143" s="28">
        <v>7</v>
      </c>
      <c r="J143" s="29" t="s">
        <v>2236</v>
      </c>
      <c r="K143" s="67" t="s">
        <v>2234</v>
      </c>
      <c r="L143" s="47">
        <v>570</v>
      </c>
      <c r="M143" s="50" t="s">
        <v>2234</v>
      </c>
      <c r="N143" s="129">
        <v>16.95906433</v>
      </c>
      <c r="O143" s="29" t="str">
        <f t="shared" si="37"/>
        <v>NO</v>
      </c>
      <c r="P143" s="130"/>
      <c r="Q143" s="53" t="str">
        <f t="shared" si="26"/>
        <v>NO</v>
      </c>
      <c r="R143" s="56" t="s">
        <v>2236</v>
      </c>
      <c r="S143" s="57">
        <v>46412</v>
      </c>
      <c r="T143" s="33">
        <v>3970</v>
      </c>
      <c r="U143" s="33">
        <v>4573</v>
      </c>
      <c r="V143" s="58">
        <v>3327</v>
      </c>
      <c r="W143" s="32">
        <f t="shared" si="27"/>
        <v>1</v>
      </c>
      <c r="X143" s="25">
        <f t="shared" si="28"/>
        <v>1</v>
      </c>
      <c r="Y143" s="25">
        <f t="shared" si="29"/>
        <v>0</v>
      </c>
      <c r="Z143" s="27">
        <f t="shared" si="30"/>
        <v>0</v>
      </c>
      <c r="AA143" s="66" t="str">
        <f t="shared" si="31"/>
        <v>SRSA</v>
      </c>
      <c r="AB143" s="32">
        <f t="shared" si="32"/>
        <v>1</v>
      </c>
      <c r="AC143" s="25">
        <f t="shared" si="33"/>
        <v>0</v>
      </c>
      <c r="AD143" s="27">
        <f t="shared" si="34"/>
        <v>0</v>
      </c>
      <c r="AE143" s="66" t="str">
        <f t="shared" si="35"/>
        <v>-</v>
      </c>
      <c r="AF143" s="32">
        <f t="shared" si="36"/>
        <v>0</v>
      </c>
    </row>
    <row r="144" spans="1:32" s="1" customFormat="1" ht="12.75">
      <c r="A144" s="136">
        <v>2600123</v>
      </c>
      <c r="B144" s="137">
        <v>82902</v>
      </c>
      <c r="C144" s="32" t="s">
        <v>1232</v>
      </c>
      <c r="D144" s="25" t="s">
        <v>1233</v>
      </c>
      <c r="E144" s="25" t="s">
        <v>1234</v>
      </c>
      <c r="F144" s="25">
        <v>48216</v>
      </c>
      <c r="G144" s="26">
        <v>2058</v>
      </c>
      <c r="H144" s="27">
        <v>3139637757</v>
      </c>
      <c r="I144" s="28">
        <v>1</v>
      </c>
      <c r="J144" s="29" t="s">
        <v>2235</v>
      </c>
      <c r="K144" s="67" t="s">
        <v>2234</v>
      </c>
      <c r="L144" s="47">
        <v>117</v>
      </c>
      <c r="M144" s="50" t="s">
        <v>2234</v>
      </c>
      <c r="N144" s="129" t="s">
        <v>454</v>
      </c>
      <c r="O144" s="29" t="str">
        <f t="shared" si="37"/>
        <v>M</v>
      </c>
      <c r="P144" s="130">
        <v>29.921</v>
      </c>
      <c r="Q144" s="53" t="str">
        <f t="shared" si="26"/>
        <v>YES</v>
      </c>
      <c r="R144" s="56" t="s">
        <v>2235</v>
      </c>
      <c r="S144" s="57">
        <v>12031</v>
      </c>
      <c r="T144" s="33">
        <v>1519</v>
      </c>
      <c r="U144" s="33">
        <v>0</v>
      </c>
      <c r="V144" s="58">
        <v>1827</v>
      </c>
      <c r="W144" s="32">
        <f t="shared" si="27"/>
        <v>0</v>
      </c>
      <c r="X144" s="25">
        <f t="shared" si="28"/>
        <v>1</v>
      </c>
      <c r="Y144" s="25">
        <f t="shared" si="29"/>
        <v>0</v>
      </c>
      <c r="Z144" s="27">
        <f t="shared" si="30"/>
        <v>0</v>
      </c>
      <c r="AA144" s="66" t="str">
        <f t="shared" si="31"/>
        <v>-</v>
      </c>
      <c r="AB144" s="32">
        <f t="shared" si="32"/>
        <v>0</v>
      </c>
      <c r="AC144" s="25">
        <f t="shared" si="33"/>
        <v>1</v>
      </c>
      <c r="AD144" s="27">
        <f t="shared" si="34"/>
        <v>0</v>
      </c>
      <c r="AE144" s="66" t="str">
        <f t="shared" si="35"/>
        <v>-</v>
      </c>
      <c r="AF144" s="32">
        <f t="shared" si="36"/>
        <v>0</v>
      </c>
    </row>
    <row r="145" spans="1:32" s="1" customFormat="1" ht="12.75">
      <c r="A145" s="136">
        <v>2608280</v>
      </c>
      <c r="B145" s="137">
        <v>32030</v>
      </c>
      <c r="C145" s="32" t="s">
        <v>1787</v>
      </c>
      <c r="D145" s="25" t="s">
        <v>1788</v>
      </c>
      <c r="E145" s="25" t="s">
        <v>1789</v>
      </c>
      <c r="F145" s="25">
        <v>48725</v>
      </c>
      <c r="G145" s="26">
        <v>1068</v>
      </c>
      <c r="H145" s="27">
        <v>9898562940</v>
      </c>
      <c r="I145" s="28">
        <v>7</v>
      </c>
      <c r="J145" s="29" t="s">
        <v>2236</v>
      </c>
      <c r="K145" s="67" t="s">
        <v>2234</v>
      </c>
      <c r="L145" s="47">
        <v>278</v>
      </c>
      <c r="M145" s="50" t="s">
        <v>2234</v>
      </c>
      <c r="N145" s="129">
        <v>12.75862069</v>
      </c>
      <c r="O145" s="29" t="str">
        <f t="shared" si="37"/>
        <v>NO</v>
      </c>
      <c r="P145" s="130"/>
      <c r="Q145" s="53" t="str">
        <f t="shared" si="26"/>
        <v>NO</v>
      </c>
      <c r="R145" s="56" t="s">
        <v>2236</v>
      </c>
      <c r="S145" s="57">
        <v>13470</v>
      </c>
      <c r="T145" s="33">
        <v>1191</v>
      </c>
      <c r="U145" s="33">
        <v>1664</v>
      </c>
      <c r="V145" s="58">
        <v>1053</v>
      </c>
      <c r="W145" s="32">
        <f t="shared" si="27"/>
        <v>1</v>
      </c>
      <c r="X145" s="25">
        <f t="shared" si="28"/>
        <v>1</v>
      </c>
      <c r="Y145" s="25">
        <f t="shared" si="29"/>
        <v>0</v>
      </c>
      <c r="Z145" s="27">
        <f t="shared" si="30"/>
        <v>0</v>
      </c>
      <c r="AA145" s="66" t="str">
        <f t="shared" si="31"/>
        <v>SRSA</v>
      </c>
      <c r="AB145" s="32">
        <f t="shared" si="32"/>
        <v>1</v>
      </c>
      <c r="AC145" s="25">
        <f t="shared" si="33"/>
        <v>0</v>
      </c>
      <c r="AD145" s="27">
        <f t="shared" si="34"/>
        <v>0</v>
      </c>
      <c r="AE145" s="66" t="str">
        <f t="shared" si="35"/>
        <v>-</v>
      </c>
      <c r="AF145" s="32">
        <f t="shared" si="36"/>
        <v>0</v>
      </c>
    </row>
    <row r="146" spans="1:32" s="1" customFormat="1" ht="12.75">
      <c r="A146" s="136">
        <v>2600152</v>
      </c>
      <c r="B146" s="137">
        <v>51903</v>
      </c>
      <c r="C146" s="32" t="s">
        <v>1295</v>
      </c>
      <c r="D146" s="25" t="s">
        <v>1296</v>
      </c>
      <c r="E146" s="25" t="s">
        <v>1297</v>
      </c>
      <c r="F146" s="25">
        <v>49660</v>
      </c>
      <c r="G146" s="26">
        <v>9180</v>
      </c>
      <c r="H146" s="27">
        <v>2317234981</v>
      </c>
      <c r="I146" s="28">
        <v>6</v>
      </c>
      <c r="J146" s="29" t="s">
        <v>2235</v>
      </c>
      <c r="K146" s="67" t="s">
        <v>2234</v>
      </c>
      <c r="L146" s="47">
        <v>86</v>
      </c>
      <c r="M146" s="50" t="s">
        <v>2234</v>
      </c>
      <c r="N146" s="129" t="s">
        <v>454</v>
      </c>
      <c r="O146" s="29" t="str">
        <f t="shared" si="37"/>
        <v>M</v>
      </c>
      <c r="P146" s="130">
        <v>22.34</v>
      </c>
      <c r="Q146" s="53" t="str">
        <f t="shared" si="26"/>
        <v>YES</v>
      </c>
      <c r="R146" s="56" t="s">
        <v>2236</v>
      </c>
      <c r="S146" s="57">
        <v>6700</v>
      </c>
      <c r="T146" s="33">
        <v>754</v>
      </c>
      <c r="U146" s="33">
        <v>839</v>
      </c>
      <c r="V146" s="58">
        <v>699</v>
      </c>
      <c r="W146" s="32">
        <f t="shared" si="27"/>
        <v>0</v>
      </c>
      <c r="X146" s="25">
        <f t="shared" si="28"/>
        <v>1</v>
      </c>
      <c r="Y146" s="25">
        <f t="shared" si="29"/>
        <v>0</v>
      </c>
      <c r="Z146" s="27">
        <f t="shared" si="30"/>
        <v>0</v>
      </c>
      <c r="AA146" s="66" t="str">
        <f t="shared" si="31"/>
        <v>-</v>
      </c>
      <c r="AB146" s="32">
        <f t="shared" si="32"/>
        <v>1</v>
      </c>
      <c r="AC146" s="25">
        <f t="shared" si="33"/>
        <v>1</v>
      </c>
      <c r="AD146" s="27" t="str">
        <f t="shared" si="34"/>
        <v>Initial</v>
      </c>
      <c r="AE146" s="66" t="str">
        <f t="shared" si="35"/>
        <v>RLIS</v>
      </c>
      <c r="AF146" s="32">
        <f t="shared" si="36"/>
        <v>0</v>
      </c>
    </row>
    <row r="147" spans="1:32" s="1" customFormat="1" ht="12.75">
      <c r="A147" s="136">
        <v>2608400</v>
      </c>
      <c r="B147" s="137">
        <v>79030</v>
      </c>
      <c r="C147" s="32" t="s">
        <v>1790</v>
      </c>
      <c r="D147" s="25" t="s">
        <v>1791</v>
      </c>
      <c r="E147" s="25" t="s">
        <v>1792</v>
      </c>
      <c r="F147" s="25">
        <v>48726</v>
      </c>
      <c r="G147" s="26">
        <v>9401</v>
      </c>
      <c r="H147" s="27">
        <v>9898722200</v>
      </c>
      <c r="I147" s="28" t="s">
        <v>471</v>
      </c>
      <c r="J147" s="29" t="s">
        <v>2236</v>
      </c>
      <c r="K147" s="67" t="s">
        <v>2234</v>
      </c>
      <c r="L147" s="47">
        <v>1403</v>
      </c>
      <c r="M147" s="50" t="s">
        <v>2235</v>
      </c>
      <c r="N147" s="129">
        <v>14.56912585</v>
      </c>
      <c r="O147" s="29" t="str">
        <f t="shared" si="37"/>
        <v>NO</v>
      </c>
      <c r="P147" s="130"/>
      <c r="Q147" s="53" t="str">
        <f t="shared" si="26"/>
        <v>NO</v>
      </c>
      <c r="R147" s="56" t="s">
        <v>2236</v>
      </c>
      <c r="S147" s="57">
        <v>91627</v>
      </c>
      <c r="T147" s="33">
        <v>7322</v>
      </c>
      <c r="U147" s="33">
        <v>9370</v>
      </c>
      <c r="V147" s="58">
        <v>3808</v>
      </c>
      <c r="W147" s="32">
        <f t="shared" si="27"/>
        <v>1</v>
      </c>
      <c r="X147" s="25">
        <f t="shared" si="28"/>
        <v>0</v>
      </c>
      <c r="Y147" s="25">
        <f t="shared" si="29"/>
        <v>0</v>
      </c>
      <c r="Z147" s="27">
        <f t="shared" si="30"/>
        <v>0</v>
      </c>
      <c r="AA147" s="66" t="str">
        <f t="shared" si="31"/>
        <v>-</v>
      </c>
      <c r="AB147" s="32">
        <f t="shared" si="32"/>
        <v>1</v>
      </c>
      <c r="AC147" s="25">
        <f t="shared" si="33"/>
        <v>0</v>
      </c>
      <c r="AD147" s="27">
        <f t="shared" si="34"/>
        <v>0</v>
      </c>
      <c r="AE147" s="66" t="str">
        <f t="shared" si="35"/>
        <v>-</v>
      </c>
      <c r="AF147" s="32">
        <f t="shared" si="36"/>
        <v>0</v>
      </c>
    </row>
    <row r="148" spans="1:32" s="1" customFormat="1" ht="12.75">
      <c r="A148" s="136">
        <v>2608430</v>
      </c>
      <c r="B148" s="137">
        <v>14010</v>
      </c>
      <c r="C148" s="32" t="s">
        <v>1793</v>
      </c>
      <c r="D148" s="25" t="s">
        <v>1602</v>
      </c>
      <c r="E148" s="25" t="s">
        <v>1794</v>
      </c>
      <c r="F148" s="25">
        <v>49031</v>
      </c>
      <c r="G148" s="26">
        <v>98</v>
      </c>
      <c r="H148" s="27">
        <v>2694450500</v>
      </c>
      <c r="I148" s="28">
        <v>8</v>
      </c>
      <c r="J148" s="29" t="s">
        <v>2236</v>
      </c>
      <c r="K148" s="67" t="s">
        <v>2234</v>
      </c>
      <c r="L148" s="47">
        <v>1216</v>
      </c>
      <c r="M148" s="50" t="s">
        <v>2235</v>
      </c>
      <c r="N148" s="129">
        <v>17.87994891</v>
      </c>
      <c r="O148" s="29" t="str">
        <f t="shared" si="37"/>
        <v>NO</v>
      </c>
      <c r="P148" s="130"/>
      <c r="Q148" s="53" t="str">
        <f t="shared" si="26"/>
        <v>NO</v>
      </c>
      <c r="R148" s="56" t="s">
        <v>2236</v>
      </c>
      <c r="S148" s="57">
        <v>135210</v>
      </c>
      <c r="T148" s="33">
        <v>12547</v>
      </c>
      <c r="U148" s="33">
        <v>13302</v>
      </c>
      <c r="V148" s="58">
        <v>8899</v>
      </c>
      <c r="W148" s="32">
        <f t="shared" si="27"/>
        <v>1</v>
      </c>
      <c r="X148" s="25">
        <f t="shared" si="28"/>
        <v>0</v>
      </c>
      <c r="Y148" s="25">
        <f t="shared" si="29"/>
        <v>0</v>
      </c>
      <c r="Z148" s="27">
        <f t="shared" si="30"/>
        <v>0</v>
      </c>
      <c r="AA148" s="66" t="str">
        <f t="shared" si="31"/>
        <v>-</v>
      </c>
      <c r="AB148" s="32">
        <f t="shared" si="32"/>
        <v>1</v>
      </c>
      <c r="AC148" s="25">
        <f t="shared" si="33"/>
        <v>0</v>
      </c>
      <c r="AD148" s="27">
        <f t="shared" si="34"/>
        <v>0</v>
      </c>
      <c r="AE148" s="66" t="str">
        <f t="shared" si="35"/>
        <v>-</v>
      </c>
      <c r="AF148" s="32">
        <f t="shared" si="36"/>
        <v>0</v>
      </c>
    </row>
    <row r="149" spans="1:32" s="1" customFormat="1" ht="12.75">
      <c r="A149" s="136">
        <v>2608520</v>
      </c>
      <c r="B149" s="137">
        <v>41070</v>
      </c>
      <c r="C149" s="32" t="s">
        <v>1795</v>
      </c>
      <c r="D149" s="25" t="s">
        <v>1796</v>
      </c>
      <c r="E149" s="25" t="s">
        <v>1395</v>
      </c>
      <c r="F149" s="25">
        <v>49319</v>
      </c>
      <c r="G149" s="26">
        <v>9599</v>
      </c>
      <c r="H149" s="27">
        <v>6166961204</v>
      </c>
      <c r="I149" s="28">
        <v>4</v>
      </c>
      <c r="J149" s="29" t="s">
        <v>2235</v>
      </c>
      <c r="K149" s="67" t="s">
        <v>2234</v>
      </c>
      <c r="L149" s="47">
        <v>3134</v>
      </c>
      <c r="M149" s="50" t="s">
        <v>2235</v>
      </c>
      <c r="N149" s="129">
        <v>7.688037746</v>
      </c>
      <c r="O149" s="29" t="str">
        <f t="shared" si="37"/>
        <v>NO</v>
      </c>
      <c r="P149" s="130"/>
      <c r="Q149" s="53" t="str">
        <f t="shared" si="26"/>
        <v>NO</v>
      </c>
      <c r="R149" s="56" t="s">
        <v>2235</v>
      </c>
      <c r="S149" s="57">
        <v>130987</v>
      </c>
      <c r="T149" s="33">
        <v>7963</v>
      </c>
      <c r="U149" s="33">
        <v>14400</v>
      </c>
      <c r="V149" s="58">
        <v>2065</v>
      </c>
      <c r="W149" s="32">
        <f t="shared" si="27"/>
        <v>0</v>
      </c>
      <c r="X149" s="25">
        <f t="shared" si="28"/>
        <v>0</v>
      </c>
      <c r="Y149" s="25">
        <f t="shared" si="29"/>
        <v>0</v>
      </c>
      <c r="Z149" s="27">
        <f t="shared" si="30"/>
        <v>0</v>
      </c>
      <c r="AA149" s="66" t="str">
        <f t="shared" si="31"/>
        <v>-</v>
      </c>
      <c r="AB149" s="32">
        <f t="shared" si="32"/>
        <v>0</v>
      </c>
      <c r="AC149" s="25">
        <f t="shared" si="33"/>
        <v>0</v>
      </c>
      <c r="AD149" s="27">
        <f t="shared" si="34"/>
        <v>0</v>
      </c>
      <c r="AE149" s="66" t="str">
        <f t="shared" si="35"/>
        <v>-</v>
      </c>
      <c r="AF149" s="32">
        <f t="shared" si="36"/>
        <v>0</v>
      </c>
    </row>
    <row r="150" spans="1:32" s="1" customFormat="1" ht="12.75">
      <c r="A150" s="136">
        <v>2600196</v>
      </c>
      <c r="B150" s="137">
        <v>25906</v>
      </c>
      <c r="C150" s="32" t="s">
        <v>1372</v>
      </c>
      <c r="D150" s="25" t="s">
        <v>1373</v>
      </c>
      <c r="E150" s="25" t="s">
        <v>1369</v>
      </c>
      <c r="F150" s="25">
        <v>48503</v>
      </c>
      <c r="G150" s="26">
        <v>3915</v>
      </c>
      <c r="H150" s="27">
        <v>8103416944</v>
      </c>
      <c r="I150" s="28">
        <v>2</v>
      </c>
      <c r="J150" s="29" t="s">
        <v>2235</v>
      </c>
      <c r="K150" s="67" t="s">
        <v>2234</v>
      </c>
      <c r="L150" s="47">
        <v>329</v>
      </c>
      <c r="M150" s="50" t="s">
        <v>2234</v>
      </c>
      <c r="N150" s="129" t="s">
        <v>454</v>
      </c>
      <c r="O150" s="29" t="str">
        <f t="shared" si="37"/>
        <v>M</v>
      </c>
      <c r="P150" s="130">
        <v>36.034</v>
      </c>
      <c r="Q150" s="53" t="str">
        <f t="shared" si="26"/>
        <v>YES</v>
      </c>
      <c r="R150" s="56" t="s">
        <v>2235</v>
      </c>
      <c r="S150" s="57">
        <v>38254</v>
      </c>
      <c r="T150" s="33">
        <v>6322</v>
      </c>
      <c r="U150" s="33">
        <v>5641</v>
      </c>
      <c r="V150" s="58">
        <v>6139</v>
      </c>
      <c r="W150" s="32">
        <f t="shared" si="27"/>
        <v>0</v>
      </c>
      <c r="X150" s="25">
        <f t="shared" si="28"/>
        <v>1</v>
      </c>
      <c r="Y150" s="25">
        <f t="shared" si="29"/>
        <v>0</v>
      </c>
      <c r="Z150" s="27">
        <f t="shared" si="30"/>
        <v>0</v>
      </c>
      <c r="AA150" s="66" t="str">
        <f t="shared" si="31"/>
        <v>-</v>
      </c>
      <c r="AB150" s="32">
        <f t="shared" si="32"/>
        <v>0</v>
      </c>
      <c r="AC150" s="25">
        <f t="shared" si="33"/>
        <v>1</v>
      </c>
      <c r="AD150" s="27">
        <f t="shared" si="34"/>
        <v>0</v>
      </c>
      <c r="AE150" s="66" t="str">
        <f t="shared" si="35"/>
        <v>-</v>
      </c>
      <c r="AF150" s="32">
        <f t="shared" si="36"/>
        <v>0</v>
      </c>
    </row>
    <row r="151" spans="1:32" s="1" customFormat="1" ht="12.75">
      <c r="A151" s="136">
        <v>2600236</v>
      </c>
      <c r="B151" s="137">
        <v>82949</v>
      </c>
      <c r="C151" s="32" t="s">
        <v>1454</v>
      </c>
      <c r="D151" s="25" t="s">
        <v>1455</v>
      </c>
      <c r="E151" s="25" t="s">
        <v>1234</v>
      </c>
      <c r="F151" s="25">
        <v>48219</v>
      </c>
      <c r="G151" s="26">
        <v>4113</v>
      </c>
      <c r="H151" s="27">
        <v>3135379400</v>
      </c>
      <c r="I151" s="28">
        <v>1</v>
      </c>
      <c r="J151" s="29" t="s">
        <v>2235</v>
      </c>
      <c r="K151" s="67" t="s">
        <v>2234</v>
      </c>
      <c r="L151" s="47">
        <v>149</v>
      </c>
      <c r="M151" s="50" t="s">
        <v>2234</v>
      </c>
      <c r="N151" s="129" t="s">
        <v>454</v>
      </c>
      <c r="O151" s="29" t="str">
        <f t="shared" si="37"/>
        <v>M</v>
      </c>
      <c r="P151" s="130">
        <v>14.198</v>
      </c>
      <c r="Q151" s="53" t="str">
        <f t="shared" si="26"/>
        <v>NO</v>
      </c>
      <c r="R151" s="56" t="s">
        <v>2235</v>
      </c>
      <c r="S151" s="57">
        <v>12384</v>
      </c>
      <c r="T151" s="33">
        <v>1175</v>
      </c>
      <c r="U151" s="33">
        <v>0</v>
      </c>
      <c r="V151" s="58">
        <v>799</v>
      </c>
      <c r="W151" s="32">
        <f t="shared" si="27"/>
        <v>0</v>
      </c>
      <c r="X151" s="25">
        <f t="shared" si="28"/>
        <v>1</v>
      </c>
      <c r="Y151" s="25">
        <f t="shared" si="29"/>
        <v>0</v>
      </c>
      <c r="Z151" s="27">
        <f t="shared" si="30"/>
        <v>0</v>
      </c>
      <c r="AA151" s="66" t="str">
        <f t="shared" si="31"/>
        <v>-</v>
      </c>
      <c r="AB151" s="32">
        <f t="shared" si="32"/>
        <v>0</v>
      </c>
      <c r="AC151" s="25">
        <f t="shared" si="33"/>
        <v>0</v>
      </c>
      <c r="AD151" s="27">
        <f t="shared" si="34"/>
        <v>0</v>
      </c>
      <c r="AE151" s="66" t="str">
        <f t="shared" si="35"/>
        <v>-</v>
      </c>
      <c r="AF151" s="32">
        <f t="shared" si="36"/>
        <v>0</v>
      </c>
    </row>
    <row r="152" spans="1:32" s="1" customFormat="1" ht="12.75">
      <c r="A152" s="136">
        <v>2608580</v>
      </c>
      <c r="B152" s="137">
        <v>50010</v>
      </c>
      <c r="C152" s="32" t="s">
        <v>1797</v>
      </c>
      <c r="D152" s="25" t="s">
        <v>1798</v>
      </c>
      <c r="E152" s="25" t="s">
        <v>1799</v>
      </c>
      <c r="F152" s="25">
        <v>48015</v>
      </c>
      <c r="G152" s="26">
        <v>1600</v>
      </c>
      <c r="H152" s="27">
        <v>5865102000</v>
      </c>
      <c r="I152" s="28" t="s">
        <v>453</v>
      </c>
      <c r="J152" s="29" t="s">
        <v>2235</v>
      </c>
      <c r="K152" s="67" t="s">
        <v>2234</v>
      </c>
      <c r="L152" s="47">
        <v>2701</v>
      </c>
      <c r="M152" s="50" t="s">
        <v>2235</v>
      </c>
      <c r="N152" s="129">
        <v>13.73976342</v>
      </c>
      <c r="O152" s="29" t="str">
        <f t="shared" si="37"/>
        <v>NO</v>
      </c>
      <c r="P152" s="130"/>
      <c r="Q152" s="53" t="str">
        <f t="shared" si="26"/>
        <v>NO</v>
      </c>
      <c r="R152" s="56" t="s">
        <v>2235</v>
      </c>
      <c r="S152" s="57">
        <v>147118</v>
      </c>
      <c r="T152" s="33">
        <v>10831</v>
      </c>
      <c r="U152" s="33">
        <v>16227</v>
      </c>
      <c r="V152" s="58">
        <v>2018</v>
      </c>
      <c r="W152" s="32">
        <f t="shared" si="27"/>
        <v>0</v>
      </c>
      <c r="X152" s="25">
        <f t="shared" si="28"/>
        <v>0</v>
      </c>
      <c r="Y152" s="25">
        <f t="shared" si="29"/>
        <v>0</v>
      </c>
      <c r="Z152" s="27">
        <f t="shared" si="30"/>
        <v>0</v>
      </c>
      <c r="AA152" s="66" t="str">
        <f t="shared" si="31"/>
        <v>-</v>
      </c>
      <c r="AB152" s="32">
        <f t="shared" si="32"/>
        <v>0</v>
      </c>
      <c r="AC152" s="25">
        <f t="shared" si="33"/>
        <v>0</v>
      </c>
      <c r="AD152" s="27">
        <f t="shared" si="34"/>
        <v>0</v>
      </c>
      <c r="AE152" s="66" t="str">
        <f t="shared" si="35"/>
        <v>-</v>
      </c>
      <c r="AF152" s="32">
        <f t="shared" si="36"/>
        <v>0</v>
      </c>
    </row>
    <row r="153" spans="1:32" s="1" customFormat="1" ht="12.75">
      <c r="A153" s="136">
        <v>2600163</v>
      </c>
      <c r="B153" s="137">
        <v>81902</v>
      </c>
      <c r="C153" s="32" t="s">
        <v>1313</v>
      </c>
      <c r="D153" s="25" t="s">
        <v>1314</v>
      </c>
      <c r="E153" s="25" t="s">
        <v>1231</v>
      </c>
      <c r="F153" s="25">
        <v>48104</v>
      </c>
      <c r="G153" s="26">
        <v>6129</v>
      </c>
      <c r="H153" s="27">
        <v>7348221100</v>
      </c>
      <c r="I153" s="28">
        <v>2</v>
      </c>
      <c r="J153" s="29" t="s">
        <v>2235</v>
      </c>
      <c r="K153" s="67" t="s">
        <v>2234</v>
      </c>
      <c r="L153" s="47">
        <v>300</v>
      </c>
      <c r="M153" s="50" t="s">
        <v>2234</v>
      </c>
      <c r="N153" s="129" t="s">
        <v>454</v>
      </c>
      <c r="O153" s="29" t="str">
        <f t="shared" si="37"/>
        <v>M</v>
      </c>
      <c r="P153" s="130">
        <v>32.809</v>
      </c>
      <c r="Q153" s="53" t="str">
        <f t="shared" si="26"/>
        <v>YES</v>
      </c>
      <c r="R153" s="56" t="s">
        <v>2235</v>
      </c>
      <c r="S153" s="57">
        <v>37877</v>
      </c>
      <c r="T153" s="33">
        <v>4561</v>
      </c>
      <c r="U153" s="33">
        <v>4180</v>
      </c>
      <c r="V153" s="58">
        <v>5100</v>
      </c>
      <c r="W153" s="32">
        <f t="shared" si="27"/>
        <v>0</v>
      </c>
      <c r="X153" s="25">
        <f t="shared" si="28"/>
        <v>1</v>
      </c>
      <c r="Y153" s="25">
        <f t="shared" si="29"/>
        <v>0</v>
      </c>
      <c r="Z153" s="27">
        <f t="shared" si="30"/>
        <v>0</v>
      </c>
      <c r="AA153" s="66" t="str">
        <f t="shared" si="31"/>
        <v>-</v>
      </c>
      <c r="AB153" s="32">
        <f t="shared" si="32"/>
        <v>0</v>
      </c>
      <c r="AC153" s="25">
        <f t="shared" si="33"/>
        <v>1</v>
      </c>
      <c r="AD153" s="27">
        <f t="shared" si="34"/>
        <v>0</v>
      </c>
      <c r="AE153" s="66" t="str">
        <f t="shared" si="35"/>
        <v>-</v>
      </c>
      <c r="AF153" s="32">
        <f t="shared" si="36"/>
        <v>0</v>
      </c>
    </row>
    <row r="154" spans="1:32" s="1" customFormat="1" ht="12.75">
      <c r="A154" s="136">
        <v>2608610</v>
      </c>
      <c r="B154" s="137">
        <v>5035</v>
      </c>
      <c r="C154" s="32" t="s">
        <v>1800</v>
      </c>
      <c r="D154" s="25" t="s">
        <v>733</v>
      </c>
      <c r="E154" s="25" t="s">
        <v>1801</v>
      </c>
      <c r="F154" s="25">
        <v>49622</v>
      </c>
      <c r="G154" s="26">
        <v>128</v>
      </c>
      <c r="H154" s="27">
        <v>2315443141</v>
      </c>
      <c r="I154" s="28">
        <v>7</v>
      </c>
      <c r="J154" s="29" t="s">
        <v>2236</v>
      </c>
      <c r="K154" s="67" t="s">
        <v>2234</v>
      </c>
      <c r="L154" s="47">
        <v>433</v>
      </c>
      <c r="M154" s="50" t="s">
        <v>2234</v>
      </c>
      <c r="N154" s="129">
        <v>10.19332162</v>
      </c>
      <c r="O154" s="29" t="str">
        <f t="shared" si="37"/>
        <v>NO</v>
      </c>
      <c r="P154" s="130"/>
      <c r="Q154" s="53" t="str">
        <f t="shared" si="26"/>
        <v>NO</v>
      </c>
      <c r="R154" s="56" t="s">
        <v>2236</v>
      </c>
      <c r="S154" s="57">
        <v>27831</v>
      </c>
      <c r="T154" s="33">
        <v>2179</v>
      </c>
      <c r="U154" s="33">
        <v>2796</v>
      </c>
      <c r="V154" s="58">
        <v>285</v>
      </c>
      <c r="W154" s="32">
        <f t="shared" si="27"/>
        <v>1</v>
      </c>
      <c r="X154" s="25">
        <f t="shared" si="28"/>
        <v>1</v>
      </c>
      <c r="Y154" s="25">
        <f t="shared" si="29"/>
        <v>0</v>
      </c>
      <c r="Z154" s="27">
        <f t="shared" si="30"/>
        <v>0</v>
      </c>
      <c r="AA154" s="66" t="str">
        <f t="shared" si="31"/>
        <v>SRSA</v>
      </c>
      <c r="AB154" s="32">
        <f t="shared" si="32"/>
        <v>1</v>
      </c>
      <c r="AC154" s="25">
        <f t="shared" si="33"/>
        <v>0</v>
      </c>
      <c r="AD154" s="27">
        <f t="shared" si="34"/>
        <v>0</v>
      </c>
      <c r="AE154" s="66" t="str">
        <f t="shared" si="35"/>
        <v>-</v>
      </c>
      <c r="AF154" s="32">
        <f t="shared" si="36"/>
        <v>0</v>
      </c>
    </row>
    <row r="155" spans="1:32" s="1" customFormat="1" ht="12.75">
      <c r="A155" s="136">
        <v>2608640</v>
      </c>
      <c r="B155" s="137">
        <v>59125</v>
      </c>
      <c r="C155" s="32" t="s">
        <v>1802</v>
      </c>
      <c r="D155" s="25" t="s">
        <v>515</v>
      </c>
      <c r="E155" s="25" t="s">
        <v>496</v>
      </c>
      <c r="F155" s="25">
        <v>48888</v>
      </c>
      <c r="G155" s="26">
        <v>9</v>
      </c>
      <c r="H155" s="27">
        <v>9898315243</v>
      </c>
      <c r="I155" s="28">
        <v>7</v>
      </c>
      <c r="J155" s="29" t="s">
        <v>2236</v>
      </c>
      <c r="K155" s="67" t="s">
        <v>2234</v>
      </c>
      <c r="L155" s="47">
        <v>1911</v>
      </c>
      <c r="M155" s="50" t="s">
        <v>2235</v>
      </c>
      <c r="N155" s="129">
        <v>17.50886525</v>
      </c>
      <c r="O155" s="29" t="str">
        <f t="shared" si="37"/>
        <v>NO</v>
      </c>
      <c r="P155" s="130"/>
      <c r="Q155" s="53" t="str">
        <f t="shared" si="26"/>
        <v>NO</v>
      </c>
      <c r="R155" s="56" t="s">
        <v>2236</v>
      </c>
      <c r="S155" s="57">
        <v>132507</v>
      </c>
      <c r="T155" s="33">
        <v>11912</v>
      </c>
      <c r="U155" s="33">
        <v>13696</v>
      </c>
      <c r="V155" s="58">
        <v>11211</v>
      </c>
      <c r="W155" s="32">
        <f t="shared" si="27"/>
        <v>1</v>
      </c>
      <c r="X155" s="25">
        <f t="shared" si="28"/>
        <v>0</v>
      </c>
      <c r="Y155" s="25">
        <f t="shared" si="29"/>
        <v>0</v>
      </c>
      <c r="Z155" s="27">
        <f t="shared" si="30"/>
        <v>0</v>
      </c>
      <c r="AA155" s="66" t="str">
        <f t="shared" si="31"/>
        <v>-</v>
      </c>
      <c r="AB155" s="32">
        <f t="shared" si="32"/>
        <v>1</v>
      </c>
      <c r="AC155" s="25">
        <f t="shared" si="33"/>
        <v>0</v>
      </c>
      <c r="AD155" s="27">
        <f t="shared" si="34"/>
        <v>0</v>
      </c>
      <c r="AE155" s="66" t="str">
        <f t="shared" si="35"/>
        <v>-</v>
      </c>
      <c r="AF155" s="32">
        <f t="shared" si="36"/>
        <v>0</v>
      </c>
    </row>
    <row r="156" spans="1:32" s="1" customFormat="1" ht="12.75">
      <c r="A156" s="136">
        <v>2608670</v>
      </c>
      <c r="B156" s="137">
        <v>75030</v>
      </c>
      <c r="C156" s="32" t="s">
        <v>1803</v>
      </c>
      <c r="D156" s="25" t="s">
        <v>731</v>
      </c>
      <c r="E156" s="25" t="s">
        <v>296</v>
      </c>
      <c r="F156" s="25">
        <v>49032</v>
      </c>
      <c r="G156" s="26">
        <v>158</v>
      </c>
      <c r="H156" s="27">
        <v>2694675220</v>
      </c>
      <c r="I156" s="28">
        <v>7</v>
      </c>
      <c r="J156" s="29" t="s">
        <v>2236</v>
      </c>
      <c r="K156" s="67" t="s">
        <v>2234</v>
      </c>
      <c r="L156" s="47">
        <v>902</v>
      </c>
      <c r="M156" s="50" t="s">
        <v>2235</v>
      </c>
      <c r="N156" s="129">
        <v>10.52072264</v>
      </c>
      <c r="O156" s="29" t="str">
        <f t="shared" si="37"/>
        <v>NO</v>
      </c>
      <c r="P156" s="130"/>
      <c r="Q156" s="53" t="str">
        <f t="shared" si="26"/>
        <v>NO</v>
      </c>
      <c r="R156" s="56" t="s">
        <v>2236</v>
      </c>
      <c r="S156" s="57">
        <v>41450</v>
      </c>
      <c r="T156" s="33">
        <v>2819</v>
      </c>
      <c r="U156" s="33">
        <v>5045</v>
      </c>
      <c r="V156" s="58">
        <v>594</v>
      </c>
      <c r="W156" s="32">
        <f t="shared" si="27"/>
        <v>1</v>
      </c>
      <c r="X156" s="25">
        <f t="shared" si="28"/>
        <v>0</v>
      </c>
      <c r="Y156" s="25">
        <f t="shared" si="29"/>
        <v>0</v>
      </c>
      <c r="Z156" s="27">
        <f t="shared" si="30"/>
        <v>0</v>
      </c>
      <c r="AA156" s="66" t="str">
        <f t="shared" si="31"/>
        <v>-</v>
      </c>
      <c r="AB156" s="32">
        <f t="shared" si="32"/>
        <v>1</v>
      </c>
      <c r="AC156" s="25">
        <f t="shared" si="33"/>
        <v>0</v>
      </c>
      <c r="AD156" s="27">
        <f t="shared" si="34"/>
        <v>0</v>
      </c>
      <c r="AE156" s="66" t="str">
        <f t="shared" si="35"/>
        <v>-</v>
      </c>
      <c r="AF156" s="32">
        <f t="shared" si="36"/>
        <v>0</v>
      </c>
    </row>
    <row r="157" spans="1:32" s="1" customFormat="1" ht="12.75">
      <c r="A157" s="136">
        <v>2600139</v>
      </c>
      <c r="B157" s="137">
        <v>82918</v>
      </c>
      <c r="C157" s="32" t="s">
        <v>1266</v>
      </c>
      <c r="D157" s="25" t="s">
        <v>1267</v>
      </c>
      <c r="E157" s="25" t="s">
        <v>1234</v>
      </c>
      <c r="F157" s="25">
        <v>48209</v>
      </c>
      <c r="G157" s="26">
        <v>1524</v>
      </c>
      <c r="H157" s="27">
        <v>3138439440</v>
      </c>
      <c r="I157" s="28">
        <v>1</v>
      </c>
      <c r="J157" s="29" t="s">
        <v>2235</v>
      </c>
      <c r="K157" s="67" t="s">
        <v>2234</v>
      </c>
      <c r="L157" s="47">
        <v>944</v>
      </c>
      <c r="M157" s="50" t="s">
        <v>2235</v>
      </c>
      <c r="N157" s="129" t="s">
        <v>454</v>
      </c>
      <c r="O157" s="29" t="str">
        <f t="shared" si="37"/>
        <v>M</v>
      </c>
      <c r="P157" s="130">
        <v>36.046</v>
      </c>
      <c r="Q157" s="53" t="str">
        <f t="shared" si="26"/>
        <v>YES</v>
      </c>
      <c r="R157" s="56" t="s">
        <v>2235</v>
      </c>
      <c r="S157" s="57">
        <v>108873</v>
      </c>
      <c r="T157" s="33">
        <v>15927</v>
      </c>
      <c r="U157" s="33">
        <v>28358</v>
      </c>
      <c r="V157" s="58">
        <v>17589</v>
      </c>
      <c r="W157" s="32">
        <f t="shared" si="27"/>
        <v>0</v>
      </c>
      <c r="X157" s="25">
        <f t="shared" si="28"/>
        <v>0</v>
      </c>
      <c r="Y157" s="25">
        <f t="shared" si="29"/>
        <v>0</v>
      </c>
      <c r="Z157" s="27">
        <f t="shared" si="30"/>
        <v>0</v>
      </c>
      <c r="AA157" s="66" t="str">
        <f t="shared" si="31"/>
        <v>-</v>
      </c>
      <c r="AB157" s="32">
        <f t="shared" si="32"/>
        <v>0</v>
      </c>
      <c r="AC157" s="25">
        <f t="shared" si="33"/>
        <v>1</v>
      </c>
      <c r="AD157" s="27">
        <f t="shared" si="34"/>
        <v>0</v>
      </c>
      <c r="AE157" s="66" t="str">
        <f t="shared" si="35"/>
        <v>-</v>
      </c>
      <c r="AF157" s="32">
        <f t="shared" si="36"/>
        <v>0</v>
      </c>
    </row>
    <row r="158" spans="1:32" s="1" customFormat="1" ht="12.75">
      <c r="A158" s="136">
        <v>2600168</v>
      </c>
      <c r="B158" s="137">
        <v>82923</v>
      </c>
      <c r="C158" s="32" t="s">
        <v>1321</v>
      </c>
      <c r="D158" s="25" t="s">
        <v>1322</v>
      </c>
      <c r="E158" s="25" t="s">
        <v>1234</v>
      </c>
      <c r="F158" s="25">
        <v>48224</v>
      </c>
      <c r="G158" s="26" t="s">
        <v>771</v>
      </c>
      <c r="H158" s="27">
        <v>3138848830</v>
      </c>
      <c r="I158" s="28" t="s">
        <v>455</v>
      </c>
      <c r="J158" s="29" t="s">
        <v>2235</v>
      </c>
      <c r="K158" s="67" t="s">
        <v>2234</v>
      </c>
      <c r="L158" s="47">
        <v>638</v>
      </c>
      <c r="M158" s="50" t="s">
        <v>2235</v>
      </c>
      <c r="N158" s="129" t="s">
        <v>454</v>
      </c>
      <c r="O158" s="29" t="str">
        <f t="shared" si="37"/>
        <v>M</v>
      </c>
      <c r="P158" s="130">
        <v>30.586</v>
      </c>
      <c r="Q158" s="53" t="str">
        <f t="shared" si="26"/>
        <v>YES</v>
      </c>
      <c r="R158" s="56" t="s">
        <v>2235</v>
      </c>
      <c r="S158" s="57">
        <v>51120</v>
      </c>
      <c r="T158" s="33">
        <v>7933</v>
      </c>
      <c r="U158" s="33">
        <v>0</v>
      </c>
      <c r="V158" s="58">
        <v>10149</v>
      </c>
      <c r="W158" s="32">
        <f t="shared" si="27"/>
        <v>0</v>
      </c>
      <c r="X158" s="25">
        <f t="shared" si="28"/>
        <v>0</v>
      </c>
      <c r="Y158" s="25">
        <f t="shared" si="29"/>
        <v>0</v>
      </c>
      <c r="Z158" s="27">
        <f t="shared" si="30"/>
        <v>0</v>
      </c>
      <c r="AA158" s="66" t="str">
        <f t="shared" si="31"/>
        <v>-</v>
      </c>
      <c r="AB158" s="32">
        <f t="shared" si="32"/>
        <v>0</v>
      </c>
      <c r="AC158" s="25">
        <f t="shared" si="33"/>
        <v>1</v>
      </c>
      <c r="AD158" s="27">
        <f t="shared" si="34"/>
        <v>0</v>
      </c>
      <c r="AE158" s="66" t="str">
        <f t="shared" si="35"/>
        <v>-</v>
      </c>
      <c r="AF158" s="32">
        <f t="shared" si="36"/>
        <v>0</v>
      </c>
    </row>
    <row r="159" spans="1:32" s="1" customFormat="1" ht="12.75">
      <c r="A159" s="136">
        <v>2600209</v>
      </c>
      <c r="B159" s="137">
        <v>41920</v>
      </c>
      <c r="C159" s="32" t="s">
        <v>1399</v>
      </c>
      <c r="D159" s="25" t="s">
        <v>1400</v>
      </c>
      <c r="E159" s="25" t="s">
        <v>298</v>
      </c>
      <c r="F159" s="25">
        <v>49306</v>
      </c>
      <c r="G159" s="26">
        <v>8844</v>
      </c>
      <c r="H159" s="27">
        <v>6168666000</v>
      </c>
      <c r="I159" s="28">
        <v>4</v>
      </c>
      <c r="J159" s="29" t="s">
        <v>2235</v>
      </c>
      <c r="K159" s="67" t="s">
        <v>2234</v>
      </c>
      <c r="L159" s="47">
        <v>524</v>
      </c>
      <c r="M159" s="50" t="s">
        <v>2234</v>
      </c>
      <c r="N159" s="129" t="s">
        <v>454</v>
      </c>
      <c r="O159" s="29" t="str">
        <f t="shared" si="37"/>
        <v>M</v>
      </c>
      <c r="P159" s="130">
        <v>3.509</v>
      </c>
      <c r="Q159" s="53" t="str">
        <f t="shared" si="26"/>
        <v>NO</v>
      </c>
      <c r="R159" s="56" t="s">
        <v>2235</v>
      </c>
      <c r="S159" s="57">
        <v>10400</v>
      </c>
      <c r="T159" s="33">
        <v>387</v>
      </c>
      <c r="U159" s="33">
        <v>1596</v>
      </c>
      <c r="V159" s="58">
        <v>345</v>
      </c>
      <c r="W159" s="32">
        <f t="shared" si="27"/>
        <v>0</v>
      </c>
      <c r="X159" s="25">
        <f t="shared" si="28"/>
        <v>1</v>
      </c>
      <c r="Y159" s="25">
        <f t="shared" si="29"/>
        <v>0</v>
      </c>
      <c r="Z159" s="27">
        <f t="shared" si="30"/>
        <v>0</v>
      </c>
      <c r="AA159" s="66" t="str">
        <f t="shared" si="31"/>
        <v>-</v>
      </c>
      <c r="AB159" s="32">
        <f t="shared" si="32"/>
        <v>0</v>
      </c>
      <c r="AC159" s="25">
        <f t="shared" si="33"/>
        <v>0</v>
      </c>
      <c r="AD159" s="27">
        <f t="shared" si="34"/>
        <v>0</v>
      </c>
      <c r="AE159" s="66" t="str">
        <f t="shared" si="35"/>
        <v>-</v>
      </c>
      <c r="AF159" s="32">
        <f t="shared" si="36"/>
        <v>0</v>
      </c>
    </row>
    <row r="160" spans="1:32" s="1" customFormat="1" ht="12.75">
      <c r="A160" s="136">
        <v>2608730</v>
      </c>
      <c r="B160" s="137">
        <v>15050</v>
      </c>
      <c r="C160" s="32" t="s">
        <v>1804</v>
      </c>
      <c r="D160" s="25" t="s">
        <v>1805</v>
      </c>
      <c r="E160" s="25" t="s">
        <v>362</v>
      </c>
      <c r="F160" s="25">
        <v>49720</v>
      </c>
      <c r="G160" s="26">
        <v>1398</v>
      </c>
      <c r="H160" s="27">
        <v>2315473200</v>
      </c>
      <c r="I160" s="28" t="s">
        <v>459</v>
      </c>
      <c r="J160" s="29" t="s">
        <v>2235</v>
      </c>
      <c r="K160" s="67" t="s">
        <v>2234</v>
      </c>
      <c r="L160" s="47">
        <v>1271</v>
      </c>
      <c r="M160" s="50" t="s">
        <v>2235</v>
      </c>
      <c r="N160" s="129">
        <v>7.504575961</v>
      </c>
      <c r="O160" s="29" t="str">
        <f t="shared" si="37"/>
        <v>NO</v>
      </c>
      <c r="P160" s="130"/>
      <c r="Q160" s="53" t="str">
        <f t="shared" si="26"/>
        <v>NO</v>
      </c>
      <c r="R160" s="56" t="s">
        <v>2236</v>
      </c>
      <c r="S160" s="57">
        <v>55709</v>
      </c>
      <c r="T160" s="33">
        <v>3561</v>
      </c>
      <c r="U160" s="33">
        <v>6180</v>
      </c>
      <c r="V160" s="58">
        <v>837</v>
      </c>
      <c r="W160" s="32">
        <f t="shared" si="27"/>
        <v>0</v>
      </c>
      <c r="X160" s="25">
        <f t="shared" si="28"/>
        <v>0</v>
      </c>
      <c r="Y160" s="25">
        <f t="shared" si="29"/>
        <v>0</v>
      </c>
      <c r="Z160" s="27">
        <f t="shared" si="30"/>
        <v>0</v>
      </c>
      <c r="AA160" s="66" t="str">
        <f t="shared" si="31"/>
        <v>-</v>
      </c>
      <c r="AB160" s="32">
        <f t="shared" si="32"/>
        <v>1</v>
      </c>
      <c r="AC160" s="25">
        <f t="shared" si="33"/>
        <v>0</v>
      </c>
      <c r="AD160" s="27">
        <f t="shared" si="34"/>
        <v>0</v>
      </c>
      <c r="AE160" s="66" t="str">
        <f t="shared" si="35"/>
        <v>-</v>
      </c>
      <c r="AF160" s="32">
        <f t="shared" si="36"/>
        <v>0</v>
      </c>
    </row>
    <row r="161" spans="1:32" s="1" customFormat="1" ht="12.75">
      <c r="A161" s="136">
        <v>2680240</v>
      </c>
      <c r="B161" s="137">
        <v>15000</v>
      </c>
      <c r="C161" s="32" t="s">
        <v>1134</v>
      </c>
      <c r="D161" s="25" t="s">
        <v>1135</v>
      </c>
      <c r="E161" s="25" t="s">
        <v>362</v>
      </c>
      <c r="F161" s="25">
        <v>49720</v>
      </c>
      <c r="G161" s="26">
        <v>1006</v>
      </c>
      <c r="H161" s="27">
        <v>2315479947</v>
      </c>
      <c r="I161" s="28">
        <v>6</v>
      </c>
      <c r="J161" s="29" t="s">
        <v>2235</v>
      </c>
      <c r="K161" s="67" t="s">
        <v>2234</v>
      </c>
      <c r="L161" s="47">
        <v>98</v>
      </c>
      <c r="M161" s="50" t="s">
        <v>2234</v>
      </c>
      <c r="N161" s="129" t="s">
        <v>454</v>
      </c>
      <c r="O161" s="29" t="str">
        <f t="shared" si="37"/>
        <v>M</v>
      </c>
      <c r="P161" s="130"/>
      <c r="Q161" s="53" t="str">
        <f t="shared" si="26"/>
        <v>NO</v>
      </c>
      <c r="R161" s="56" t="s">
        <v>2236</v>
      </c>
      <c r="S161" s="57">
        <v>551</v>
      </c>
      <c r="T161" s="33">
        <v>0</v>
      </c>
      <c r="U161" s="33">
        <v>284</v>
      </c>
      <c r="V161" s="58">
        <v>614</v>
      </c>
      <c r="W161" s="32">
        <f t="shared" si="27"/>
        <v>0</v>
      </c>
      <c r="X161" s="25">
        <f t="shared" si="28"/>
        <v>1</v>
      </c>
      <c r="Y161" s="25">
        <f t="shared" si="29"/>
        <v>0</v>
      </c>
      <c r="Z161" s="27">
        <f t="shared" si="30"/>
        <v>0</v>
      </c>
      <c r="AA161" s="66" t="str">
        <f t="shared" si="31"/>
        <v>-</v>
      </c>
      <c r="AB161" s="32">
        <f t="shared" si="32"/>
        <v>1</v>
      </c>
      <c r="AC161" s="25">
        <f t="shared" si="33"/>
        <v>0</v>
      </c>
      <c r="AD161" s="27">
        <f t="shared" si="34"/>
        <v>0</v>
      </c>
      <c r="AE161" s="66" t="str">
        <f t="shared" si="35"/>
        <v>-</v>
      </c>
      <c r="AF161" s="32">
        <f t="shared" si="36"/>
        <v>0</v>
      </c>
    </row>
    <row r="162" spans="1:32" s="1" customFormat="1" ht="12.75">
      <c r="A162" s="136">
        <v>2600190</v>
      </c>
      <c r="B162" s="137">
        <v>82936</v>
      </c>
      <c r="C162" s="32" t="s">
        <v>1359</v>
      </c>
      <c r="D162" s="25" t="s">
        <v>1360</v>
      </c>
      <c r="E162" s="25" t="s">
        <v>1234</v>
      </c>
      <c r="F162" s="25">
        <v>48210</v>
      </c>
      <c r="G162" s="26">
        <v>1964</v>
      </c>
      <c r="H162" s="27">
        <v>3138972203</v>
      </c>
      <c r="I162" s="28">
        <v>1</v>
      </c>
      <c r="J162" s="29" t="s">
        <v>2235</v>
      </c>
      <c r="K162" s="67" t="s">
        <v>2234</v>
      </c>
      <c r="L162" s="47">
        <v>194</v>
      </c>
      <c r="M162" s="50" t="s">
        <v>2234</v>
      </c>
      <c r="N162" s="129" t="s">
        <v>454</v>
      </c>
      <c r="O162" s="29" t="str">
        <f t="shared" si="37"/>
        <v>M</v>
      </c>
      <c r="P162" s="130">
        <v>39.338</v>
      </c>
      <c r="Q162" s="53" t="str">
        <f t="shared" si="26"/>
        <v>YES</v>
      </c>
      <c r="R162" s="56" t="s">
        <v>2235</v>
      </c>
      <c r="S162" s="57">
        <v>22780</v>
      </c>
      <c r="T162" s="33">
        <v>3643</v>
      </c>
      <c r="U162" s="33">
        <v>0</v>
      </c>
      <c r="V162" s="58">
        <v>3934</v>
      </c>
      <c r="W162" s="32">
        <f t="shared" si="27"/>
        <v>0</v>
      </c>
      <c r="X162" s="25">
        <f t="shared" si="28"/>
        <v>1</v>
      </c>
      <c r="Y162" s="25">
        <f t="shared" si="29"/>
        <v>0</v>
      </c>
      <c r="Z162" s="27">
        <f t="shared" si="30"/>
        <v>0</v>
      </c>
      <c r="AA162" s="66" t="str">
        <f t="shared" si="31"/>
        <v>-</v>
      </c>
      <c r="AB162" s="32">
        <f t="shared" si="32"/>
        <v>0</v>
      </c>
      <c r="AC162" s="25">
        <f t="shared" si="33"/>
        <v>1</v>
      </c>
      <c r="AD162" s="27">
        <f t="shared" si="34"/>
        <v>0</v>
      </c>
      <c r="AE162" s="66" t="str">
        <f t="shared" si="35"/>
        <v>-</v>
      </c>
      <c r="AF162" s="32">
        <f t="shared" si="36"/>
        <v>0</v>
      </c>
    </row>
    <row r="163" spans="1:32" s="1" customFormat="1" ht="12.75">
      <c r="A163" s="136">
        <v>2608770</v>
      </c>
      <c r="B163" s="137">
        <v>23030</v>
      </c>
      <c r="C163" s="32" t="s">
        <v>1806</v>
      </c>
      <c r="D163" s="25" t="s">
        <v>1807</v>
      </c>
      <c r="E163" s="25" t="s">
        <v>1808</v>
      </c>
      <c r="F163" s="25">
        <v>48813</v>
      </c>
      <c r="G163" s="26">
        <v>1797</v>
      </c>
      <c r="H163" s="27">
        <v>5175415100</v>
      </c>
      <c r="I163" s="28" t="s">
        <v>467</v>
      </c>
      <c r="J163" s="29" t="s">
        <v>2235</v>
      </c>
      <c r="K163" s="67" t="s">
        <v>2234</v>
      </c>
      <c r="L163" s="47">
        <v>3093</v>
      </c>
      <c r="M163" s="50" t="s">
        <v>2235</v>
      </c>
      <c r="N163" s="129">
        <v>7.709815078</v>
      </c>
      <c r="O163" s="29" t="str">
        <f t="shared" si="37"/>
        <v>NO</v>
      </c>
      <c r="P163" s="130"/>
      <c r="Q163" s="53" t="str">
        <f t="shared" si="26"/>
        <v>NO</v>
      </c>
      <c r="R163" s="56" t="s">
        <v>2235</v>
      </c>
      <c r="S163" s="57">
        <v>145004</v>
      </c>
      <c r="T163" s="33">
        <v>8573</v>
      </c>
      <c r="U163" s="33">
        <v>15579</v>
      </c>
      <c r="V163" s="58">
        <v>2038</v>
      </c>
      <c r="W163" s="32">
        <f t="shared" si="27"/>
        <v>0</v>
      </c>
      <c r="X163" s="25">
        <f t="shared" si="28"/>
        <v>0</v>
      </c>
      <c r="Y163" s="25">
        <f t="shared" si="29"/>
        <v>0</v>
      </c>
      <c r="Z163" s="27">
        <f t="shared" si="30"/>
        <v>0</v>
      </c>
      <c r="AA163" s="66" t="str">
        <f t="shared" si="31"/>
        <v>-</v>
      </c>
      <c r="AB163" s="32">
        <f t="shared" si="32"/>
        <v>0</v>
      </c>
      <c r="AC163" s="25">
        <f t="shared" si="33"/>
        <v>0</v>
      </c>
      <c r="AD163" s="27">
        <f t="shared" si="34"/>
        <v>0</v>
      </c>
      <c r="AE163" s="66" t="str">
        <f t="shared" si="35"/>
        <v>-</v>
      </c>
      <c r="AF163" s="32">
        <f t="shared" si="36"/>
        <v>0</v>
      </c>
    </row>
    <row r="164" spans="1:32" s="1" customFormat="1" ht="12.75">
      <c r="A164" s="136">
        <v>2600100</v>
      </c>
      <c r="B164" s="137">
        <v>47902</v>
      </c>
      <c r="C164" s="32" t="s">
        <v>418</v>
      </c>
      <c r="D164" s="25" t="s">
        <v>419</v>
      </c>
      <c r="E164" s="25" t="s">
        <v>417</v>
      </c>
      <c r="F164" s="25">
        <v>48843</v>
      </c>
      <c r="G164" s="26">
        <v>9098</v>
      </c>
      <c r="H164" s="27">
        <v>8106322200</v>
      </c>
      <c r="I164" s="28">
        <v>3</v>
      </c>
      <c r="J164" s="29" t="s">
        <v>2235</v>
      </c>
      <c r="K164" s="67" t="s">
        <v>2234</v>
      </c>
      <c r="L164" s="47">
        <v>334</v>
      </c>
      <c r="M164" s="50" t="s">
        <v>2234</v>
      </c>
      <c r="N164" s="129" t="s">
        <v>454</v>
      </c>
      <c r="O164" s="29" t="str">
        <f t="shared" si="37"/>
        <v>M</v>
      </c>
      <c r="P164" s="130">
        <v>0.551</v>
      </c>
      <c r="Q164" s="53" t="str">
        <f t="shared" si="26"/>
        <v>NO</v>
      </c>
      <c r="R164" s="56" t="s">
        <v>2235</v>
      </c>
      <c r="S164" s="57">
        <v>6302</v>
      </c>
      <c r="T164" s="33">
        <v>0</v>
      </c>
      <c r="U164" s="33">
        <v>998</v>
      </c>
      <c r="V164" s="58">
        <v>220</v>
      </c>
      <c r="W164" s="32">
        <f t="shared" si="27"/>
        <v>0</v>
      </c>
      <c r="X164" s="25">
        <f t="shared" si="28"/>
        <v>1</v>
      </c>
      <c r="Y164" s="25">
        <f t="shared" si="29"/>
        <v>0</v>
      </c>
      <c r="Z164" s="27">
        <f t="shared" si="30"/>
        <v>0</v>
      </c>
      <c r="AA164" s="66" t="str">
        <f t="shared" si="31"/>
        <v>-</v>
      </c>
      <c r="AB164" s="32">
        <f t="shared" si="32"/>
        <v>0</v>
      </c>
      <c r="AC164" s="25">
        <f t="shared" si="33"/>
        <v>0</v>
      </c>
      <c r="AD164" s="27">
        <f t="shared" si="34"/>
        <v>0</v>
      </c>
      <c r="AE164" s="66" t="str">
        <f t="shared" si="35"/>
        <v>-</v>
      </c>
      <c r="AF164" s="32">
        <f t="shared" si="36"/>
        <v>0</v>
      </c>
    </row>
    <row r="165" spans="1:32" s="1" customFormat="1" ht="12.75">
      <c r="A165" s="136">
        <v>2608880</v>
      </c>
      <c r="B165" s="137">
        <v>31050</v>
      </c>
      <c r="C165" s="32" t="s">
        <v>1809</v>
      </c>
      <c r="D165" s="25" t="s">
        <v>1810</v>
      </c>
      <c r="E165" s="25" t="s">
        <v>1811</v>
      </c>
      <c r="F165" s="25">
        <v>49916</v>
      </c>
      <c r="G165" s="26">
        <v>140</v>
      </c>
      <c r="H165" s="27">
        <v>9065234691</v>
      </c>
      <c r="I165" s="28">
        <v>7</v>
      </c>
      <c r="J165" s="29" t="s">
        <v>2236</v>
      </c>
      <c r="K165" s="67" t="s">
        <v>2234</v>
      </c>
      <c r="L165" s="47">
        <v>288</v>
      </c>
      <c r="M165" s="50" t="s">
        <v>2234</v>
      </c>
      <c r="N165" s="129">
        <v>8.645533141</v>
      </c>
      <c r="O165" s="29" t="str">
        <f t="shared" si="37"/>
        <v>NO</v>
      </c>
      <c r="P165" s="130"/>
      <c r="Q165" s="53" t="str">
        <f t="shared" si="26"/>
        <v>NO</v>
      </c>
      <c r="R165" s="56" t="s">
        <v>2236</v>
      </c>
      <c r="S165" s="57">
        <v>12750</v>
      </c>
      <c r="T165" s="33">
        <v>952</v>
      </c>
      <c r="U165" s="33">
        <v>1580</v>
      </c>
      <c r="V165" s="58">
        <v>2790</v>
      </c>
      <c r="W165" s="32">
        <f t="shared" si="27"/>
        <v>1</v>
      </c>
      <c r="X165" s="25">
        <f t="shared" si="28"/>
        <v>1</v>
      </c>
      <c r="Y165" s="25">
        <f t="shared" si="29"/>
        <v>0</v>
      </c>
      <c r="Z165" s="27">
        <f t="shared" si="30"/>
        <v>0</v>
      </c>
      <c r="AA165" s="66" t="str">
        <f t="shared" si="31"/>
        <v>SRSA</v>
      </c>
      <c r="AB165" s="32">
        <f t="shared" si="32"/>
        <v>1</v>
      </c>
      <c r="AC165" s="25">
        <f t="shared" si="33"/>
        <v>0</v>
      </c>
      <c r="AD165" s="27">
        <f t="shared" si="34"/>
        <v>0</v>
      </c>
      <c r="AE165" s="66" t="str">
        <f t="shared" si="35"/>
        <v>-</v>
      </c>
      <c r="AF165" s="32">
        <f t="shared" si="36"/>
        <v>0</v>
      </c>
    </row>
    <row r="166" spans="1:32" s="1" customFormat="1" ht="12.75">
      <c r="A166" s="136">
        <v>2600151</v>
      </c>
      <c r="B166" s="137">
        <v>44901</v>
      </c>
      <c r="C166" s="32" t="s">
        <v>1292</v>
      </c>
      <c r="D166" s="25" t="s">
        <v>1293</v>
      </c>
      <c r="E166" s="25" t="s">
        <v>1294</v>
      </c>
      <c r="F166" s="25">
        <v>48446</v>
      </c>
      <c r="G166" s="26">
        <v>1661</v>
      </c>
      <c r="H166" s="27">
        <v>8106678970</v>
      </c>
      <c r="I166" s="28">
        <v>3</v>
      </c>
      <c r="J166" s="29" t="s">
        <v>2235</v>
      </c>
      <c r="K166" s="67" t="s">
        <v>2234</v>
      </c>
      <c r="L166" s="47">
        <v>278</v>
      </c>
      <c r="M166" s="50" t="s">
        <v>2234</v>
      </c>
      <c r="N166" s="129" t="s">
        <v>454</v>
      </c>
      <c r="O166" s="29" t="str">
        <f t="shared" si="37"/>
        <v>M</v>
      </c>
      <c r="P166" s="130">
        <v>4.636</v>
      </c>
      <c r="Q166" s="53" t="str">
        <f aca="true" t="shared" si="38" ref="Q166:Q197">IF(AND(ISNUMBER(P166),P166&gt;=20),"YES","NO")</f>
        <v>NO</v>
      </c>
      <c r="R166" s="56" t="s">
        <v>2235</v>
      </c>
      <c r="S166" s="57">
        <v>6258</v>
      </c>
      <c r="T166" s="33">
        <v>294</v>
      </c>
      <c r="U166" s="33">
        <v>1045</v>
      </c>
      <c r="V166" s="58">
        <v>183</v>
      </c>
      <c r="W166" s="32">
        <f t="shared" si="27"/>
        <v>0</v>
      </c>
      <c r="X166" s="25">
        <f t="shared" si="28"/>
        <v>1</v>
      </c>
      <c r="Y166" s="25">
        <f t="shared" si="29"/>
        <v>0</v>
      </c>
      <c r="Z166" s="27">
        <f t="shared" si="30"/>
        <v>0</v>
      </c>
      <c r="AA166" s="66" t="str">
        <f t="shared" si="31"/>
        <v>-</v>
      </c>
      <c r="AB166" s="32">
        <f t="shared" si="32"/>
        <v>0</v>
      </c>
      <c r="AC166" s="25">
        <f t="shared" si="33"/>
        <v>0</v>
      </c>
      <c r="AD166" s="27">
        <f t="shared" si="34"/>
        <v>0</v>
      </c>
      <c r="AE166" s="66" t="str">
        <f t="shared" si="35"/>
        <v>-</v>
      </c>
      <c r="AF166" s="32">
        <f t="shared" si="36"/>
        <v>0</v>
      </c>
    </row>
    <row r="167" spans="1:32" s="1" customFormat="1" ht="12.75">
      <c r="A167" s="136">
        <v>2680260</v>
      </c>
      <c r="B167" s="137">
        <v>16000</v>
      </c>
      <c r="C167" s="32" t="s">
        <v>1136</v>
      </c>
      <c r="D167" s="25" t="s">
        <v>1137</v>
      </c>
      <c r="E167" s="25" t="s">
        <v>2284</v>
      </c>
      <c r="F167" s="25">
        <v>49749</v>
      </c>
      <c r="G167" s="26">
        <v>9357</v>
      </c>
      <c r="H167" s="27">
        <v>2312389394</v>
      </c>
      <c r="I167" s="28">
        <v>7</v>
      </c>
      <c r="J167" s="29" t="s">
        <v>2236</v>
      </c>
      <c r="K167" s="67" t="s">
        <v>2234</v>
      </c>
      <c r="L167" s="47">
        <v>92</v>
      </c>
      <c r="M167" s="50" t="s">
        <v>2234</v>
      </c>
      <c r="N167" s="129" t="s">
        <v>454</v>
      </c>
      <c r="O167" s="29" t="str">
        <f t="shared" si="37"/>
        <v>M</v>
      </c>
      <c r="P167" s="130"/>
      <c r="Q167" s="53" t="str">
        <f t="shared" si="38"/>
        <v>NO</v>
      </c>
      <c r="R167" s="56" t="s">
        <v>2236</v>
      </c>
      <c r="S167" s="57">
        <v>511</v>
      </c>
      <c r="T167" s="33">
        <v>0</v>
      </c>
      <c r="U167" s="33">
        <v>10243</v>
      </c>
      <c r="V167" s="58">
        <v>26816</v>
      </c>
      <c r="W167" s="32">
        <f t="shared" si="27"/>
        <v>1</v>
      </c>
      <c r="X167" s="25">
        <f t="shared" si="28"/>
        <v>1</v>
      </c>
      <c r="Y167" s="25">
        <f t="shared" si="29"/>
        <v>0</v>
      </c>
      <c r="Z167" s="27">
        <f t="shared" si="30"/>
        <v>0</v>
      </c>
      <c r="AA167" s="66" t="str">
        <f t="shared" si="31"/>
        <v>SRSA</v>
      </c>
      <c r="AB167" s="32">
        <f t="shared" si="32"/>
        <v>1</v>
      </c>
      <c r="AC167" s="25">
        <f t="shared" si="33"/>
        <v>0</v>
      </c>
      <c r="AD167" s="27">
        <f t="shared" si="34"/>
        <v>0</v>
      </c>
      <c r="AE167" s="66" t="str">
        <f t="shared" si="35"/>
        <v>-</v>
      </c>
      <c r="AF167" s="32">
        <f t="shared" si="36"/>
        <v>0</v>
      </c>
    </row>
    <row r="168" spans="1:32" s="1" customFormat="1" ht="12.75">
      <c r="A168" s="136">
        <v>2608910</v>
      </c>
      <c r="B168" s="137">
        <v>16015</v>
      </c>
      <c r="C168" s="32" t="s">
        <v>1812</v>
      </c>
      <c r="D168" s="25" t="s">
        <v>781</v>
      </c>
      <c r="E168" s="25" t="s">
        <v>1813</v>
      </c>
      <c r="F168" s="25">
        <v>49721</v>
      </c>
      <c r="G168" s="26">
        <v>100</v>
      </c>
      <c r="H168" s="27">
        <v>2316274436</v>
      </c>
      <c r="I168" s="28" t="s">
        <v>459</v>
      </c>
      <c r="J168" s="29" t="s">
        <v>2235</v>
      </c>
      <c r="K168" s="67" t="s">
        <v>2234</v>
      </c>
      <c r="L168" s="47">
        <v>2075</v>
      </c>
      <c r="M168" s="50" t="s">
        <v>2235</v>
      </c>
      <c r="N168" s="129">
        <v>17.46941896</v>
      </c>
      <c r="O168" s="29" t="str">
        <f t="shared" si="37"/>
        <v>NO</v>
      </c>
      <c r="P168" s="130"/>
      <c r="Q168" s="53" t="str">
        <f t="shared" si="38"/>
        <v>NO</v>
      </c>
      <c r="R168" s="56" t="s">
        <v>2236</v>
      </c>
      <c r="S168" s="57">
        <v>153758</v>
      </c>
      <c r="T168" s="33">
        <v>15863</v>
      </c>
      <c r="U168" s="33">
        <v>17796</v>
      </c>
      <c r="V168" s="58">
        <v>13213</v>
      </c>
      <c r="W168" s="32">
        <f t="shared" si="27"/>
        <v>0</v>
      </c>
      <c r="X168" s="25">
        <f t="shared" si="28"/>
        <v>0</v>
      </c>
      <c r="Y168" s="25">
        <f t="shared" si="29"/>
        <v>0</v>
      </c>
      <c r="Z168" s="27">
        <f t="shared" si="30"/>
        <v>0</v>
      </c>
      <c r="AA168" s="66" t="str">
        <f t="shared" si="31"/>
        <v>-</v>
      </c>
      <c r="AB168" s="32">
        <f t="shared" si="32"/>
        <v>1</v>
      </c>
      <c r="AC168" s="25">
        <f t="shared" si="33"/>
        <v>0</v>
      </c>
      <c r="AD168" s="27">
        <f t="shared" si="34"/>
        <v>0</v>
      </c>
      <c r="AE168" s="66" t="str">
        <f t="shared" si="35"/>
        <v>-</v>
      </c>
      <c r="AF168" s="32">
        <f t="shared" si="36"/>
        <v>0</v>
      </c>
    </row>
    <row r="169" spans="1:32" s="1" customFormat="1" ht="12.75">
      <c r="A169" s="136">
        <v>2608940</v>
      </c>
      <c r="B169" s="137">
        <v>81040</v>
      </c>
      <c r="C169" s="32" t="s">
        <v>1814</v>
      </c>
      <c r="D169" s="25" t="s">
        <v>1815</v>
      </c>
      <c r="E169" s="25" t="s">
        <v>300</v>
      </c>
      <c r="F169" s="25">
        <v>48118</v>
      </c>
      <c r="G169" s="26">
        <v>1144</v>
      </c>
      <c r="H169" s="27">
        <v>7344332208</v>
      </c>
      <c r="I169" s="28">
        <v>4</v>
      </c>
      <c r="J169" s="29" t="s">
        <v>2235</v>
      </c>
      <c r="K169" s="67" t="s">
        <v>2234</v>
      </c>
      <c r="L169" s="47">
        <v>2685</v>
      </c>
      <c r="M169" s="50" t="s">
        <v>2235</v>
      </c>
      <c r="N169" s="129">
        <v>0.505050505</v>
      </c>
      <c r="O169" s="29" t="str">
        <f t="shared" si="37"/>
        <v>NO</v>
      </c>
      <c r="P169" s="130"/>
      <c r="Q169" s="53" t="str">
        <f t="shared" si="38"/>
        <v>NO</v>
      </c>
      <c r="R169" s="56" t="s">
        <v>2235</v>
      </c>
      <c r="S169" s="57">
        <v>55940</v>
      </c>
      <c r="T169" s="33">
        <v>0</v>
      </c>
      <c r="U169" s="33">
        <v>7523</v>
      </c>
      <c r="V169" s="58">
        <v>1768</v>
      </c>
      <c r="W169" s="32">
        <f t="shared" si="27"/>
        <v>0</v>
      </c>
      <c r="X169" s="25">
        <f t="shared" si="28"/>
        <v>0</v>
      </c>
      <c r="Y169" s="25">
        <f t="shared" si="29"/>
        <v>0</v>
      </c>
      <c r="Z169" s="27">
        <f t="shared" si="30"/>
        <v>0</v>
      </c>
      <c r="AA169" s="66" t="str">
        <f t="shared" si="31"/>
        <v>-</v>
      </c>
      <c r="AB169" s="32">
        <f t="shared" si="32"/>
        <v>0</v>
      </c>
      <c r="AC169" s="25">
        <f t="shared" si="33"/>
        <v>0</v>
      </c>
      <c r="AD169" s="27">
        <f t="shared" si="34"/>
        <v>0</v>
      </c>
      <c r="AE169" s="66" t="str">
        <f t="shared" si="35"/>
        <v>-</v>
      </c>
      <c r="AF169" s="32">
        <f t="shared" si="36"/>
        <v>0</v>
      </c>
    </row>
    <row r="170" spans="1:32" s="1" customFormat="1" ht="12.75">
      <c r="A170" s="136">
        <v>2600246</v>
      </c>
      <c r="B170" s="137">
        <v>82960</v>
      </c>
      <c r="C170" s="32" t="s">
        <v>1470</v>
      </c>
      <c r="D170" s="25" t="s">
        <v>1471</v>
      </c>
      <c r="E170" s="25" t="s">
        <v>1246</v>
      </c>
      <c r="F170" s="25">
        <v>48141</v>
      </c>
      <c r="G170" s="26">
        <v>3916</v>
      </c>
      <c r="H170" s="27">
        <v>7347222811</v>
      </c>
      <c r="I170" s="28">
        <v>3</v>
      </c>
      <c r="J170" s="29" t="s">
        <v>2235</v>
      </c>
      <c r="K170" s="67" t="s">
        <v>2234</v>
      </c>
      <c r="L170" s="47">
        <v>1176</v>
      </c>
      <c r="M170" s="50" t="s">
        <v>2235</v>
      </c>
      <c r="N170" s="129" t="s">
        <v>454</v>
      </c>
      <c r="O170" s="29" t="str">
        <f t="shared" si="37"/>
        <v>M</v>
      </c>
      <c r="P170" s="130">
        <v>30.595</v>
      </c>
      <c r="Q170" s="53" t="str">
        <f t="shared" si="38"/>
        <v>YES</v>
      </c>
      <c r="R170" s="56" t="s">
        <v>2235</v>
      </c>
      <c r="S170" s="57">
        <v>111665</v>
      </c>
      <c r="T170" s="33">
        <v>14608</v>
      </c>
      <c r="U170" s="33">
        <v>13430</v>
      </c>
      <c r="V170" s="58">
        <v>18716</v>
      </c>
      <c r="W170" s="32">
        <f t="shared" si="27"/>
        <v>0</v>
      </c>
      <c r="X170" s="25">
        <f t="shared" si="28"/>
        <v>0</v>
      </c>
      <c r="Y170" s="25">
        <f t="shared" si="29"/>
        <v>0</v>
      </c>
      <c r="Z170" s="27">
        <f t="shared" si="30"/>
        <v>0</v>
      </c>
      <c r="AA170" s="66" t="str">
        <f t="shared" si="31"/>
        <v>-</v>
      </c>
      <c r="AB170" s="32">
        <f t="shared" si="32"/>
        <v>0</v>
      </c>
      <c r="AC170" s="25">
        <f t="shared" si="33"/>
        <v>1</v>
      </c>
      <c r="AD170" s="27">
        <f t="shared" si="34"/>
        <v>0</v>
      </c>
      <c r="AE170" s="66" t="str">
        <f t="shared" si="35"/>
        <v>-</v>
      </c>
      <c r="AF170" s="32">
        <f t="shared" si="36"/>
        <v>0</v>
      </c>
    </row>
    <row r="171" spans="1:32" s="1" customFormat="1" ht="12.75">
      <c r="A171" s="136">
        <v>2609150</v>
      </c>
      <c r="B171" s="137">
        <v>73110</v>
      </c>
      <c r="C171" s="32" t="s">
        <v>1816</v>
      </c>
      <c r="D171" s="25" t="s">
        <v>1817</v>
      </c>
      <c r="E171" s="25" t="s">
        <v>1818</v>
      </c>
      <c r="F171" s="25">
        <v>48616</v>
      </c>
      <c r="G171" s="26">
        <v>1056</v>
      </c>
      <c r="H171" s="27">
        <v>9898457020</v>
      </c>
      <c r="I171" s="28">
        <v>8</v>
      </c>
      <c r="J171" s="29" t="s">
        <v>2236</v>
      </c>
      <c r="K171" s="67" t="s">
        <v>2234</v>
      </c>
      <c r="L171" s="47">
        <v>1892</v>
      </c>
      <c r="M171" s="50" t="s">
        <v>2235</v>
      </c>
      <c r="N171" s="129">
        <v>6.936170213</v>
      </c>
      <c r="O171" s="29" t="str">
        <f aca="true" t="shared" si="39" ref="O171:O202">IF(ISNUMBER(N171)=FALSE,"M",IF(AND(ISNUMBER(N171),N171&gt;=20),"YES","NO"))</f>
        <v>NO</v>
      </c>
      <c r="P171" s="130"/>
      <c r="Q171" s="53" t="str">
        <f t="shared" si="38"/>
        <v>NO</v>
      </c>
      <c r="R171" s="56" t="s">
        <v>2236</v>
      </c>
      <c r="S171" s="57">
        <v>119489</v>
      </c>
      <c r="T171" s="33">
        <v>9177</v>
      </c>
      <c r="U171" s="33">
        <v>13115</v>
      </c>
      <c r="V171" s="58">
        <v>1247</v>
      </c>
      <c r="W171" s="32">
        <f t="shared" si="27"/>
        <v>1</v>
      </c>
      <c r="X171" s="25">
        <f t="shared" si="28"/>
        <v>0</v>
      </c>
      <c r="Y171" s="25">
        <f t="shared" si="29"/>
        <v>0</v>
      </c>
      <c r="Z171" s="27">
        <f t="shared" si="30"/>
        <v>0</v>
      </c>
      <c r="AA171" s="66" t="str">
        <f t="shared" si="31"/>
        <v>-</v>
      </c>
      <c r="AB171" s="32">
        <f t="shared" si="32"/>
        <v>1</v>
      </c>
      <c r="AC171" s="25">
        <f t="shared" si="33"/>
        <v>0</v>
      </c>
      <c r="AD171" s="27">
        <f t="shared" si="34"/>
        <v>0</v>
      </c>
      <c r="AE171" s="66" t="str">
        <f t="shared" si="35"/>
        <v>-</v>
      </c>
      <c r="AF171" s="32">
        <f t="shared" si="36"/>
        <v>0</v>
      </c>
    </row>
    <row r="172" spans="1:32" s="1" customFormat="1" ht="12.75">
      <c r="A172" s="136">
        <v>2609560</v>
      </c>
      <c r="B172" s="137">
        <v>54025</v>
      </c>
      <c r="C172" s="32" t="s">
        <v>1819</v>
      </c>
      <c r="D172" s="25" t="s">
        <v>1820</v>
      </c>
      <c r="E172" s="25" t="s">
        <v>1821</v>
      </c>
      <c r="F172" s="25">
        <v>49340</v>
      </c>
      <c r="G172" s="26">
        <v>9541</v>
      </c>
      <c r="H172" s="27">
        <v>9899672000</v>
      </c>
      <c r="I172" s="28">
        <v>7</v>
      </c>
      <c r="J172" s="29" t="s">
        <v>2236</v>
      </c>
      <c r="K172" s="67" t="s">
        <v>2234</v>
      </c>
      <c r="L172" s="47">
        <v>2416</v>
      </c>
      <c r="M172" s="50" t="s">
        <v>2235</v>
      </c>
      <c r="N172" s="129">
        <v>17.36703874</v>
      </c>
      <c r="O172" s="29" t="str">
        <f t="shared" si="39"/>
        <v>NO</v>
      </c>
      <c r="P172" s="130"/>
      <c r="Q172" s="53" t="str">
        <f t="shared" si="38"/>
        <v>NO</v>
      </c>
      <c r="R172" s="56" t="s">
        <v>2236</v>
      </c>
      <c r="S172" s="57">
        <v>190062</v>
      </c>
      <c r="T172" s="33">
        <v>19484</v>
      </c>
      <c r="U172" s="33">
        <v>43391</v>
      </c>
      <c r="V172" s="58">
        <v>16531</v>
      </c>
      <c r="W172" s="32">
        <f t="shared" si="27"/>
        <v>1</v>
      </c>
      <c r="X172" s="25">
        <f t="shared" si="28"/>
        <v>0</v>
      </c>
      <c r="Y172" s="25">
        <f t="shared" si="29"/>
        <v>0</v>
      </c>
      <c r="Z172" s="27">
        <f t="shared" si="30"/>
        <v>0</v>
      </c>
      <c r="AA172" s="66" t="str">
        <f t="shared" si="31"/>
        <v>-</v>
      </c>
      <c r="AB172" s="32">
        <f t="shared" si="32"/>
        <v>1</v>
      </c>
      <c r="AC172" s="25">
        <f t="shared" si="33"/>
        <v>0</v>
      </c>
      <c r="AD172" s="27">
        <f t="shared" si="34"/>
        <v>0</v>
      </c>
      <c r="AE172" s="66" t="str">
        <f t="shared" si="35"/>
        <v>-</v>
      </c>
      <c r="AF172" s="32">
        <f t="shared" si="36"/>
        <v>0</v>
      </c>
    </row>
    <row r="173" spans="1:32" s="1" customFormat="1" ht="12.75">
      <c r="A173" s="136">
        <v>2609570</v>
      </c>
      <c r="B173" s="137">
        <v>50080</v>
      </c>
      <c r="C173" s="32" t="s">
        <v>1822</v>
      </c>
      <c r="D173" s="25" t="s">
        <v>1823</v>
      </c>
      <c r="E173" s="25" t="s">
        <v>422</v>
      </c>
      <c r="F173" s="25">
        <v>48038</v>
      </c>
      <c r="G173" s="26">
        <v>2301</v>
      </c>
      <c r="H173" s="27">
        <v>5867232000</v>
      </c>
      <c r="I173" s="28">
        <v>3</v>
      </c>
      <c r="J173" s="29" t="s">
        <v>2235</v>
      </c>
      <c r="K173" s="67" t="s">
        <v>2234</v>
      </c>
      <c r="L173" s="47">
        <v>12777</v>
      </c>
      <c r="M173" s="50" t="s">
        <v>2235</v>
      </c>
      <c r="N173" s="129">
        <v>3.186635783</v>
      </c>
      <c r="O173" s="29" t="str">
        <f t="shared" si="39"/>
        <v>NO</v>
      </c>
      <c r="P173" s="130"/>
      <c r="Q173" s="53" t="str">
        <f t="shared" si="38"/>
        <v>NO</v>
      </c>
      <c r="R173" s="56" t="s">
        <v>2235</v>
      </c>
      <c r="S173" s="57">
        <v>303432</v>
      </c>
      <c r="T173" s="33">
        <v>9176</v>
      </c>
      <c r="U173" s="33">
        <v>84604</v>
      </c>
      <c r="V173" s="58">
        <v>8418</v>
      </c>
      <c r="W173" s="32">
        <f t="shared" si="27"/>
        <v>0</v>
      </c>
      <c r="X173" s="25">
        <f t="shared" si="28"/>
        <v>0</v>
      </c>
      <c r="Y173" s="25">
        <f t="shared" si="29"/>
        <v>0</v>
      </c>
      <c r="Z173" s="27">
        <f t="shared" si="30"/>
        <v>0</v>
      </c>
      <c r="AA173" s="66" t="str">
        <f t="shared" si="31"/>
        <v>-</v>
      </c>
      <c r="AB173" s="32">
        <f t="shared" si="32"/>
        <v>0</v>
      </c>
      <c r="AC173" s="25">
        <f t="shared" si="33"/>
        <v>0</v>
      </c>
      <c r="AD173" s="27">
        <f t="shared" si="34"/>
        <v>0</v>
      </c>
      <c r="AE173" s="66" t="str">
        <f t="shared" si="35"/>
        <v>-</v>
      </c>
      <c r="AF173" s="32">
        <f t="shared" si="36"/>
        <v>0</v>
      </c>
    </row>
    <row r="174" spans="1:32" s="1" customFormat="1" ht="12.75">
      <c r="A174" s="136">
        <v>2609630</v>
      </c>
      <c r="B174" s="137">
        <v>32040</v>
      </c>
      <c r="C174" s="32" t="s">
        <v>1824</v>
      </c>
      <c r="D174" s="25" t="s">
        <v>1825</v>
      </c>
      <c r="E174" s="25" t="s">
        <v>319</v>
      </c>
      <c r="F174" s="25">
        <v>48413</v>
      </c>
      <c r="G174" s="26">
        <v>9131</v>
      </c>
      <c r="H174" s="27">
        <v>9892696406</v>
      </c>
      <c r="I174" s="28">
        <v>7</v>
      </c>
      <c r="J174" s="29" t="s">
        <v>2236</v>
      </c>
      <c r="K174" s="67" t="s">
        <v>2234</v>
      </c>
      <c r="L174" s="47">
        <v>29</v>
      </c>
      <c r="M174" s="50" t="s">
        <v>2234</v>
      </c>
      <c r="N174" s="129">
        <v>3.448275862</v>
      </c>
      <c r="O174" s="29" t="str">
        <f t="shared" si="39"/>
        <v>NO</v>
      </c>
      <c r="P174" s="130"/>
      <c r="Q174" s="53" t="str">
        <f t="shared" si="38"/>
        <v>NO</v>
      </c>
      <c r="R174" s="56" t="s">
        <v>2236</v>
      </c>
      <c r="S174" s="57">
        <v>1894</v>
      </c>
      <c r="T174" s="33">
        <v>132</v>
      </c>
      <c r="U174" s="33">
        <v>0</v>
      </c>
      <c r="V174" s="58">
        <v>319</v>
      </c>
      <c r="W174" s="32">
        <f t="shared" si="27"/>
        <v>1</v>
      </c>
      <c r="X174" s="25">
        <f t="shared" si="28"/>
        <v>1</v>
      </c>
      <c r="Y174" s="25">
        <f t="shared" si="29"/>
        <v>0</v>
      </c>
      <c r="Z174" s="27">
        <f t="shared" si="30"/>
        <v>0</v>
      </c>
      <c r="AA174" s="66" t="str">
        <f t="shared" si="31"/>
        <v>SRSA</v>
      </c>
      <c r="AB174" s="32">
        <f t="shared" si="32"/>
        <v>1</v>
      </c>
      <c r="AC174" s="25">
        <f t="shared" si="33"/>
        <v>0</v>
      </c>
      <c r="AD174" s="27">
        <f t="shared" si="34"/>
        <v>0</v>
      </c>
      <c r="AE174" s="66" t="str">
        <f t="shared" si="35"/>
        <v>-</v>
      </c>
      <c r="AF174" s="32">
        <f t="shared" si="36"/>
        <v>0</v>
      </c>
    </row>
    <row r="175" spans="1:32" s="1" customFormat="1" ht="12.75">
      <c r="A175" s="136">
        <v>2617760</v>
      </c>
      <c r="B175" s="137">
        <v>82320</v>
      </c>
      <c r="C175" s="32" t="s">
        <v>2213</v>
      </c>
      <c r="D175" s="25" t="s">
        <v>2214</v>
      </c>
      <c r="E175" s="25" t="s">
        <v>1332</v>
      </c>
      <c r="F175" s="25">
        <v>48225</v>
      </c>
      <c r="G175" s="26">
        <v>1395</v>
      </c>
      <c r="H175" s="27">
        <v>3138391296</v>
      </c>
      <c r="I175" s="28">
        <v>3</v>
      </c>
      <c r="J175" s="29" t="s">
        <v>2235</v>
      </c>
      <c r="K175" s="67" t="s">
        <v>2234</v>
      </c>
      <c r="L175" s="47">
        <v>1054</v>
      </c>
      <c r="M175" s="50" t="s">
        <v>2235</v>
      </c>
      <c r="N175" s="129">
        <v>7.000795545</v>
      </c>
      <c r="O175" s="29" t="str">
        <f t="shared" si="39"/>
        <v>NO</v>
      </c>
      <c r="P175" s="130"/>
      <c r="Q175" s="53" t="str">
        <f t="shared" si="38"/>
        <v>NO</v>
      </c>
      <c r="R175" s="56" t="s">
        <v>2235</v>
      </c>
      <c r="S175" s="57">
        <v>60411</v>
      </c>
      <c r="T175" s="33">
        <v>2403</v>
      </c>
      <c r="U175" s="33">
        <v>8273</v>
      </c>
      <c r="V175" s="58">
        <v>694</v>
      </c>
      <c r="W175" s="32">
        <f t="shared" si="27"/>
        <v>0</v>
      </c>
      <c r="X175" s="25">
        <f t="shared" si="28"/>
        <v>0</v>
      </c>
      <c r="Y175" s="25">
        <f t="shared" si="29"/>
        <v>0</v>
      </c>
      <c r="Z175" s="27">
        <f t="shared" si="30"/>
        <v>0</v>
      </c>
      <c r="AA175" s="66" t="str">
        <f t="shared" si="31"/>
        <v>-</v>
      </c>
      <c r="AB175" s="32">
        <f t="shared" si="32"/>
        <v>0</v>
      </c>
      <c r="AC175" s="25">
        <f t="shared" si="33"/>
        <v>0</v>
      </c>
      <c r="AD175" s="27">
        <f t="shared" si="34"/>
        <v>0</v>
      </c>
      <c r="AE175" s="66" t="str">
        <f t="shared" si="35"/>
        <v>-</v>
      </c>
      <c r="AF175" s="32">
        <f t="shared" si="36"/>
        <v>0</v>
      </c>
    </row>
    <row r="176" spans="1:32" s="1" customFormat="1" ht="12.75">
      <c r="A176" s="136">
        <v>2609750</v>
      </c>
      <c r="B176" s="137">
        <v>18010</v>
      </c>
      <c r="C176" s="32" t="s">
        <v>1826</v>
      </c>
      <c r="D176" s="25" t="s">
        <v>1827</v>
      </c>
      <c r="E176" s="25" t="s">
        <v>1828</v>
      </c>
      <c r="F176" s="25">
        <v>48617</v>
      </c>
      <c r="G176" s="26">
        <v>1317</v>
      </c>
      <c r="H176" s="27">
        <v>9893869945</v>
      </c>
      <c r="I176" s="28">
        <v>6</v>
      </c>
      <c r="J176" s="29" t="s">
        <v>2235</v>
      </c>
      <c r="K176" s="67" t="s">
        <v>2234</v>
      </c>
      <c r="L176" s="47">
        <v>1450</v>
      </c>
      <c r="M176" s="50" t="s">
        <v>2235</v>
      </c>
      <c r="N176" s="129">
        <v>17.0556553</v>
      </c>
      <c r="O176" s="29" t="str">
        <f t="shared" si="39"/>
        <v>NO</v>
      </c>
      <c r="P176" s="130"/>
      <c r="Q176" s="53" t="str">
        <f t="shared" si="38"/>
        <v>NO</v>
      </c>
      <c r="R176" s="56" t="s">
        <v>2236</v>
      </c>
      <c r="S176" s="57">
        <v>118516</v>
      </c>
      <c r="T176" s="33">
        <v>10165</v>
      </c>
      <c r="U176" s="33">
        <v>12037</v>
      </c>
      <c r="V176" s="58">
        <v>4620</v>
      </c>
      <c r="W176" s="32">
        <f t="shared" si="27"/>
        <v>0</v>
      </c>
      <c r="X176" s="25">
        <f t="shared" si="28"/>
        <v>0</v>
      </c>
      <c r="Y176" s="25">
        <f t="shared" si="29"/>
        <v>0</v>
      </c>
      <c r="Z176" s="27">
        <f t="shared" si="30"/>
        <v>0</v>
      </c>
      <c r="AA176" s="66" t="str">
        <f t="shared" si="31"/>
        <v>-</v>
      </c>
      <c r="AB176" s="32">
        <f t="shared" si="32"/>
        <v>1</v>
      </c>
      <c r="AC176" s="25">
        <f t="shared" si="33"/>
        <v>0</v>
      </c>
      <c r="AD176" s="27">
        <f t="shared" si="34"/>
        <v>0</v>
      </c>
      <c r="AE176" s="66" t="str">
        <f t="shared" si="35"/>
        <v>-</v>
      </c>
      <c r="AF176" s="32">
        <f t="shared" si="36"/>
        <v>0</v>
      </c>
    </row>
    <row r="177" spans="1:32" s="1" customFormat="1" ht="12.75">
      <c r="A177" s="136">
        <v>2680300</v>
      </c>
      <c r="B177" s="137">
        <v>18000</v>
      </c>
      <c r="C177" s="32" t="s">
        <v>1140</v>
      </c>
      <c r="D177" s="25" t="s">
        <v>1141</v>
      </c>
      <c r="E177" s="25" t="s">
        <v>1828</v>
      </c>
      <c r="F177" s="25">
        <v>48617</v>
      </c>
      <c r="G177" s="26">
        <v>8999</v>
      </c>
      <c r="H177" s="27">
        <v>9893863851</v>
      </c>
      <c r="I177" s="28">
        <v>7</v>
      </c>
      <c r="J177" s="29" t="s">
        <v>2236</v>
      </c>
      <c r="K177" s="67" t="s">
        <v>2234</v>
      </c>
      <c r="L177" s="47">
        <v>110</v>
      </c>
      <c r="M177" s="50" t="s">
        <v>2234</v>
      </c>
      <c r="N177" s="129" t="s">
        <v>454</v>
      </c>
      <c r="O177" s="29" t="str">
        <f t="shared" si="39"/>
        <v>M</v>
      </c>
      <c r="P177" s="130"/>
      <c r="Q177" s="53" t="str">
        <f t="shared" si="38"/>
        <v>NO</v>
      </c>
      <c r="R177" s="56" t="s">
        <v>2236</v>
      </c>
      <c r="S177" s="57">
        <v>629</v>
      </c>
      <c r="T177" s="33">
        <v>0</v>
      </c>
      <c r="U177" s="33">
        <v>311</v>
      </c>
      <c r="V177" s="58">
        <v>13158</v>
      </c>
      <c r="W177" s="32">
        <f t="shared" si="27"/>
        <v>1</v>
      </c>
      <c r="X177" s="25">
        <f t="shared" si="28"/>
        <v>1</v>
      </c>
      <c r="Y177" s="25">
        <f t="shared" si="29"/>
        <v>0</v>
      </c>
      <c r="Z177" s="27">
        <f t="shared" si="30"/>
        <v>0</v>
      </c>
      <c r="AA177" s="66" t="str">
        <f t="shared" si="31"/>
        <v>SRSA</v>
      </c>
      <c r="AB177" s="32">
        <f t="shared" si="32"/>
        <v>1</v>
      </c>
      <c r="AC177" s="25">
        <f t="shared" si="33"/>
        <v>0</v>
      </c>
      <c r="AD177" s="27">
        <f t="shared" si="34"/>
        <v>0</v>
      </c>
      <c r="AE177" s="66" t="str">
        <f t="shared" si="35"/>
        <v>-</v>
      </c>
      <c r="AF177" s="32">
        <f t="shared" si="36"/>
        <v>0</v>
      </c>
    </row>
    <row r="178" spans="1:32" s="1" customFormat="1" ht="12.75">
      <c r="A178" s="136">
        <v>2609840</v>
      </c>
      <c r="B178" s="137">
        <v>63090</v>
      </c>
      <c r="C178" s="32" t="s">
        <v>1829</v>
      </c>
      <c r="D178" s="25" t="s">
        <v>1830</v>
      </c>
      <c r="E178" s="25" t="s">
        <v>1831</v>
      </c>
      <c r="F178" s="25">
        <v>48152</v>
      </c>
      <c r="G178" s="26">
        <v>2002</v>
      </c>
      <c r="H178" s="27">
        <v>2484738900</v>
      </c>
      <c r="I178" s="28">
        <v>2</v>
      </c>
      <c r="J178" s="29" t="s">
        <v>2235</v>
      </c>
      <c r="K178" s="67" t="s">
        <v>2234</v>
      </c>
      <c r="L178" s="47">
        <v>1836</v>
      </c>
      <c r="M178" s="50" t="s">
        <v>2235</v>
      </c>
      <c r="N178" s="129">
        <v>5.669599218</v>
      </c>
      <c r="O178" s="29" t="str">
        <f t="shared" si="39"/>
        <v>NO</v>
      </c>
      <c r="P178" s="130"/>
      <c r="Q178" s="53" t="str">
        <f t="shared" si="38"/>
        <v>NO</v>
      </c>
      <c r="R178" s="56" t="s">
        <v>2235</v>
      </c>
      <c r="S178" s="57">
        <v>63226</v>
      </c>
      <c r="T178" s="33">
        <v>3371</v>
      </c>
      <c r="U178" s="33">
        <v>7943</v>
      </c>
      <c r="V178" s="58">
        <v>1271</v>
      </c>
      <c r="W178" s="32">
        <f t="shared" si="27"/>
        <v>0</v>
      </c>
      <c r="X178" s="25">
        <f t="shared" si="28"/>
        <v>0</v>
      </c>
      <c r="Y178" s="25">
        <f t="shared" si="29"/>
        <v>0</v>
      </c>
      <c r="Z178" s="27">
        <f t="shared" si="30"/>
        <v>0</v>
      </c>
      <c r="AA178" s="66" t="str">
        <f t="shared" si="31"/>
        <v>-</v>
      </c>
      <c r="AB178" s="32">
        <f t="shared" si="32"/>
        <v>0</v>
      </c>
      <c r="AC178" s="25">
        <f t="shared" si="33"/>
        <v>0</v>
      </c>
      <c r="AD178" s="27">
        <f t="shared" si="34"/>
        <v>0</v>
      </c>
      <c r="AE178" s="66" t="str">
        <f t="shared" si="35"/>
        <v>-</v>
      </c>
      <c r="AF178" s="32">
        <f t="shared" si="36"/>
        <v>0</v>
      </c>
    </row>
    <row r="179" spans="1:32" s="1" customFormat="1" ht="12.75">
      <c r="A179" s="136">
        <v>2609900</v>
      </c>
      <c r="B179" s="137">
        <v>63190</v>
      </c>
      <c r="C179" s="32" t="s">
        <v>1832</v>
      </c>
      <c r="D179" s="25" t="s">
        <v>1833</v>
      </c>
      <c r="E179" s="25" t="s">
        <v>1834</v>
      </c>
      <c r="F179" s="25">
        <v>48347</v>
      </c>
      <c r="G179" s="26">
        <v>1050</v>
      </c>
      <c r="H179" s="27">
        <v>2486235408</v>
      </c>
      <c r="I179" s="28" t="s">
        <v>458</v>
      </c>
      <c r="J179" s="29" t="s">
        <v>2235</v>
      </c>
      <c r="K179" s="67" t="s">
        <v>2234</v>
      </c>
      <c r="L179" s="47">
        <v>7279</v>
      </c>
      <c r="M179" s="50" t="s">
        <v>2235</v>
      </c>
      <c r="N179" s="129">
        <v>3.183088325</v>
      </c>
      <c r="O179" s="29" t="str">
        <f t="shared" si="39"/>
        <v>NO</v>
      </c>
      <c r="P179" s="130"/>
      <c r="Q179" s="53" t="str">
        <f t="shared" si="38"/>
        <v>NO</v>
      </c>
      <c r="R179" s="56" t="s">
        <v>2235</v>
      </c>
      <c r="S179" s="57">
        <v>161575</v>
      </c>
      <c r="T179" s="33">
        <v>5639</v>
      </c>
      <c r="U179" s="33">
        <v>53444</v>
      </c>
      <c r="V179" s="58">
        <v>4795</v>
      </c>
      <c r="W179" s="32">
        <f t="shared" si="27"/>
        <v>0</v>
      </c>
      <c r="X179" s="25">
        <f t="shared" si="28"/>
        <v>0</v>
      </c>
      <c r="Y179" s="25">
        <f t="shared" si="29"/>
        <v>0</v>
      </c>
      <c r="Z179" s="27">
        <f t="shared" si="30"/>
        <v>0</v>
      </c>
      <c r="AA179" s="66" t="str">
        <f t="shared" si="31"/>
        <v>-</v>
      </c>
      <c r="AB179" s="32">
        <f t="shared" si="32"/>
        <v>0</v>
      </c>
      <c r="AC179" s="25">
        <f t="shared" si="33"/>
        <v>0</v>
      </c>
      <c r="AD179" s="27">
        <f t="shared" si="34"/>
        <v>0</v>
      </c>
      <c r="AE179" s="66" t="str">
        <f t="shared" si="35"/>
        <v>-</v>
      </c>
      <c r="AF179" s="32">
        <f t="shared" si="36"/>
        <v>0</v>
      </c>
    </row>
    <row r="180" spans="1:32" s="1" customFormat="1" ht="12.75">
      <c r="A180" s="136">
        <v>2609930</v>
      </c>
      <c r="B180" s="137">
        <v>63270</v>
      </c>
      <c r="C180" s="32" t="s">
        <v>1835</v>
      </c>
      <c r="D180" s="25" t="s">
        <v>1836</v>
      </c>
      <c r="E180" s="25" t="s">
        <v>1837</v>
      </c>
      <c r="F180" s="25">
        <v>48017</v>
      </c>
      <c r="G180" s="26">
        <v>1589</v>
      </c>
      <c r="H180" s="27">
        <v>2486554400</v>
      </c>
      <c r="I180" s="28">
        <v>3</v>
      </c>
      <c r="J180" s="29" t="s">
        <v>2235</v>
      </c>
      <c r="K180" s="67" t="s">
        <v>2234</v>
      </c>
      <c r="L180" s="47">
        <v>1315</v>
      </c>
      <c r="M180" s="50" t="s">
        <v>2235</v>
      </c>
      <c r="N180" s="129">
        <v>1.042752868</v>
      </c>
      <c r="O180" s="29" t="str">
        <f t="shared" si="39"/>
        <v>NO</v>
      </c>
      <c r="P180" s="130"/>
      <c r="Q180" s="53" t="str">
        <f t="shared" si="38"/>
        <v>NO</v>
      </c>
      <c r="R180" s="56" t="s">
        <v>2235</v>
      </c>
      <c r="S180" s="57">
        <v>40047</v>
      </c>
      <c r="T180" s="33">
        <v>0</v>
      </c>
      <c r="U180" s="33">
        <v>4739</v>
      </c>
      <c r="V180" s="58">
        <v>866</v>
      </c>
      <c r="W180" s="32">
        <f t="shared" si="27"/>
        <v>0</v>
      </c>
      <c r="X180" s="25">
        <f t="shared" si="28"/>
        <v>0</v>
      </c>
      <c r="Y180" s="25">
        <f t="shared" si="29"/>
        <v>0</v>
      </c>
      <c r="Z180" s="27">
        <f t="shared" si="30"/>
        <v>0</v>
      </c>
      <c r="AA180" s="66" t="str">
        <f t="shared" si="31"/>
        <v>-</v>
      </c>
      <c r="AB180" s="32">
        <f t="shared" si="32"/>
        <v>0</v>
      </c>
      <c r="AC180" s="25">
        <f t="shared" si="33"/>
        <v>0</v>
      </c>
      <c r="AD180" s="27">
        <f t="shared" si="34"/>
        <v>0</v>
      </c>
      <c r="AE180" s="66" t="str">
        <f t="shared" si="35"/>
        <v>-</v>
      </c>
      <c r="AF180" s="32">
        <f t="shared" si="36"/>
        <v>0</v>
      </c>
    </row>
    <row r="181" spans="1:32" s="1" customFormat="1" ht="12.75">
      <c r="A181" s="136">
        <v>2610020</v>
      </c>
      <c r="B181" s="137">
        <v>39020</v>
      </c>
      <c r="C181" s="32" t="s">
        <v>1838</v>
      </c>
      <c r="D181" s="25" t="s">
        <v>1839</v>
      </c>
      <c r="E181" s="25" t="s">
        <v>1840</v>
      </c>
      <c r="F181" s="25">
        <v>49034</v>
      </c>
      <c r="G181" s="26">
        <v>9773</v>
      </c>
      <c r="H181" s="27">
        <v>6167462400</v>
      </c>
      <c r="I181" s="28">
        <v>8</v>
      </c>
      <c r="J181" s="29" t="s">
        <v>2236</v>
      </c>
      <c r="K181" s="67" t="s">
        <v>2234</v>
      </c>
      <c r="L181" s="47">
        <v>713</v>
      </c>
      <c r="M181" s="50" t="s">
        <v>2235</v>
      </c>
      <c r="N181" s="129">
        <v>3.880983182</v>
      </c>
      <c r="O181" s="29" t="str">
        <f t="shared" si="39"/>
        <v>NO</v>
      </c>
      <c r="P181" s="130"/>
      <c r="Q181" s="53" t="str">
        <f t="shared" si="38"/>
        <v>NO</v>
      </c>
      <c r="R181" s="56" t="s">
        <v>2236</v>
      </c>
      <c r="S181" s="57">
        <v>24012</v>
      </c>
      <c r="T181" s="33">
        <v>971</v>
      </c>
      <c r="U181" s="33">
        <v>2840</v>
      </c>
      <c r="V181" s="58">
        <v>470</v>
      </c>
      <c r="W181" s="32">
        <f t="shared" si="27"/>
        <v>1</v>
      </c>
      <c r="X181" s="25">
        <f t="shared" si="28"/>
        <v>0</v>
      </c>
      <c r="Y181" s="25">
        <f t="shared" si="29"/>
        <v>0</v>
      </c>
      <c r="Z181" s="27">
        <f t="shared" si="30"/>
        <v>0</v>
      </c>
      <c r="AA181" s="66" t="str">
        <f t="shared" si="31"/>
        <v>-</v>
      </c>
      <c r="AB181" s="32">
        <f t="shared" si="32"/>
        <v>1</v>
      </c>
      <c r="AC181" s="25">
        <f t="shared" si="33"/>
        <v>0</v>
      </c>
      <c r="AD181" s="27">
        <f t="shared" si="34"/>
        <v>0</v>
      </c>
      <c r="AE181" s="66" t="str">
        <f t="shared" si="35"/>
        <v>-</v>
      </c>
      <c r="AF181" s="32">
        <f t="shared" si="36"/>
        <v>0</v>
      </c>
    </row>
    <row r="182" spans="1:32" s="1" customFormat="1" ht="12.75">
      <c r="A182" s="136">
        <v>2610050</v>
      </c>
      <c r="B182" s="137">
        <v>46060</v>
      </c>
      <c r="C182" s="32" t="s">
        <v>1841</v>
      </c>
      <c r="D182" s="25" t="s">
        <v>1842</v>
      </c>
      <c r="E182" s="25" t="s">
        <v>734</v>
      </c>
      <c r="F182" s="25">
        <v>49236</v>
      </c>
      <c r="G182" s="26">
        <v>9564</v>
      </c>
      <c r="H182" s="27">
        <v>5174566501</v>
      </c>
      <c r="I182" s="28">
        <v>7</v>
      </c>
      <c r="J182" s="29" t="s">
        <v>2236</v>
      </c>
      <c r="K182" s="67" t="s">
        <v>2234</v>
      </c>
      <c r="L182" s="47">
        <v>1095</v>
      </c>
      <c r="M182" s="50" t="s">
        <v>2235</v>
      </c>
      <c r="N182" s="129">
        <v>6.963562753</v>
      </c>
      <c r="O182" s="29" t="str">
        <f t="shared" si="39"/>
        <v>NO</v>
      </c>
      <c r="P182" s="130"/>
      <c r="Q182" s="53" t="str">
        <f t="shared" si="38"/>
        <v>NO</v>
      </c>
      <c r="R182" s="56" t="s">
        <v>2236</v>
      </c>
      <c r="S182" s="57">
        <v>36039</v>
      </c>
      <c r="T182" s="33">
        <v>2285</v>
      </c>
      <c r="U182" s="33">
        <v>4655</v>
      </c>
      <c r="V182" s="58">
        <v>721</v>
      </c>
      <c r="W182" s="32">
        <f t="shared" si="27"/>
        <v>1</v>
      </c>
      <c r="X182" s="25">
        <f t="shared" si="28"/>
        <v>0</v>
      </c>
      <c r="Y182" s="25">
        <f t="shared" si="29"/>
        <v>0</v>
      </c>
      <c r="Z182" s="27">
        <f t="shared" si="30"/>
        <v>0</v>
      </c>
      <c r="AA182" s="66" t="str">
        <f t="shared" si="31"/>
        <v>-</v>
      </c>
      <c r="AB182" s="32">
        <f t="shared" si="32"/>
        <v>1</v>
      </c>
      <c r="AC182" s="25">
        <f t="shared" si="33"/>
        <v>0</v>
      </c>
      <c r="AD182" s="27">
        <f t="shared" si="34"/>
        <v>0</v>
      </c>
      <c r="AE182" s="66" t="str">
        <f t="shared" si="35"/>
        <v>-</v>
      </c>
      <c r="AF182" s="32">
        <f t="shared" si="36"/>
        <v>0</v>
      </c>
    </row>
    <row r="183" spans="1:32" s="1" customFormat="1" ht="12.75">
      <c r="A183" s="136">
        <v>2680320</v>
      </c>
      <c r="B183" s="137">
        <v>19000</v>
      </c>
      <c r="C183" s="32" t="s">
        <v>1142</v>
      </c>
      <c r="D183" s="25" t="s">
        <v>1143</v>
      </c>
      <c r="E183" s="25" t="s">
        <v>952</v>
      </c>
      <c r="F183" s="25">
        <v>48879</v>
      </c>
      <c r="G183" s="26">
        <v>2423</v>
      </c>
      <c r="H183" s="27">
        <v>9892246831</v>
      </c>
      <c r="I183" s="28">
        <v>8</v>
      </c>
      <c r="J183" s="29" t="s">
        <v>2236</v>
      </c>
      <c r="K183" s="67" t="s">
        <v>2234</v>
      </c>
      <c r="L183" s="47">
        <v>140</v>
      </c>
      <c r="M183" s="50" t="s">
        <v>2234</v>
      </c>
      <c r="N183" s="129" t="s">
        <v>454</v>
      </c>
      <c r="O183" s="29" t="str">
        <f t="shared" si="39"/>
        <v>M</v>
      </c>
      <c r="P183" s="130"/>
      <c r="Q183" s="53" t="str">
        <f t="shared" si="38"/>
        <v>NO</v>
      </c>
      <c r="R183" s="56" t="s">
        <v>2236</v>
      </c>
      <c r="S183" s="57">
        <v>790</v>
      </c>
      <c r="T183" s="33">
        <v>0</v>
      </c>
      <c r="U183" s="33">
        <v>361</v>
      </c>
      <c r="V183" s="58">
        <v>285</v>
      </c>
      <c r="W183" s="32">
        <f t="shared" si="27"/>
        <v>1</v>
      </c>
      <c r="X183" s="25">
        <f t="shared" si="28"/>
        <v>1</v>
      </c>
      <c r="Y183" s="25">
        <f t="shared" si="29"/>
        <v>0</v>
      </c>
      <c r="Z183" s="27">
        <f t="shared" si="30"/>
        <v>0</v>
      </c>
      <c r="AA183" s="66" t="str">
        <f t="shared" si="31"/>
        <v>SRSA</v>
      </c>
      <c r="AB183" s="32">
        <f t="shared" si="32"/>
        <v>1</v>
      </c>
      <c r="AC183" s="25">
        <f t="shared" si="33"/>
        <v>0</v>
      </c>
      <c r="AD183" s="27">
        <f t="shared" si="34"/>
        <v>0</v>
      </c>
      <c r="AE183" s="66" t="str">
        <f t="shared" si="35"/>
        <v>-</v>
      </c>
      <c r="AF183" s="32">
        <f t="shared" si="36"/>
        <v>0</v>
      </c>
    </row>
    <row r="184" spans="1:32" s="1" customFormat="1" ht="12.75">
      <c r="A184" s="136">
        <v>2610080</v>
      </c>
      <c r="B184" s="137">
        <v>50070</v>
      </c>
      <c r="C184" s="32" t="s">
        <v>1843</v>
      </c>
      <c r="D184" s="25" t="s">
        <v>1844</v>
      </c>
      <c r="E184" s="25" t="s">
        <v>422</v>
      </c>
      <c r="F184" s="25">
        <v>48035</v>
      </c>
      <c r="G184" s="26">
        <v>2633</v>
      </c>
      <c r="H184" s="27">
        <v>5867916300</v>
      </c>
      <c r="I184" s="28">
        <v>3</v>
      </c>
      <c r="J184" s="29" t="s">
        <v>2235</v>
      </c>
      <c r="K184" s="67" t="s">
        <v>2234</v>
      </c>
      <c r="L184" s="47">
        <v>3430</v>
      </c>
      <c r="M184" s="50" t="s">
        <v>2235</v>
      </c>
      <c r="N184" s="129">
        <v>11.39116203</v>
      </c>
      <c r="O184" s="29" t="str">
        <f t="shared" si="39"/>
        <v>NO</v>
      </c>
      <c r="P184" s="130"/>
      <c r="Q184" s="53" t="str">
        <f t="shared" si="38"/>
        <v>NO</v>
      </c>
      <c r="R184" s="56" t="s">
        <v>2235</v>
      </c>
      <c r="S184" s="57">
        <v>116490</v>
      </c>
      <c r="T184" s="33">
        <v>8526</v>
      </c>
      <c r="U184" s="33">
        <v>17435</v>
      </c>
      <c r="V184" s="58">
        <v>25057</v>
      </c>
      <c r="W184" s="32">
        <f t="shared" si="27"/>
        <v>0</v>
      </c>
      <c r="X184" s="25">
        <f t="shared" si="28"/>
        <v>0</v>
      </c>
      <c r="Y184" s="25">
        <f t="shared" si="29"/>
        <v>0</v>
      </c>
      <c r="Z184" s="27">
        <f t="shared" si="30"/>
        <v>0</v>
      </c>
      <c r="AA184" s="66" t="str">
        <f t="shared" si="31"/>
        <v>-</v>
      </c>
      <c r="AB184" s="32">
        <f t="shared" si="32"/>
        <v>0</v>
      </c>
      <c r="AC184" s="25">
        <f t="shared" si="33"/>
        <v>0</v>
      </c>
      <c r="AD184" s="27">
        <f t="shared" si="34"/>
        <v>0</v>
      </c>
      <c r="AE184" s="66" t="str">
        <f t="shared" si="35"/>
        <v>-</v>
      </c>
      <c r="AF184" s="32">
        <f t="shared" si="36"/>
        <v>0</v>
      </c>
    </row>
    <row r="185" spans="1:32" s="1" customFormat="1" ht="12.75">
      <c r="A185" s="136">
        <v>2610110</v>
      </c>
      <c r="B185" s="137">
        <v>25150</v>
      </c>
      <c r="C185" s="32" t="s">
        <v>1845</v>
      </c>
      <c r="D185" s="25" t="s">
        <v>1846</v>
      </c>
      <c r="E185" s="25" t="s">
        <v>1847</v>
      </c>
      <c r="F185" s="25">
        <v>48420</v>
      </c>
      <c r="G185" s="26">
        <v>1282</v>
      </c>
      <c r="H185" s="27">
        <v>8105910502</v>
      </c>
      <c r="I185" s="28" t="s">
        <v>467</v>
      </c>
      <c r="J185" s="29" t="s">
        <v>2235</v>
      </c>
      <c r="K185" s="67" t="s">
        <v>2234</v>
      </c>
      <c r="L185" s="47">
        <v>3307</v>
      </c>
      <c r="M185" s="50" t="s">
        <v>2235</v>
      </c>
      <c r="N185" s="129">
        <v>12.04755614</v>
      </c>
      <c r="O185" s="29" t="str">
        <f t="shared" si="39"/>
        <v>NO</v>
      </c>
      <c r="P185" s="130"/>
      <c r="Q185" s="53" t="str">
        <f t="shared" si="38"/>
        <v>NO</v>
      </c>
      <c r="R185" s="56" t="s">
        <v>2235</v>
      </c>
      <c r="S185" s="57">
        <v>165928</v>
      </c>
      <c r="T185" s="33">
        <v>12147</v>
      </c>
      <c r="U185" s="33">
        <v>17758</v>
      </c>
      <c r="V185" s="58">
        <v>2179</v>
      </c>
      <c r="W185" s="32">
        <f t="shared" si="27"/>
        <v>0</v>
      </c>
      <c r="X185" s="25">
        <f t="shared" si="28"/>
        <v>0</v>
      </c>
      <c r="Y185" s="25">
        <f t="shared" si="29"/>
        <v>0</v>
      </c>
      <c r="Z185" s="27">
        <f t="shared" si="30"/>
        <v>0</v>
      </c>
      <c r="AA185" s="66" t="str">
        <f t="shared" si="31"/>
        <v>-</v>
      </c>
      <c r="AB185" s="32">
        <f t="shared" si="32"/>
        <v>0</v>
      </c>
      <c r="AC185" s="25">
        <f t="shared" si="33"/>
        <v>0</v>
      </c>
      <c r="AD185" s="27">
        <f t="shared" si="34"/>
        <v>0</v>
      </c>
      <c r="AE185" s="66" t="str">
        <f t="shared" si="35"/>
        <v>-</v>
      </c>
      <c r="AF185" s="32">
        <f t="shared" si="36"/>
        <v>0</v>
      </c>
    </row>
    <row r="186" spans="1:32" s="1" customFormat="1" ht="12.75">
      <c r="A186" s="136">
        <v>2610140</v>
      </c>
      <c r="B186" s="137">
        <v>12010</v>
      </c>
      <c r="C186" s="32" t="s">
        <v>1848</v>
      </c>
      <c r="D186" s="25" t="s">
        <v>1849</v>
      </c>
      <c r="E186" s="25" t="s">
        <v>502</v>
      </c>
      <c r="F186" s="25">
        <v>49036</v>
      </c>
      <c r="G186" s="26">
        <v>2067</v>
      </c>
      <c r="H186" s="27">
        <v>5172795910</v>
      </c>
      <c r="I186" s="28" t="s">
        <v>459</v>
      </c>
      <c r="J186" s="29" t="s">
        <v>2235</v>
      </c>
      <c r="K186" s="67" t="s">
        <v>2234</v>
      </c>
      <c r="L186" s="47">
        <v>2991</v>
      </c>
      <c r="M186" s="50" t="s">
        <v>2235</v>
      </c>
      <c r="N186" s="129">
        <v>8.729069448</v>
      </c>
      <c r="O186" s="29" t="str">
        <f t="shared" si="39"/>
        <v>NO</v>
      </c>
      <c r="P186" s="130"/>
      <c r="Q186" s="53" t="str">
        <f t="shared" si="38"/>
        <v>NO</v>
      </c>
      <c r="R186" s="56" t="s">
        <v>2236</v>
      </c>
      <c r="S186" s="57">
        <v>184230</v>
      </c>
      <c r="T186" s="33">
        <v>13441</v>
      </c>
      <c r="U186" s="33">
        <v>19151</v>
      </c>
      <c r="V186" s="58">
        <v>1971</v>
      </c>
      <c r="W186" s="32">
        <f t="shared" si="27"/>
        <v>0</v>
      </c>
      <c r="X186" s="25">
        <f t="shared" si="28"/>
        <v>0</v>
      </c>
      <c r="Y186" s="25">
        <f t="shared" si="29"/>
        <v>0</v>
      </c>
      <c r="Z186" s="27">
        <f t="shared" si="30"/>
        <v>0</v>
      </c>
      <c r="AA186" s="66" t="str">
        <f t="shared" si="31"/>
        <v>-</v>
      </c>
      <c r="AB186" s="32">
        <f t="shared" si="32"/>
        <v>1</v>
      </c>
      <c r="AC186" s="25">
        <f t="shared" si="33"/>
        <v>0</v>
      </c>
      <c r="AD186" s="27">
        <f t="shared" si="34"/>
        <v>0</v>
      </c>
      <c r="AE186" s="66" t="str">
        <f t="shared" si="35"/>
        <v>-</v>
      </c>
      <c r="AF186" s="32">
        <f t="shared" si="36"/>
        <v>0</v>
      </c>
    </row>
    <row r="187" spans="1:32" s="1" customFormat="1" ht="12.75">
      <c r="A187" s="136">
        <v>2600079</v>
      </c>
      <c r="B187" s="137">
        <v>33901</v>
      </c>
      <c r="C187" s="32" t="s">
        <v>381</v>
      </c>
      <c r="D187" s="25" t="s">
        <v>382</v>
      </c>
      <c r="E187" s="25" t="s">
        <v>549</v>
      </c>
      <c r="F187" s="25">
        <v>48910</v>
      </c>
      <c r="G187" s="26">
        <v>2434</v>
      </c>
      <c r="H187" s="27">
        <v>5173720038</v>
      </c>
      <c r="I187" s="28">
        <v>2</v>
      </c>
      <c r="J187" s="29" t="s">
        <v>2235</v>
      </c>
      <c r="K187" s="67" t="s">
        <v>2234</v>
      </c>
      <c r="L187" s="47">
        <v>174</v>
      </c>
      <c r="M187" s="50" t="s">
        <v>2234</v>
      </c>
      <c r="N187" s="129" t="s">
        <v>454</v>
      </c>
      <c r="O187" s="29" t="str">
        <f t="shared" si="39"/>
        <v>M</v>
      </c>
      <c r="P187" s="130">
        <v>18.519</v>
      </c>
      <c r="Q187" s="53" t="str">
        <f t="shared" si="38"/>
        <v>NO</v>
      </c>
      <c r="R187" s="56" t="s">
        <v>2235</v>
      </c>
      <c r="S187" s="57">
        <v>13484</v>
      </c>
      <c r="T187" s="33">
        <v>1259</v>
      </c>
      <c r="U187" s="33">
        <v>1378</v>
      </c>
      <c r="V187" s="58">
        <v>1186</v>
      </c>
      <c r="W187" s="32">
        <f t="shared" si="27"/>
        <v>0</v>
      </c>
      <c r="X187" s="25">
        <f t="shared" si="28"/>
        <v>1</v>
      </c>
      <c r="Y187" s="25">
        <f t="shared" si="29"/>
        <v>0</v>
      </c>
      <c r="Z187" s="27">
        <f t="shared" si="30"/>
        <v>0</v>
      </c>
      <c r="AA187" s="66" t="str">
        <f t="shared" si="31"/>
        <v>-</v>
      </c>
      <c r="AB187" s="32">
        <f t="shared" si="32"/>
        <v>0</v>
      </c>
      <c r="AC187" s="25">
        <f t="shared" si="33"/>
        <v>0</v>
      </c>
      <c r="AD187" s="27">
        <f t="shared" si="34"/>
        <v>0</v>
      </c>
      <c r="AE187" s="66" t="str">
        <f t="shared" si="35"/>
        <v>-</v>
      </c>
      <c r="AF187" s="32">
        <f t="shared" si="36"/>
        <v>0</v>
      </c>
    </row>
    <row r="188" spans="1:32" s="1" customFormat="1" ht="12.75">
      <c r="A188" s="136">
        <v>2610200</v>
      </c>
      <c r="B188" s="137">
        <v>56030</v>
      </c>
      <c r="C188" s="32" t="s">
        <v>1850</v>
      </c>
      <c r="D188" s="25" t="s">
        <v>1851</v>
      </c>
      <c r="E188" s="25" t="s">
        <v>1852</v>
      </c>
      <c r="F188" s="25">
        <v>48618</v>
      </c>
      <c r="G188" s="26">
        <v>522</v>
      </c>
      <c r="H188" s="27">
        <v>9894656060</v>
      </c>
      <c r="I188" s="28">
        <v>7</v>
      </c>
      <c r="J188" s="29" t="s">
        <v>2236</v>
      </c>
      <c r="K188" s="67" t="s">
        <v>2234</v>
      </c>
      <c r="L188" s="47">
        <v>954</v>
      </c>
      <c r="M188" s="50" t="s">
        <v>2235</v>
      </c>
      <c r="N188" s="129">
        <v>10.27633851</v>
      </c>
      <c r="O188" s="29" t="str">
        <f t="shared" si="39"/>
        <v>NO</v>
      </c>
      <c r="P188" s="130"/>
      <c r="Q188" s="53" t="str">
        <f t="shared" si="38"/>
        <v>NO</v>
      </c>
      <c r="R188" s="56" t="s">
        <v>2236</v>
      </c>
      <c r="S188" s="57">
        <v>61096</v>
      </c>
      <c r="T188" s="33">
        <v>5321</v>
      </c>
      <c r="U188" s="33">
        <v>6826</v>
      </c>
      <c r="V188" s="58">
        <v>3118</v>
      </c>
      <c r="W188" s="32">
        <f t="shared" si="27"/>
        <v>1</v>
      </c>
      <c r="X188" s="25">
        <f t="shared" si="28"/>
        <v>0</v>
      </c>
      <c r="Y188" s="25">
        <f t="shared" si="29"/>
        <v>0</v>
      </c>
      <c r="Z188" s="27">
        <f t="shared" si="30"/>
        <v>0</v>
      </c>
      <c r="AA188" s="66" t="str">
        <f t="shared" si="31"/>
        <v>-</v>
      </c>
      <c r="AB188" s="32">
        <f t="shared" si="32"/>
        <v>1</v>
      </c>
      <c r="AC188" s="25">
        <f t="shared" si="33"/>
        <v>0</v>
      </c>
      <c r="AD188" s="27">
        <f t="shared" si="34"/>
        <v>0</v>
      </c>
      <c r="AE188" s="66" t="str">
        <f t="shared" si="35"/>
        <v>-</v>
      </c>
      <c r="AF188" s="32">
        <f t="shared" si="36"/>
        <v>0</v>
      </c>
    </row>
    <row r="189" spans="1:32" s="1" customFormat="1" ht="12.75">
      <c r="A189" s="136">
        <v>2610230</v>
      </c>
      <c r="B189" s="137">
        <v>32260</v>
      </c>
      <c r="C189" s="32" t="s">
        <v>1853</v>
      </c>
      <c r="D189" s="25" t="s">
        <v>1854</v>
      </c>
      <c r="E189" s="25" t="s">
        <v>319</v>
      </c>
      <c r="F189" s="25">
        <v>48413</v>
      </c>
      <c r="G189" s="26">
        <v>9109</v>
      </c>
      <c r="H189" s="27">
        <v>9892696406</v>
      </c>
      <c r="I189" s="28">
        <v>7</v>
      </c>
      <c r="J189" s="29" t="s">
        <v>2236</v>
      </c>
      <c r="K189" s="67" t="s">
        <v>2234</v>
      </c>
      <c r="L189" s="47">
        <v>20</v>
      </c>
      <c r="M189" s="50" t="s">
        <v>2234</v>
      </c>
      <c r="N189" s="129">
        <v>5.405405405</v>
      </c>
      <c r="O189" s="29" t="str">
        <f t="shared" si="39"/>
        <v>NO</v>
      </c>
      <c r="P189" s="130"/>
      <c r="Q189" s="53" t="str">
        <f t="shared" si="38"/>
        <v>NO</v>
      </c>
      <c r="R189" s="56" t="s">
        <v>2236</v>
      </c>
      <c r="S189" s="57">
        <v>798</v>
      </c>
      <c r="T189" s="33">
        <v>41</v>
      </c>
      <c r="U189" s="33">
        <v>0</v>
      </c>
      <c r="V189" s="58">
        <v>136</v>
      </c>
      <c r="W189" s="32">
        <f t="shared" si="27"/>
        <v>1</v>
      </c>
      <c r="X189" s="25">
        <f t="shared" si="28"/>
        <v>1</v>
      </c>
      <c r="Y189" s="25">
        <f t="shared" si="29"/>
        <v>0</v>
      </c>
      <c r="Z189" s="27">
        <f t="shared" si="30"/>
        <v>0</v>
      </c>
      <c r="AA189" s="66" t="str">
        <f t="shared" si="31"/>
        <v>SRSA</v>
      </c>
      <c r="AB189" s="32">
        <f t="shared" si="32"/>
        <v>1</v>
      </c>
      <c r="AC189" s="25">
        <f t="shared" si="33"/>
        <v>0</v>
      </c>
      <c r="AD189" s="27">
        <f t="shared" si="34"/>
        <v>0</v>
      </c>
      <c r="AE189" s="66" t="str">
        <f t="shared" si="35"/>
        <v>-</v>
      </c>
      <c r="AF189" s="32">
        <f t="shared" si="36"/>
        <v>0</v>
      </c>
    </row>
    <row r="190" spans="1:32" s="1" customFormat="1" ht="12.75">
      <c r="A190" s="136">
        <v>2600135</v>
      </c>
      <c r="B190" s="137">
        <v>82914</v>
      </c>
      <c r="C190" s="32" t="s">
        <v>1257</v>
      </c>
      <c r="D190" s="25" t="s">
        <v>1258</v>
      </c>
      <c r="E190" s="25" t="s">
        <v>1234</v>
      </c>
      <c r="F190" s="25">
        <v>48215</v>
      </c>
      <c r="G190" s="26">
        <v>2109</v>
      </c>
      <c r="H190" s="27">
        <v>3138235791</v>
      </c>
      <c r="I190" s="28">
        <v>1</v>
      </c>
      <c r="J190" s="29" t="s">
        <v>2235</v>
      </c>
      <c r="K190" s="67" t="s">
        <v>2234</v>
      </c>
      <c r="L190" s="47">
        <v>385</v>
      </c>
      <c r="M190" s="50" t="s">
        <v>2234</v>
      </c>
      <c r="N190" s="129" t="s">
        <v>454</v>
      </c>
      <c r="O190" s="29" t="str">
        <f t="shared" si="39"/>
        <v>M</v>
      </c>
      <c r="P190" s="130">
        <v>29.594</v>
      </c>
      <c r="Q190" s="53" t="str">
        <f t="shared" si="38"/>
        <v>YES</v>
      </c>
      <c r="R190" s="56" t="s">
        <v>2235</v>
      </c>
      <c r="S190" s="57">
        <v>40510</v>
      </c>
      <c r="T190" s="33">
        <v>5341</v>
      </c>
      <c r="U190" s="33">
        <v>10460</v>
      </c>
      <c r="V190" s="58">
        <v>5956</v>
      </c>
      <c r="W190" s="32">
        <f t="shared" si="27"/>
        <v>0</v>
      </c>
      <c r="X190" s="25">
        <f t="shared" si="28"/>
        <v>1</v>
      </c>
      <c r="Y190" s="25">
        <f t="shared" si="29"/>
        <v>0</v>
      </c>
      <c r="Z190" s="27">
        <f t="shared" si="30"/>
        <v>0</v>
      </c>
      <c r="AA190" s="66" t="str">
        <f t="shared" si="31"/>
        <v>-</v>
      </c>
      <c r="AB190" s="32">
        <f t="shared" si="32"/>
        <v>0</v>
      </c>
      <c r="AC190" s="25">
        <f t="shared" si="33"/>
        <v>1</v>
      </c>
      <c r="AD190" s="27">
        <f t="shared" si="34"/>
        <v>0</v>
      </c>
      <c r="AE190" s="66" t="str">
        <f t="shared" si="35"/>
        <v>-</v>
      </c>
      <c r="AF190" s="32">
        <f t="shared" si="36"/>
        <v>0</v>
      </c>
    </row>
    <row r="191" spans="1:32" s="1" customFormat="1" ht="12.75">
      <c r="A191" s="136">
        <v>2610380</v>
      </c>
      <c r="B191" s="137">
        <v>11330</v>
      </c>
      <c r="C191" s="32" t="s">
        <v>1855</v>
      </c>
      <c r="D191" s="25" t="s">
        <v>1856</v>
      </c>
      <c r="E191" s="25" t="s">
        <v>1857</v>
      </c>
      <c r="F191" s="25">
        <v>49038</v>
      </c>
      <c r="G191" s="26">
        <v>550</v>
      </c>
      <c r="H191" s="27">
        <v>2694682424</v>
      </c>
      <c r="I191" s="28" t="s">
        <v>467</v>
      </c>
      <c r="J191" s="29" t="s">
        <v>2235</v>
      </c>
      <c r="K191" s="67" t="s">
        <v>2234</v>
      </c>
      <c r="L191" s="47">
        <v>1959</v>
      </c>
      <c r="M191" s="50" t="s">
        <v>2235</v>
      </c>
      <c r="N191" s="129">
        <v>7.203389831</v>
      </c>
      <c r="O191" s="29" t="str">
        <f t="shared" si="39"/>
        <v>NO</v>
      </c>
      <c r="P191" s="130"/>
      <c r="Q191" s="53" t="str">
        <f t="shared" si="38"/>
        <v>NO</v>
      </c>
      <c r="R191" s="56" t="s">
        <v>2235</v>
      </c>
      <c r="S191" s="57">
        <v>85586</v>
      </c>
      <c r="T191" s="33">
        <v>20708</v>
      </c>
      <c r="U191" s="33">
        <v>17544</v>
      </c>
      <c r="V191" s="58">
        <v>7346</v>
      </c>
      <c r="W191" s="32">
        <f t="shared" si="27"/>
        <v>0</v>
      </c>
      <c r="X191" s="25">
        <f t="shared" si="28"/>
        <v>0</v>
      </c>
      <c r="Y191" s="25">
        <f t="shared" si="29"/>
        <v>0</v>
      </c>
      <c r="Z191" s="27">
        <f t="shared" si="30"/>
        <v>0</v>
      </c>
      <c r="AA191" s="66" t="str">
        <f t="shared" si="31"/>
        <v>-</v>
      </c>
      <c r="AB191" s="32">
        <f t="shared" si="32"/>
        <v>0</v>
      </c>
      <c r="AC191" s="25">
        <f t="shared" si="33"/>
        <v>0</v>
      </c>
      <c r="AD191" s="27">
        <f t="shared" si="34"/>
        <v>0</v>
      </c>
      <c r="AE191" s="66" t="str">
        <f t="shared" si="35"/>
        <v>-</v>
      </c>
      <c r="AF191" s="32">
        <f t="shared" si="36"/>
        <v>0</v>
      </c>
    </row>
    <row r="192" spans="1:32" s="1" customFormat="1" ht="12.75">
      <c r="A192" s="136">
        <v>2610410</v>
      </c>
      <c r="B192" s="137">
        <v>75040</v>
      </c>
      <c r="C192" s="32" t="s">
        <v>1858</v>
      </c>
      <c r="D192" s="25" t="s">
        <v>1859</v>
      </c>
      <c r="E192" s="25" t="s">
        <v>1860</v>
      </c>
      <c r="F192" s="25">
        <v>49040</v>
      </c>
      <c r="G192" s="26">
        <v>9318</v>
      </c>
      <c r="H192" s="27">
        <v>2694323442</v>
      </c>
      <c r="I192" s="28">
        <v>7</v>
      </c>
      <c r="J192" s="29" t="s">
        <v>2236</v>
      </c>
      <c r="K192" s="67" t="s">
        <v>2234</v>
      </c>
      <c r="L192" s="47">
        <v>800</v>
      </c>
      <c r="M192" s="50" t="s">
        <v>2235</v>
      </c>
      <c r="N192" s="129">
        <v>13.85135135</v>
      </c>
      <c r="O192" s="29" t="str">
        <f t="shared" si="39"/>
        <v>NO</v>
      </c>
      <c r="P192" s="130"/>
      <c r="Q192" s="53" t="str">
        <f t="shared" si="38"/>
        <v>NO</v>
      </c>
      <c r="R192" s="56" t="s">
        <v>2236</v>
      </c>
      <c r="S192" s="57">
        <v>79176</v>
      </c>
      <c r="T192" s="33">
        <v>6480</v>
      </c>
      <c r="U192" s="33">
        <v>7587</v>
      </c>
      <c r="V192" s="58">
        <v>4792</v>
      </c>
      <c r="W192" s="32">
        <f t="shared" si="27"/>
        <v>1</v>
      </c>
      <c r="X192" s="25">
        <f t="shared" si="28"/>
        <v>0</v>
      </c>
      <c r="Y192" s="25">
        <f t="shared" si="29"/>
        <v>0</v>
      </c>
      <c r="Z192" s="27">
        <f t="shared" si="30"/>
        <v>0</v>
      </c>
      <c r="AA192" s="66" t="str">
        <f t="shared" si="31"/>
        <v>-</v>
      </c>
      <c r="AB192" s="32">
        <f t="shared" si="32"/>
        <v>1</v>
      </c>
      <c r="AC192" s="25">
        <f t="shared" si="33"/>
        <v>0</v>
      </c>
      <c r="AD192" s="27">
        <f t="shared" si="34"/>
        <v>0</v>
      </c>
      <c r="AE192" s="66" t="str">
        <f t="shared" si="35"/>
        <v>-</v>
      </c>
      <c r="AF192" s="32">
        <f t="shared" si="36"/>
        <v>0</v>
      </c>
    </row>
    <row r="193" spans="1:32" s="1" customFormat="1" ht="12.75">
      <c r="A193" s="136">
        <v>2606990</v>
      </c>
      <c r="B193" s="137">
        <v>38040</v>
      </c>
      <c r="C193" s="32" t="s">
        <v>725</v>
      </c>
      <c r="D193" s="25" t="s">
        <v>1735</v>
      </c>
      <c r="E193" s="25" t="s">
        <v>579</v>
      </c>
      <c r="F193" s="25">
        <v>49230</v>
      </c>
      <c r="G193" s="26">
        <v>8961</v>
      </c>
      <c r="H193" s="27">
        <v>5175926641</v>
      </c>
      <c r="I193" s="28" t="s">
        <v>467</v>
      </c>
      <c r="J193" s="29" t="s">
        <v>2235</v>
      </c>
      <c r="K193" s="67" t="s">
        <v>2234</v>
      </c>
      <c r="L193" s="47">
        <v>1672</v>
      </c>
      <c r="M193" s="50" t="s">
        <v>2235</v>
      </c>
      <c r="N193" s="129">
        <v>6.072477963</v>
      </c>
      <c r="O193" s="29" t="str">
        <f t="shared" si="39"/>
        <v>NO</v>
      </c>
      <c r="P193" s="130"/>
      <c r="Q193" s="53" t="str">
        <f t="shared" si="38"/>
        <v>NO</v>
      </c>
      <c r="R193" s="56" t="s">
        <v>2235</v>
      </c>
      <c r="S193" s="57">
        <v>73223</v>
      </c>
      <c r="T193" s="33">
        <v>3446</v>
      </c>
      <c r="U193" s="33">
        <v>8007</v>
      </c>
      <c r="V193" s="58">
        <v>1102</v>
      </c>
      <c r="W193" s="32">
        <f t="shared" si="27"/>
        <v>0</v>
      </c>
      <c r="X193" s="25">
        <f t="shared" si="28"/>
        <v>0</v>
      </c>
      <c r="Y193" s="25">
        <f t="shared" si="29"/>
        <v>0</v>
      </c>
      <c r="Z193" s="27">
        <f t="shared" si="30"/>
        <v>0</v>
      </c>
      <c r="AA193" s="66" t="str">
        <f t="shared" si="31"/>
        <v>-</v>
      </c>
      <c r="AB193" s="32">
        <f t="shared" si="32"/>
        <v>0</v>
      </c>
      <c r="AC193" s="25">
        <f t="shared" si="33"/>
        <v>0</v>
      </c>
      <c r="AD193" s="27">
        <f t="shared" si="34"/>
        <v>0</v>
      </c>
      <c r="AE193" s="66" t="str">
        <f t="shared" si="35"/>
        <v>-</v>
      </c>
      <c r="AF193" s="32">
        <f t="shared" si="36"/>
        <v>0</v>
      </c>
    </row>
    <row r="194" spans="1:32" s="1" customFormat="1" ht="12.75">
      <c r="A194" s="136">
        <v>2600140</v>
      </c>
      <c r="B194" s="137">
        <v>82919</v>
      </c>
      <c r="C194" s="32" t="s">
        <v>1268</v>
      </c>
      <c r="D194" s="25" t="s">
        <v>1269</v>
      </c>
      <c r="E194" s="25" t="s">
        <v>1234</v>
      </c>
      <c r="F194" s="25">
        <v>48238</v>
      </c>
      <c r="G194" s="26" t="s">
        <v>771</v>
      </c>
      <c r="H194" s="27">
        <v>3133669470</v>
      </c>
      <c r="I194" s="28">
        <v>1</v>
      </c>
      <c r="J194" s="29" t="s">
        <v>2235</v>
      </c>
      <c r="K194" s="67" t="s">
        <v>2234</v>
      </c>
      <c r="L194" s="47">
        <v>546</v>
      </c>
      <c r="M194" s="50" t="s">
        <v>2234</v>
      </c>
      <c r="N194" s="129" t="s">
        <v>454</v>
      </c>
      <c r="O194" s="29" t="str">
        <f t="shared" si="39"/>
        <v>M</v>
      </c>
      <c r="P194" s="130">
        <v>30.64</v>
      </c>
      <c r="Q194" s="53" t="str">
        <f t="shared" si="38"/>
        <v>YES</v>
      </c>
      <c r="R194" s="56" t="s">
        <v>2235</v>
      </c>
      <c r="S194" s="57">
        <v>79234</v>
      </c>
      <c r="T194" s="33">
        <v>8510</v>
      </c>
      <c r="U194" s="33">
        <v>0</v>
      </c>
      <c r="V194" s="58">
        <v>8706</v>
      </c>
      <c r="W194" s="32">
        <f t="shared" si="27"/>
        <v>0</v>
      </c>
      <c r="X194" s="25">
        <f t="shared" si="28"/>
        <v>1</v>
      </c>
      <c r="Y194" s="25">
        <f t="shared" si="29"/>
        <v>0</v>
      </c>
      <c r="Z194" s="27">
        <f t="shared" si="30"/>
        <v>0</v>
      </c>
      <c r="AA194" s="66" t="str">
        <f t="shared" si="31"/>
        <v>-</v>
      </c>
      <c r="AB194" s="32">
        <f t="shared" si="32"/>
        <v>0</v>
      </c>
      <c r="AC194" s="25">
        <f t="shared" si="33"/>
        <v>1</v>
      </c>
      <c r="AD194" s="27">
        <f t="shared" si="34"/>
        <v>0</v>
      </c>
      <c r="AE194" s="66" t="str">
        <f t="shared" si="35"/>
        <v>-</v>
      </c>
      <c r="AF194" s="32">
        <f t="shared" si="36"/>
        <v>0</v>
      </c>
    </row>
    <row r="195" spans="1:32" s="1" customFormat="1" ht="12.75">
      <c r="A195" s="136">
        <v>2610620</v>
      </c>
      <c r="B195" s="137">
        <v>41080</v>
      </c>
      <c r="C195" s="32" t="s">
        <v>1866</v>
      </c>
      <c r="D195" s="25" t="s">
        <v>518</v>
      </c>
      <c r="E195" s="25" t="s">
        <v>1867</v>
      </c>
      <c r="F195" s="25">
        <v>49321</v>
      </c>
      <c r="G195" s="26">
        <v>800</v>
      </c>
      <c r="H195" s="27">
        <v>6162545001</v>
      </c>
      <c r="I195" s="28">
        <v>4</v>
      </c>
      <c r="J195" s="29" t="s">
        <v>2235</v>
      </c>
      <c r="K195" s="67" t="s">
        <v>2234</v>
      </c>
      <c r="L195" s="47">
        <v>2153</v>
      </c>
      <c r="M195" s="50" t="s">
        <v>2235</v>
      </c>
      <c r="N195" s="129">
        <v>8.266666667</v>
      </c>
      <c r="O195" s="29" t="str">
        <f t="shared" si="39"/>
        <v>NO</v>
      </c>
      <c r="P195" s="130"/>
      <c r="Q195" s="53" t="str">
        <f t="shared" si="38"/>
        <v>NO</v>
      </c>
      <c r="R195" s="56" t="s">
        <v>2235</v>
      </c>
      <c r="S195" s="57">
        <v>65784</v>
      </c>
      <c r="T195" s="33">
        <v>5441</v>
      </c>
      <c r="U195" s="33">
        <v>9620</v>
      </c>
      <c r="V195" s="58">
        <v>1418</v>
      </c>
      <c r="W195" s="32">
        <f t="shared" si="27"/>
        <v>0</v>
      </c>
      <c r="X195" s="25">
        <f t="shared" si="28"/>
        <v>0</v>
      </c>
      <c r="Y195" s="25">
        <f t="shared" si="29"/>
        <v>0</v>
      </c>
      <c r="Z195" s="27">
        <f t="shared" si="30"/>
        <v>0</v>
      </c>
      <c r="AA195" s="66" t="str">
        <f t="shared" si="31"/>
        <v>-</v>
      </c>
      <c r="AB195" s="32">
        <f t="shared" si="32"/>
        <v>0</v>
      </c>
      <c r="AC195" s="25">
        <f t="shared" si="33"/>
        <v>0</v>
      </c>
      <c r="AD195" s="27">
        <f t="shared" si="34"/>
        <v>0</v>
      </c>
      <c r="AE195" s="66" t="str">
        <f t="shared" si="35"/>
        <v>-</v>
      </c>
      <c r="AF195" s="32">
        <f t="shared" si="36"/>
        <v>0</v>
      </c>
    </row>
    <row r="196" spans="1:32" s="1" customFormat="1" ht="12.75">
      <c r="A196" s="136">
        <v>2610590</v>
      </c>
      <c r="B196" s="137">
        <v>39030</v>
      </c>
      <c r="C196" s="32" t="s">
        <v>1864</v>
      </c>
      <c r="D196" s="25" t="s">
        <v>1865</v>
      </c>
      <c r="E196" s="25" t="s">
        <v>397</v>
      </c>
      <c r="F196" s="25">
        <v>49048</v>
      </c>
      <c r="G196" s="26">
        <v>9223</v>
      </c>
      <c r="H196" s="27">
        <v>2693889461</v>
      </c>
      <c r="I196" s="28" t="s">
        <v>467</v>
      </c>
      <c r="J196" s="29" t="s">
        <v>2235</v>
      </c>
      <c r="K196" s="67" t="s">
        <v>2234</v>
      </c>
      <c r="L196" s="47">
        <v>2653</v>
      </c>
      <c r="M196" s="50" t="s">
        <v>2235</v>
      </c>
      <c r="N196" s="129">
        <v>11.99109415</v>
      </c>
      <c r="O196" s="29" t="str">
        <f t="shared" si="39"/>
        <v>NO</v>
      </c>
      <c r="P196" s="130"/>
      <c r="Q196" s="53" t="str">
        <f t="shared" si="38"/>
        <v>NO</v>
      </c>
      <c r="R196" s="56" t="s">
        <v>2235</v>
      </c>
      <c r="S196" s="57">
        <v>138020</v>
      </c>
      <c r="T196" s="33">
        <v>10746</v>
      </c>
      <c r="U196" s="33">
        <v>15143</v>
      </c>
      <c r="V196" s="58">
        <v>9755</v>
      </c>
      <c r="W196" s="32">
        <f t="shared" si="27"/>
        <v>0</v>
      </c>
      <c r="X196" s="25">
        <f t="shared" si="28"/>
        <v>0</v>
      </c>
      <c r="Y196" s="25">
        <f t="shared" si="29"/>
        <v>0</v>
      </c>
      <c r="Z196" s="27">
        <f t="shared" si="30"/>
        <v>0</v>
      </c>
      <c r="AA196" s="66" t="str">
        <f t="shared" si="31"/>
        <v>-</v>
      </c>
      <c r="AB196" s="32">
        <f t="shared" si="32"/>
        <v>0</v>
      </c>
      <c r="AC196" s="25">
        <f t="shared" si="33"/>
        <v>0</v>
      </c>
      <c r="AD196" s="27">
        <f t="shared" si="34"/>
        <v>0</v>
      </c>
      <c r="AE196" s="66" t="str">
        <f t="shared" si="35"/>
        <v>-</v>
      </c>
      <c r="AF196" s="32">
        <f t="shared" si="36"/>
        <v>0</v>
      </c>
    </row>
    <row r="197" spans="1:32" s="1" customFormat="1" ht="12.75">
      <c r="A197" s="136">
        <v>2600074</v>
      </c>
      <c r="B197" s="137">
        <v>24901</v>
      </c>
      <c r="C197" s="32" t="s">
        <v>369</v>
      </c>
      <c r="D197" s="25" t="s">
        <v>370</v>
      </c>
      <c r="E197" s="25" t="s">
        <v>371</v>
      </c>
      <c r="F197" s="25">
        <v>49770</v>
      </c>
      <c r="G197" s="26">
        <v>9604</v>
      </c>
      <c r="H197" s="27">
        <v>2313471600</v>
      </c>
      <c r="I197" s="28" t="s">
        <v>459</v>
      </c>
      <c r="J197" s="29" t="s">
        <v>2235</v>
      </c>
      <c r="K197" s="67" t="s">
        <v>2234</v>
      </c>
      <c r="L197" s="47">
        <v>245</v>
      </c>
      <c r="M197" s="50" t="s">
        <v>2234</v>
      </c>
      <c r="N197" s="129" t="s">
        <v>454</v>
      </c>
      <c r="O197" s="29" t="str">
        <f t="shared" si="39"/>
        <v>M</v>
      </c>
      <c r="P197" s="130">
        <v>0</v>
      </c>
      <c r="Q197" s="53" t="str">
        <f t="shared" si="38"/>
        <v>NO</v>
      </c>
      <c r="R197" s="56" t="s">
        <v>2236</v>
      </c>
      <c r="S197" s="57">
        <v>3631</v>
      </c>
      <c r="T197" s="33">
        <v>0</v>
      </c>
      <c r="U197" s="33">
        <v>758</v>
      </c>
      <c r="V197" s="58">
        <v>161</v>
      </c>
      <c r="W197" s="32">
        <f t="shared" si="27"/>
        <v>0</v>
      </c>
      <c r="X197" s="25">
        <f t="shared" si="28"/>
        <v>1</v>
      </c>
      <c r="Y197" s="25">
        <f t="shared" si="29"/>
        <v>0</v>
      </c>
      <c r="Z197" s="27">
        <f t="shared" si="30"/>
        <v>0</v>
      </c>
      <c r="AA197" s="66" t="str">
        <f t="shared" si="31"/>
        <v>-</v>
      </c>
      <c r="AB197" s="32">
        <f t="shared" si="32"/>
        <v>1</v>
      </c>
      <c r="AC197" s="25">
        <f t="shared" si="33"/>
        <v>0</v>
      </c>
      <c r="AD197" s="27">
        <f t="shared" si="34"/>
        <v>0</v>
      </c>
      <c r="AE197" s="66" t="str">
        <f t="shared" si="35"/>
        <v>-</v>
      </c>
      <c r="AF197" s="32">
        <f t="shared" si="36"/>
        <v>0</v>
      </c>
    </row>
    <row r="198" spans="1:32" s="1" customFormat="1" ht="12.75">
      <c r="A198" s="136">
        <v>2600179</v>
      </c>
      <c r="B198" s="137">
        <v>5901</v>
      </c>
      <c r="C198" s="32" t="s">
        <v>1343</v>
      </c>
      <c r="D198" s="25" t="s">
        <v>1344</v>
      </c>
      <c r="E198" s="25" t="s">
        <v>1345</v>
      </c>
      <c r="F198" s="25">
        <v>49659</v>
      </c>
      <c r="G198" s="26">
        <v>9467</v>
      </c>
      <c r="H198" s="27">
        <v>2315842080</v>
      </c>
      <c r="I198" s="28">
        <v>7</v>
      </c>
      <c r="J198" s="29" t="s">
        <v>2236</v>
      </c>
      <c r="K198" s="67" t="s">
        <v>2234</v>
      </c>
      <c r="L198" s="47">
        <v>167</v>
      </c>
      <c r="M198" s="50" t="s">
        <v>2234</v>
      </c>
      <c r="N198" s="129" t="s">
        <v>454</v>
      </c>
      <c r="O198" s="29" t="str">
        <f t="shared" si="39"/>
        <v>M</v>
      </c>
      <c r="P198" s="130"/>
      <c r="Q198" s="53" t="str">
        <f>IF(AND(ISNUMBER(P198),P198&gt;=20),"YES","NO")</f>
        <v>NO</v>
      </c>
      <c r="R198" s="56" t="s">
        <v>2236</v>
      </c>
      <c r="S198" s="57">
        <v>8391</v>
      </c>
      <c r="T198" s="33">
        <v>925</v>
      </c>
      <c r="U198" s="33">
        <v>0</v>
      </c>
      <c r="V198" s="58">
        <v>1025</v>
      </c>
      <c r="W198" s="32">
        <f aca="true" t="shared" si="40" ref="W198:W261">IF(OR(J198="YES",K198="YES"),1,0)</f>
        <v>1</v>
      </c>
      <c r="X198" s="25">
        <f aca="true" t="shared" si="41" ref="X198:X261">IF(OR(AND(ISNUMBER(L198),AND(L198&gt;0,L198&lt;600)),AND(ISNUMBER(L198),AND(L198&gt;0,M198="YES"))),1,0)</f>
        <v>1</v>
      </c>
      <c r="Y198" s="25">
        <f aca="true" t="shared" si="42" ref="Y198:Y261">IF(AND(OR(J198="YES",K198="YES"),(W198=0)),"Trouble",0)</f>
        <v>0</v>
      </c>
      <c r="Z198" s="27">
        <f aca="true" t="shared" si="43" ref="Z198:Z261">IF(AND(OR(AND(ISNUMBER(L198),AND(L198&gt;0,L198&lt;600)),AND(ISNUMBER(L198),AND(L198&gt;0,M198="YES"))),(X198=0)),"Trouble",0)</f>
        <v>0</v>
      </c>
      <c r="AA198" s="66" t="str">
        <f aca="true" t="shared" si="44" ref="AA198:AA261">IF(AND(W198=1,X198=1),"SRSA","-")</f>
        <v>SRSA</v>
      </c>
      <c r="AB198" s="32">
        <f aca="true" t="shared" si="45" ref="AB198:AB261">IF(R198="YES",1,0)</f>
        <v>1</v>
      </c>
      <c r="AC198" s="25">
        <f aca="true" t="shared" si="46" ref="AC198:AC261">IF(OR(AND(ISNUMBER(P198),P198&gt;=20),(AND(ISNUMBER(P198)=FALSE,AND(ISNUMBER(N198),N198&gt;=20)))),1,0)</f>
        <v>0</v>
      </c>
      <c r="AD198" s="27">
        <f aca="true" t="shared" si="47" ref="AD198:AD261">IF(AND(AB198=1,AC198=1),"Initial",0)</f>
        <v>0</v>
      </c>
      <c r="AE198" s="66" t="str">
        <f aca="true" t="shared" si="48" ref="AE198:AE261">IF(AND(AND(AD198="Initial",AF198=0),AND(ISNUMBER(L198),L198&gt;0)),"RLIS","-")</f>
        <v>-</v>
      </c>
      <c r="AF198" s="32">
        <f aca="true" t="shared" si="49" ref="AF198:AF261">IF(AND(AA198="SRSA",AD198="Initial"),"SRSA",0)</f>
        <v>0</v>
      </c>
    </row>
    <row r="199" spans="1:32" s="1" customFormat="1" ht="12.75">
      <c r="A199" s="136">
        <v>2600069</v>
      </c>
      <c r="B199" s="137">
        <v>15901</v>
      </c>
      <c r="C199" s="32" t="s">
        <v>357</v>
      </c>
      <c r="D199" s="25" t="s">
        <v>358</v>
      </c>
      <c r="E199" s="25" t="s">
        <v>359</v>
      </c>
      <c r="F199" s="25">
        <v>49712</v>
      </c>
      <c r="G199" s="26">
        <v>9127</v>
      </c>
      <c r="H199" s="27">
        <v>2315820194</v>
      </c>
      <c r="I199" s="28">
        <v>7</v>
      </c>
      <c r="J199" s="29" t="s">
        <v>2236</v>
      </c>
      <c r="K199" s="67" t="s">
        <v>2234</v>
      </c>
      <c r="L199" s="47">
        <v>199</v>
      </c>
      <c r="M199" s="50" t="s">
        <v>2234</v>
      </c>
      <c r="N199" s="129" t="s">
        <v>454</v>
      </c>
      <c r="O199" s="29" t="str">
        <f t="shared" si="39"/>
        <v>M</v>
      </c>
      <c r="P199" s="130">
        <v>3.693</v>
      </c>
      <c r="Q199" s="53" t="str">
        <f aca="true" t="shared" si="50" ref="Q199:Q262">IF(AND(ISNUMBER(P199),P199&gt;=20),"YES","NO")</f>
        <v>NO</v>
      </c>
      <c r="R199" s="56" t="s">
        <v>2236</v>
      </c>
      <c r="S199" s="57">
        <v>5950</v>
      </c>
      <c r="T199" s="33">
        <v>0</v>
      </c>
      <c r="U199" s="33">
        <v>0</v>
      </c>
      <c r="V199" s="58">
        <v>131</v>
      </c>
      <c r="W199" s="32">
        <f t="shared" si="40"/>
        <v>1</v>
      </c>
      <c r="X199" s="25">
        <f t="shared" si="41"/>
        <v>1</v>
      </c>
      <c r="Y199" s="25">
        <f t="shared" si="42"/>
        <v>0</v>
      </c>
      <c r="Z199" s="27">
        <f t="shared" si="43"/>
        <v>0</v>
      </c>
      <c r="AA199" s="66" t="str">
        <f t="shared" si="44"/>
        <v>SRSA</v>
      </c>
      <c r="AB199" s="32">
        <f t="shared" si="45"/>
        <v>1</v>
      </c>
      <c r="AC199" s="25">
        <f t="shared" si="46"/>
        <v>0</v>
      </c>
      <c r="AD199" s="27">
        <f t="shared" si="47"/>
        <v>0</v>
      </c>
      <c r="AE199" s="66" t="str">
        <f t="shared" si="48"/>
        <v>-</v>
      </c>
      <c r="AF199" s="32">
        <f t="shared" si="49"/>
        <v>0</v>
      </c>
    </row>
    <row r="200" spans="1:32" s="1" customFormat="1" ht="12.75">
      <c r="A200" s="136">
        <v>2610650</v>
      </c>
      <c r="B200" s="137">
        <v>38080</v>
      </c>
      <c r="C200" s="32" t="s">
        <v>539</v>
      </c>
      <c r="D200" s="25" t="s">
        <v>513</v>
      </c>
      <c r="E200" s="25" t="s">
        <v>543</v>
      </c>
      <c r="F200" s="25">
        <v>49237</v>
      </c>
      <c r="G200" s="26">
        <v>338</v>
      </c>
      <c r="H200" s="27">
        <v>5175248850</v>
      </c>
      <c r="I200" s="28">
        <v>8</v>
      </c>
      <c r="J200" s="29" t="s">
        <v>2236</v>
      </c>
      <c r="K200" s="67" t="s">
        <v>2234</v>
      </c>
      <c r="L200" s="47">
        <v>898</v>
      </c>
      <c r="M200" s="50" t="s">
        <v>2235</v>
      </c>
      <c r="N200" s="129">
        <v>5.205479452</v>
      </c>
      <c r="O200" s="29" t="str">
        <f t="shared" si="39"/>
        <v>NO</v>
      </c>
      <c r="P200" s="130"/>
      <c r="Q200" s="53" t="str">
        <f t="shared" si="50"/>
        <v>NO</v>
      </c>
      <c r="R200" s="56" t="s">
        <v>2236</v>
      </c>
      <c r="S200" s="57">
        <v>40673</v>
      </c>
      <c r="T200" s="33">
        <v>2024</v>
      </c>
      <c r="U200" s="33">
        <v>4174</v>
      </c>
      <c r="V200" s="58">
        <v>591</v>
      </c>
      <c r="W200" s="32">
        <f t="shared" si="40"/>
        <v>1</v>
      </c>
      <c r="X200" s="25">
        <f t="shared" si="41"/>
        <v>0</v>
      </c>
      <c r="Y200" s="25">
        <f t="shared" si="42"/>
        <v>0</v>
      </c>
      <c r="Z200" s="27">
        <f t="shared" si="43"/>
        <v>0</v>
      </c>
      <c r="AA200" s="66" t="str">
        <f t="shared" si="44"/>
        <v>-</v>
      </c>
      <c r="AB200" s="32">
        <f t="shared" si="45"/>
        <v>1</v>
      </c>
      <c r="AC200" s="25">
        <f t="shared" si="46"/>
        <v>0</v>
      </c>
      <c r="AD200" s="27">
        <f t="shared" si="47"/>
        <v>0</v>
      </c>
      <c r="AE200" s="66" t="str">
        <f t="shared" si="48"/>
        <v>-</v>
      </c>
      <c r="AF200" s="32">
        <f t="shared" si="49"/>
        <v>0</v>
      </c>
    </row>
    <row r="201" spans="1:32" s="1" customFormat="1" ht="12.75">
      <c r="A201" s="136">
        <v>2600212</v>
      </c>
      <c r="B201" s="137">
        <v>50904</v>
      </c>
      <c r="C201" s="32" t="s">
        <v>1406</v>
      </c>
      <c r="D201" s="25" t="s">
        <v>1407</v>
      </c>
      <c r="E201" s="25" t="s">
        <v>537</v>
      </c>
      <c r="F201" s="25">
        <v>48093</v>
      </c>
      <c r="G201" s="26">
        <v>5239</v>
      </c>
      <c r="H201" s="27">
        <v>5865759500</v>
      </c>
      <c r="I201" s="28">
        <v>2</v>
      </c>
      <c r="J201" s="29" t="s">
        <v>2235</v>
      </c>
      <c r="K201" s="67" t="s">
        <v>2234</v>
      </c>
      <c r="L201" s="47">
        <v>546</v>
      </c>
      <c r="M201" s="50" t="s">
        <v>2234</v>
      </c>
      <c r="N201" s="129" t="s">
        <v>454</v>
      </c>
      <c r="O201" s="29" t="str">
        <f t="shared" si="39"/>
        <v>M</v>
      </c>
      <c r="P201" s="130">
        <v>15.657</v>
      </c>
      <c r="Q201" s="53" t="str">
        <f t="shared" si="50"/>
        <v>NO</v>
      </c>
      <c r="R201" s="56" t="s">
        <v>2235</v>
      </c>
      <c r="S201" s="57">
        <v>30263</v>
      </c>
      <c r="T201" s="33">
        <v>3956</v>
      </c>
      <c r="U201" s="33">
        <v>4837</v>
      </c>
      <c r="V201" s="58">
        <v>3209</v>
      </c>
      <c r="W201" s="32">
        <f t="shared" si="40"/>
        <v>0</v>
      </c>
      <c r="X201" s="25">
        <f t="shared" si="41"/>
        <v>1</v>
      </c>
      <c r="Y201" s="25">
        <f t="shared" si="42"/>
        <v>0</v>
      </c>
      <c r="Z201" s="27">
        <f t="shared" si="43"/>
        <v>0</v>
      </c>
      <c r="AA201" s="66" t="str">
        <f t="shared" si="44"/>
        <v>-</v>
      </c>
      <c r="AB201" s="32">
        <f t="shared" si="45"/>
        <v>0</v>
      </c>
      <c r="AC201" s="25">
        <f t="shared" si="46"/>
        <v>0</v>
      </c>
      <c r="AD201" s="27">
        <f t="shared" si="47"/>
        <v>0</v>
      </c>
      <c r="AE201" s="66" t="str">
        <f t="shared" si="48"/>
        <v>-</v>
      </c>
      <c r="AF201" s="32">
        <f t="shared" si="49"/>
        <v>0</v>
      </c>
    </row>
    <row r="202" spans="1:32" s="1" customFormat="1" ht="12.75">
      <c r="A202" s="136">
        <v>2600210</v>
      </c>
      <c r="B202" s="137">
        <v>50902</v>
      </c>
      <c r="C202" s="32" t="s">
        <v>1401</v>
      </c>
      <c r="D202" s="25" t="s">
        <v>1402</v>
      </c>
      <c r="E202" s="25" t="s">
        <v>536</v>
      </c>
      <c r="F202" s="25">
        <v>48066</v>
      </c>
      <c r="G202" s="26">
        <v>2078</v>
      </c>
      <c r="H202" s="27">
        <v>5867798055</v>
      </c>
      <c r="I202" s="28">
        <v>3</v>
      </c>
      <c r="J202" s="29" t="s">
        <v>2235</v>
      </c>
      <c r="K202" s="67" t="s">
        <v>2234</v>
      </c>
      <c r="L202" s="47">
        <v>634</v>
      </c>
      <c r="M202" s="50" t="s">
        <v>2235</v>
      </c>
      <c r="N202" s="129" t="s">
        <v>454</v>
      </c>
      <c r="O202" s="29" t="str">
        <f t="shared" si="39"/>
        <v>M</v>
      </c>
      <c r="P202" s="130">
        <v>13.643</v>
      </c>
      <c r="Q202" s="53" t="str">
        <f t="shared" si="50"/>
        <v>NO</v>
      </c>
      <c r="R202" s="56" t="s">
        <v>2235</v>
      </c>
      <c r="S202" s="57">
        <v>21613</v>
      </c>
      <c r="T202" s="33">
        <v>2786</v>
      </c>
      <c r="U202" s="33">
        <v>3468</v>
      </c>
      <c r="V202" s="58">
        <v>3295</v>
      </c>
      <c r="W202" s="32">
        <f t="shared" si="40"/>
        <v>0</v>
      </c>
      <c r="X202" s="25">
        <f t="shared" si="41"/>
        <v>0</v>
      </c>
      <c r="Y202" s="25">
        <f t="shared" si="42"/>
        <v>0</v>
      </c>
      <c r="Z202" s="27">
        <f t="shared" si="43"/>
        <v>0</v>
      </c>
      <c r="AA202" s="66" t="str">
        <f t="shared" si="44"/>
        <v>-</v>
      </c>
      <c r="AB202" s="32">
        <f t="shared" si="45"/>
        <v>0</v>
      </c>
      <c r="AC202" s="25">
        <f t="shared" si="46"/>
        <v>0</v>
      </c>
      <c r="AD202" s="27">
        <f t="shared" si="47"/>
        <v>0</v>
      </c>
      <c r="AE202" s="66" t="str">
        <f t="shared" si="48"/>
        <v>-</v>
      </c>
      <c r="AF202" s="32">
        <f t="shared" si="49"/>
        <v>0</v>
      </c>
    </row>
    <row r="203" spans="1:32" s="1" customFormat="1" ht="12.75">
      <c r="A203" s="136">
        <v>2610750</v>
      </c>
      <c r="B203" s="137">
        <v>75050</v>
      </c>
      <c r="C203" s="32" t="s">
        <v>1868</v>
      </c>
      <c r="D203" s="25" t="s">
        <v>1869</v>
      </c>
      <c r="E203" s="25" t="s">
        <v>1870</v>
      </c>
      <c r="F203" s="25">
        <v>49042</v>
      </c>
      <c r="G203" s="26">
        <v>1397</v>
      </c>
      <c r="H203" s="27">
        <v>2694358900</v>
      </c>
      <c r="I203" s="28">
        <v>6</v>
      </c>
      <c r="J203" s="29" t="s">
        <v>2235</v>
      </c>
      <c r="K203" s="67" t="s">
        <v>2234</v>
      </c>
      <c r="L203" s="47">
        <v>1423</v>
      </c>
      <c r="M203" s="50" t="s">
        <v>2235</v>
      </c>
      <c r="N203" s="129">
        <v>12.26837061</v>
      </c>
      <c r="O203" s="29" t="str">
        <f aca="true" t="shared" si="51" ref="O203:O266">IF(ISNUMBER(N203)=FALSE,"M",IF(AND(ISNUMBER(N203),N203&gt;=20),"YES","NO"))</f>
        <v>NO</v>
      </c>
      <c r="P203" s="130"/>
      <c r="Q203" s="53" t="str">
        <f t="shared" si="50"/>
        <v>NO</v>
      </c>
      <c r="R203" s="56" t="s">
        <v>2236</v>
      </c>
      <c r="S203" s="57">
        <v>84116</v>
      </c>
      <c r="T203" s="33">
        <v>6746</v>
      </c>
      <c r="U203" s="33">
        <v>8753</v>
      </c>
      <c r="V203" s="58">
        <v>3673</v>
      </c>
      <c r="W203" s="32">
        <f t="shared" si="40"/>
        <v>0</v>
      </c>
      <c r="X203" s="25">
        <f t="shared" si="41"/>
        <v>0</v>
      </c>
      <c r="Y203" s="25">
        <f t="shared" si="42"/>
        <v>0</v>
      </c>
      <c r="Z203" s="27">
        <f t="shared" si="43"/>
        <v>0</v>
      </c>
      <c r="AA203" s="66" t="str">
        <f t="shared" si="44"/>
        <v>-</v>
      </c>
      <c r="AB203" s="32">
        <f t="shared" si="45"/>
        <v>1</v>
      </c>
      <c r="AC203" s="25">
        <f t="shared" si="46"/>
        <v>0</v>
      </c>
      <c r="AD203" s="27">
        <f t="shared" si="47"/>
        <v>0</v>
      </c>
      <c r="AE203" s="66" t="str">
        <f t="shared" si="48"/>
        <v>-</v>
      </c>
      <c r="AF203" s="32">
        <f t="shared" si="49"/>
        <v>0</v>
      </c>
    </row>
    <row r="204" spans="1:32" s="1" customFormat="1" ht="12.75">
      <c r="A204" s="136">
        <v>2610830</v>
      </c>
      <c r="B204" s="137">
        <v>70120</v>
      </c>
      <c r="C204" s="32" t="s">
        <v>1871</v>
      </c>
      <c r="D204" s="25" t="s">
        <v>1872</v>
      </c>
      <c r="E204" s="25" t="s">
        <v>1873</v>
      </c>
      <c r="F204" s="25">
        <v>49404</v>
      </c>
      <c r="G204" s="26">
        <v>1211</v>
      </c>
      <c r="H204" s="27">
        <v>6169973200</v>
      </c>
      <c r="I204" s="28">
        <v>4</v>
      </c>
      <c r="J204" s="29" t="s">
        <v>2235</v>
      </c>
      <c r="K204" s="67" t="s">
        <v>2234</v>
      </c>
      <c r="L204" s="47">
        <v>2193</v>
      </c>
      <c r="M204" s="50" t="s">
        <v>2235</v>
      </c>
      <c r="N204" s="129">
        <v>6.4976794</v>
      </c>
      <c r="O204" s="29" t="str">
        <f t="shared" si="51"/>
        <v>NO</v>
      </c>
      <c r="P204" s="130"/>
      <c r="Q204" s="53" t="str">
        <f t="shared" si="50"/>
        <v>NO</v>
      </c>
      <c r="R204" s="56" t="s">
        <v>2235</v>
      </c>
      <c r="S204" s="57">
        <v>92715</v>
      </c>
      <c r="T204" s="33">
        <v>5028</v>
      </c>
      <c r="U204" s="33">
        <v>10724</v>
      </c>
      <c r="V204" s="58">
        <v>1445</v>
      </c>
      <c r="W204" s="32">
        <f t="shared" si="40"/>
        <v>0</v>
      </c>
      <c r="X204" s="25">
        <f t="shared" si="41"/>
        <v>0</v>
      </c>
      <c r="Y204" s="25">
        <f t="shared" si="42"/>
        <v>0</v>
      </c>
      <c r="Z204" s="27">
        <f t="shared" si="43"/>
        <v>0</v>
      </c>
      <c r="AA204" s="66" t="str">
        <f t="shared" si="44"/>
        <v>-</v>
      </c>
      <c r="AB204" s="32">
        <f t="shared" si="45"/>
        <v>0</v>
      </c>
      <c r="AC204" s="25">
        <f t="shared" si="46"/>
        <v>0</v>
      </c>
      <c r="AD204" s="27">
        <f t="shared" si="47"/>
        <v>0</v>
      </c>
      <c r="AE204" s="66" t="str">
        <f t="shared" si="48"/>
        <v>-</v>
      </c>
      <c r="AF204" s="32">
        <f t="shared" si="49"/>
        <v>0</v>
      </c>
    </row>
    <row r="205" spans="1:32" s="1" customFormat="1" ht="12.75">
      <c r="A205" s="136">
        <v>2680505</v>
      </c>
      <c r="B205" s="137">
        <v>31000</v>
      </c>
      <c r="C205" s="32" t="s">
        <v>1164</v>
      </c>
      <c r="D205" s="25" t="s">
        <v>1165</v>
      </c>
      <c r="E205" s="25" t="s">
        <v>303</v>
      </c>
      <c r="F205" s="25">
        <v>49930</v>
      </c>
      <c r="G205" s="26">
        <v>270</v>
      </c>
      <c r="H205" s="27">
        <v>9064824250</v>
      </c>
      <c r="I205" s="28" t="s">
        <v>459</v>
      </c>
      <c r="J205" s="29" t="s">
        <v>2235</v>
      </c>
      <c r="K205" s="67" t="s">
        <v>2234</v>
      </c>
      <c r="L205" s="47">
        <v>111</v>
      </c>
      <c r="M205" s="50" t="s">
        <v>2234</v>
      </c>
      <c r="N205" s="129" t="s">
        <v>454</v>
      </c>
      <c r="O205" s="29" t="str">
        <f t="shared" si="51"/>
        <v>M</v>
      </c>
      <c r="P205" s="130"/>
      <c r="Q205" s="53" t="str">
        <f t="shared" si="50"/>
        <v>NO</v>
      </c>
      <c r="R205" s="56" t="s">
        <v>2236</v>
      </c>
      <c r="S205" s="57">
        <v>792</v>
      </c>
      <c r="T205" s="33">
        <v>0</v>
      </c>
      <c r="U205" s="33">
        <v>297</v>
      </c>
      <c r="V205" s="58">
        <v>11631</v>
      </c>
      <c r="W205" s="32">
        <f t="shared" si="40"/>
        <v>0</v>
      </c>
      <c r="X205" s="25">
        <f t="shared" si="41"/>
        <v>1</v>
      </c>
      <c r="Y205" s="25">
        <f t="shared" si="42"/>
        <v>0</v>
      </c>
      <c r="Z205" s="27">
        <f t="shared" si="43"/>
        <v>0</v>
      </c>
      <c r="AA205" s="66" t="str">
        <f t="shared" si="44"/>
        <v>-</v>
      </c>
      <c r="AB205" s="32">
        <f t="shared" si="45"/>
        <v>1</v>
      </c>
      <c r="AC205" s="25">
        <f t="shared" si="46"/>
        <v>0</v>
      </c>
      <c r="AD205" s="27">
        <f t="shared" si="47"/>
        <v>0</v>
      </c>
      <c r="AE205" s="66" t="str">
        <f t="shared" si="48"/>
        <v>-</v>
      </c>
      <c r="AF205" s="32">
        <f t="shared" si="49"/>
        <v>0</v>
      </c>
    </row>
    <row r="206" spans="1:32" s="1" customFormat="1" ht="12.75">
      <c r="A206" s="136">
        <v>2610860</v>
      </c>
      <c r="B206" s="137">
        <v>78100</v>
      </c>
      <c r="C206" s="32" t="s">
        <v>1874</v>
      </c>
      <c r="D206" s="25" t="s">
        <v>1875</v>
      </c>
      <c r="E206" s="25" t="s">
        <v>1876</v>
      </c>
      <c r="F206" s="25">
        <v>48817</v>
      </c>
      <c r="G206" s="26">
        <v>1359</v>
      </c>
      <c r="H206" s="27">
        <v>9897436338</v>
      </c>
      <c r="I206" s="28">
        <v>6</v>
      </c>
      <c r="J206" s="29" t="s">
        <v>2235</v>
      </c>
      <c r="K206" s="67" t="s">
        <v>2234</v>
      </c>
      <c r="L206" s="47">
        <v>2068</v>
      </c>
      <c r="M206" s="50" t="s">
        <v>2235</v>
      </c>
      <c r="N206" s="129">
        <v>8.594594595</v>
      </c>
      <c r="O206" s="29" t="str">
        <f t="shared" si="51"/>
        <v>NO</v>
      </c>
      <c r="P206" s="130"/>
      <c r="Q206" s="53" t="str">
        <f t="shared" si="50"/>
        <v>NO</v>
      </c>
      <c r="R206" s="56" t="s">
        <v>2236</v>
      </c>
      <c r="S206" s="57">
        <v>84608</v>
      </c>
      <c r="T206" s="33">
        <v>4742</v>
      </c>
      <c r="U206" s="33">
        <v>9207</v>
      </c>
      <c r="V206" s="58">
        <v>1362</v>
      </c>
      <c r="W206" s="32">
        <f t="shared" si="40"/>
        <v>0</v>
      </c>
      <c r="X206" s="25">
        <f t="shared" si="41"/>
        <v>0</v>
      </c>
      <c r="Y206" s="25">
        <f t="shared" si="42"/>
        <v>0</v>
      </c>
      <c r="Z206" s="27">
        <f t="shared" si="43"/>
        <v>0</v>
      </c>
      <c r="AA206" s="66" t="str">
        <f t="shared" si="44"/>
        <v>-</v>
      </c>
      <c r="AB206" s="32">
        <f t="shared" si="45"/>
        <v>1</v>
      </c>
      <c r="AC206" s="25">
        <f t="shared" si="46"/>
        <v>0</v>
      </c>
      <c r="AD206" s="27">
        <f t="shared" si="47"/>
        <v>0</v>
      </c>
      <c r="AE206" s="66" t="str">
        <f t="shared" si="48"/>
        <v>-</v>
      </c>
      <c r="AF206" s="32">
        <f t="shared" si="49"/>
        <v>0</v>
      </c>
    </row>
    <row r="207" spans="1:32" s="1" customFormat="1" ht="12.75">
      <c r="A207" s="136">
        <v>2600142</v>
      </c>
      <c r="B207" s="137">
        <v>11901</v>
      </c>
      <c r="C207" s="32" t="s">
        <v>1272</v>
      </c>
      <c r="D207" s="25" t="s">
        <v>1273</v>
      </c>
      <c r="E207" s="25" t="s">
        <v>1274</v>
      </c>
      <c r="F207" s="25">
        <v>49022</v>
      </c>
      <c r="G207" s="26">
        <v>9629</v>
      </c>
      <c r="H207" s="27">
        <v>2699443319</v>
      </c>
      <c r="I207" s="28">
        <v>8</v>
      </c>
      <c r="J207" s="29" t="s">
        <v>2236</v>
      </c>
      <c r="K207" s="67" t="s">
        <v>2234</v>
      </c>
      <c r="L207" s="47">
        <v>492</v>
      </c>
      <c r="M207" s="50" t="s">
        <v>2234</v>
      </c>
      <c r="N207" s="129" t="s">
        <v>454</v>
      </c>
      <c r="O207" s="29" t="str">
        <f t="shared" si="51"/>
        <v>M</v>
      </c>
      <c r="P207" s="130">
        <v>22.804</v>
      </c>
      <c r="Q207" s="53" t="str">
        <f t="shared" si="50"/>
        <v>YES</v>
      </c>
      <c r="R207" s="56" t="s">
        <v>2236</v>
      </c>
      <c r="S207" s="57">
        <v>42226</v>
      </c>
      <c r="T207" s="33">
        <v>4215</v>
      </c>
      <c r="U207" s="33">
        <v>4255</v>
      </c>
      <c r="V207" s="58">
        <v>4058</v>
      </c>
      <c r="W207" s="32">
        <f t="shared" si="40"/>
        <v>1</v>
      </c>
      <c r="X207" s="25">
        <f t="shared" si="41"/>
        <v>1</v>
      </c>
      <c r="Y207" s="25">
        <f t="shared" si="42"/>
        <v>0</v>
      </c>
      <c r="Z207" s="27">
        <f t="shared" si="43"/>
        <v>0</v>
      </c>
      <c r="AA207" s="66" t="str">
        <f t="shared" si="44"/>
        <v>SRSA</v>
      </c>
      <c r="AB207" s="32">
        <f t="shared" si="45"/>
        <v>1</v>
      </c>
      <c r="AC207" s="25">
        <f t="shared" si="46"/>
        <v>1</v>
      </c>
      <c r="AD207" s="27" t="str">
        <f t="shared" si="47"/>
        <v>Initial</v>
      </c>
      <c r="AE207" s="66" t="str">
        <f t="shared" si="48"/>
        <v>-</v>
      </c>
      <c r="AF207" s="32" t="str">
        <f t="shared" si="49"/>
        <v>SRSA</v>
      </c>
    </row>
    <row r="208" spans="1:32" s="1" customFormat="1" ht="12.75">
      <c r="A208" s="136">
        <v>2610980</v>
      </c>
      <c r="B208" s="137">
        <v>80040</v>
      </c>
      <c r="C208" s="32" t="s">
        <v>1877</v>
      </c>
      <c r="D208" s="25" t="s">
        <v>1878</v>
      </c>
      <c r="E208" s="25" t="s">
        <v>1879</v>
      </c>
      <c r="F208" s="25">
        <v>49043</v>
      </c>
      <c r="G208" s="26">
        <v>9701</v>
      </c>
      <c r="H208" s="27">
        <v>2697643701</v>
      </c>
      <c r="I208" s="28">
        <v>8</v>
      </c>
      <c r="J208" s="29" t="s">
        <v>2236</v>
      </c>
      <c r="K208" s="67" t="s">
        <v>2234</v>
      </c>
      <c r="L208" s="47">
        <v>674</v>
      </c>
      <c r="M208" s="50" t="s">
        <v>2235</v>
      </c>
      <c r="N208" s="129">
        <v>55.0257732</v>
      </c>
      <c r="O208" s="29" t="str">
        <f t="shared" si="51"/>
        <v>YES</v>
      </c>
      <c r="P208" s="130"/>
      <c r="Q208" s="53" t="str">
        <f t="shared" si="50"/>
        <v>NO</v>
      </c>
      <c r="R208" s="56" t="s">
        <v>2236</v>
      </c>
      <c r="S208" s="57">
        <v>125804</v>
      </c>
      <c r="T208" s="33">
        <v>18040</v>
      </c>
      <c r="U208" s="33">
        <v>14430</v>
      </c>
      <c r="V208" s="58">
        <v>15251</v>
      </c>
      <c r="W208" s="32">
        <f t="shared" si="40"/>
        <v>1</v>
      </c>
      <c r="X208" s="25">
        <f t="shared" si="41"/>
        <v>0</v>
      </c>
      <c r="Y208" s="25">
        <f t="shared" si="42"/>
        <v>0</v>
      </c>
      <c r="Z208" s="27">
        <f t="shared" si="43"/>
        <v>0</v>
      </c>
      <c r="AA208" s="66" t="str">
        <f t="shared" si="44"/>
        <v>-</v>
      </c>
      <c r="AB208" s="32">
        <f t="shared" si="45"/>
        <v>1</v>
      </c>
      <c r="AC208" s="25">
        <f t="shared" si="46"/>
        <v>1</v>
      </c>
      <c r="AD208" s="27" t="str">
        <f t="shared" si="47"/>
        <v>Initial</v>
      </c>
      <c r="AE208" s="66" t="str">
        <f t="shared" si="48"/>
        <v>RLIS</v>
      </c>
      <c r="AF208" s="32">
        <f t="shared" si="49"/>
        <v>0</v>
      </c>
    </row>
    <row r="209" spans="1:32" s="1" customFormat="1" ht="12.75">
      <c r="A209" s="136">
        <v>2611030</v>
      </c>
      <c r="B209" s="137">
        <v>20015</v>
      </c>
      <c r="C209" s="32" t="s">
        <v>1880</v>
      </c>
      <c r="D209" s="25" t="s">
        <v>1881</v>
      </c>
      <c r="E209" s="25" t="s">
        <v>1882</v>
      </c>
      <c r="F209" s="25">
        <v>49738</v>
      </c>
      <c r="G209" s="26">
        <v>1600</v>
      </c>
      <c r="H209" s="27">
        <v>9893443500</v>
      </c>
      <c r="I209" s="28" t="s">
        <v>459</v>
      </c>
      <c r="J209" s="29" t="s">
        <v>2235</v>
      </c>
      <c r="K209" s="67" t="s">
        <v>2234</v>
      </c>
      <c r="L209" s="47">
        <v>1917</v>
      </c>
      <c r="M209" s="50" t="s">
        <v>2235</v>
      </c>
      <c r="N209" s="129">
        <v>16.7104112</v>
      </c>
      <c r="O209" s="29" t="str">
        <f t="shared" si="51"/>
        <v>NO</v>
      </c>
      <c r="P209" s="130"/>
      <c r="Q209" s="53" t="str">
        <f t="shared" si="50"/>
        <v>NO</v>
      </c>
      <c r="R209" s="56" t="s">
        <v>2236</v>
      </c>
      <c r="S209" s="57">
        <v>158445</v>
      </c>
      <c r="T209" s="33">
        <v>14400</v>
      </c>
      <c r="U209" s="33">
        <v>31739</v>
      </c>
      <c r="V209" s="58">
        <v>25169</v>
      </c>
      <c r="W209" s="32">
        <f t="shared" si="40"/>
        <v>0</v>
      </c>
      <c r="X209" s="25">
        <f t="shared" si="41"/>
        <v>0</v>
      </c>
      <c r="Y209" s="25">
        <f t="shared" si="42"/>
        <v>0</v>
      </c>
      <c r="Z209" s="27">
        <f t="shared" si="43"/>
        <v>0</v>
      </c>
      <c r="AA209" s="66" t="str">
        <f t="shared" si="44"/>
        <v>-</v>
      </c>
      <c r="AB209" s="32">
        <f t="shared" si="45"/>
        <v>1</v>
      </c>
      <c r="AC209" s="25">
        <f t="shared" si="46"/>
        <v>0</v>
      </c>
      <c r="AD209" s="27">
        <f t="shared" si="47"/>
        <v>0</v>
      </c>
      <c r="AE209" s="66" t="str">
        <f t="shared" si="48"/>
        <v>-</v>
      </c>
      <c r="AF209" s="32">
        <f t="shared" si="49"/>
        <v>0</v>
      </c>
    </row>
    <row r="210" spans="1:32" s="1" customFormat="1" ht="12.75">
      <c r="A210" s="136">
        <v>2600077</v>
      </c>
      <c r="B210" s="137">
        <v>26901</v>
      </c>
      <c r="C210" s="32" t="s">
        <v>375</v>
      </c>
      <c r="D210" s="25" t="s">
        <v>376</v>
      </c>
      <c r="E210" s="25" t="s">
        <v>377</v>
      </c>
      <c r="F210" s="25">
        <v>48612</v>
      </c>
      <c r="G210" s="26">
        <v>8101</v>
      </c>
      <c r="H210" s="27">
        <v>9894358252</v>
      </c>
      <c r="I210" s="28">
        <v>7</v>
      </c>
      <c r="J210" s="29" t="s">
        <v>2236</v>
      </c>
      <c r="K210" s="67" t="s">
        <v>2234</v>
      </c>
      <c r="L210" s="47">
        <v>35</v>
      </c>
      <c r="M210" s="50" t="s">
        <v>2234</v>
      </c>
      <c r="N210" s="129" t="s">
        <v>454</v>
      </c>
      <c r="O210" s="29" t="str">
        <f t="shared" si="51"/>
        <v>M</v>
      </c>
      <c r="P210" s="130">
        <v>18.421</v>
      </c>
      <c r="Q210" s="53" t="str">
        <f t="shared" si="50"/>
        <v>NO</v>
      </c>
      <c r="R210" s="56" t="s">
        <v>2236</v>
      </c>
      <c r="S210" s="57">
        <v>3047</v>
      </c>
      <c r="T210" s="33">
        <v>60</v>
      </c>
      <c r="U210" s="33">
        <v>0</v>
      </c>
      <c r="V210" s="58">
        <v>228</v>
      </c>
      <c r="W210" s="32">
        <f t="shared" si="40"/>
        <v>1</v>
      </c>
      <c r="X210" s="25">
        <f t="shared" si="41"/>
        <v>1</v>
      </c>
      <c r="Y210" s="25">
        <f t="shared" si="42"/>
        <v>0</v>
      </c>
      <c r="Z210" s="27">
        <f t="shared" si="43"/>
        <v>0</v>
      </c>
      <c r="AA210" s="66" t="str">
        <f t="shared" si="44"/>
        <v>SRSA</v>
      </c>
      <c r="AB210" s="32">
        <f t="shared" si="45"/>
        <v>1</v>
      </c>
      <c r="AC210" s="25">
        <f t="shared" si="46"/>
        <v>0</v>
      </c>
      <c r="AD210" s="27">
        <f t="shared" si="47"/>
        <v>0</v>
      </c>
      <c r="AE210" s="66" t="str">
        <f t="shared" si="48"/>
        <v>-</v>
      </c>
      <c r="AF210" s="32">
        <f t="shared" si="49"/>
        <v>0</v>
      </c>
    </row>
    <row r="211" spans="1:32" s="1" customFormat="1" ht="12.75">
      <c r="A211" s="136">
        <v>2600270</v>
      </c>
      <c r="B211" s="137">
        <v>82969</v>
      </c>
      <c r="C211" s="32" t="s">
        <v>1513</v>
      </c>
      <c r="D211" s="25" t="s">
        <v>1514</v>
      </c>
      <c r="E211" s="25" t="s">
        <v>519</v>
      </c>
      <c r="F211" s="25">
        <v>48195</v>
      </c>
      <c r="G211" s="26">
        <v>2408</v>
      </c>
      <c r="H211" s="27">
        <v>7342845600</v>
      </c>
      <c r="I211" s="28">
        <v>3</v>
      </c>
      <c r="J211" s="29" t="s">
        <v>2235</v>
      </c>
      <c r="K211" s="67" t="s">
        <v>2234</v>
      </c>
      <c r="L211" s="47">
        <v>503</v>
      </c>
      <c r="M211" s="50" t="s">
        <v>2234</v>
      </c>
      <c r="N211" s="129" t="s">
        <v>454</v>
      </c>
      <c r="O211" s="29" t="str">
        <f t="shared" si="51"/>
        <v>M</v>
      </c>
      <c r="P211" s="130">
        <v>4.753</v>
      </c>
      <c r="Q211" s="53" t="str">
        <f t="shared" si="50"/>
        <v>NO</v>
      </c>
      <c r="R211" s="56" t="s">
        <v>2235</v>
      </c>
      <c r="S211" s="57">
        <v>5212</v>
      </c>
      <c r="T211" s="33">
        <v>600</v>
      </c>
      <c r="U211" s="33">
        <v>1877</v>
      </c>
      <c r="V211" s="58">
        <v>332</v>
      </c>
      <c r="W211" s="32">
        <f t="shared" si="40"/>
        <v>0</v>
      </c>
      <c r="X211" s="25">
        <f t="shared" si="41"/>
        <v>1</v>
      </c>
      <c r="Y211" s="25">
        <f t="shared" si="42"/>
        <v>0</v>
      </c>
      <c r="Z211" s="27">
        <f t="shared" si="43"/>
        <v>0</v>
      </c>
      <c r="AA211" s="66" t="str">
        <f t="shared" si="44"/>
        <v>-</v>
      </c>
      <c r="AB211" s="32">
        <f t="shared" si="45"/>
        <v>0</v>
      </c>
      <c r="AC211" s="25">
        <f t="shared" si="46"/>
        <v>0</v>
      </c>
      <c r="AD211" s="27">
        <f t="shared" si="47"/>
        <v>0</v>
      </c>
      <c r="AE211" s="66" t="str">
        <f t="shared" si="48"/>
        <v>-</v>
      </c>
      <c r="AF211" s="32">
        <f t="shared" si="49"/>
        <v>0</v>
      </c>
    </row>
    <row r="212" spans="1:32" s="1" customFormat="1" ht="12.75">
      <c r="A212" s="136">
        <v>2600207</v>
      </c>
      <c r="B212" s="137">
        <v>41918</v>
      </c>
      <c r="C212" s="32" t="s">
        <v>1393</v>
      </c>
      <c r="D212" s="25" t="s">
        <v>1394</v>
      </c>
      <c r="E212" s="25" t="s">
        <v>1395</v>
      </c>
      <c r="F212" s="25">
        <v>49319</v>
      </c>
      <c r="G212" s="26">
        <v>8680</v>
      </c>
      <c r="H212" s="27">
        <v>6166964905</v>
      </c>
      <c r="I212" s="28">
        <v>4</v>
      </c>
      <c r="J212" s="29" t="s">
        <v>2235</v>
      </c>
      <c r="K212" s="67" t="s">
        <v>2234</v>
      </c>
      <c r="L212" s="47">
        <v>213</v>
      </c>
      <c r="M212" s="50" t="s">
        <v>2234</v>
      </c>
      <c r="N212" s="129" t="s">
        <v>454</v>
      </c>
      <c r="O212" s="29" t="str">
        <f t="shared" si="51"/>
        <v>M</v>
      </c>
      <c r="P212" s="130">
        <v>5.611</v>
      </c>
      <c r="Q212" s="53" t="str">
        <f t="shared" si="50"/>
        <v>NO</v>
      </c>
      <c r="R212" s="56" t="s">
        <v>2235</v>
      </c>
      <c r="S212" s="57">
        <v>5096</v>
      </c>
      <c r="T212" s="33">
        <v>345</v>
      </c>
      <c r="U212" s="33">
        <v>0</v>
      </c>
      <c r="V212" s="58">
        <v>140</v>
      </c>
      <c r="W212" s="32">
        <f t="shared" si="40"/>
        <v>0</v>
      </c>
      <c r="X212" s="25">
        <f t="shared" si="41"/>
        <v>1</v>
      </c>
      <c r="Y212" s="25">
        <f t="shared" si="42"/>
        <v>0</v>
      </c>
      <c r="Z212" s="27">
        <f t="shared" si="43"/>
        <v>0</v>
      </c>
      <c r="AA212" s="66" t="str">
        <f t="shared" si="44"/>
        <v>-</v>
      </c>
      <c r="AB212" s="32">
        <f t="shared" si="45"/>
        <v>0</v>
      </c>
      <c r="AC212" s="25">
        <f t="shared" si="46"/>
        <v>0</v>
      </c>
      <c r="AD212" s="27">
        <f t="shared" si="47"/>
        <v>0</v>
      </c>
      <c r="AE212" s="66" t="str">
        <f t="shared" si="48"/>
        <v>-</v>
      </c>
      <c r="AF212" s="32">
        <f t="shared" si="49"/>
        <v>0</v>
      </c>
    </row>
    <row r="213" spans="1:32" s="1" customFormat="1" ht="12.75">
      <c r="A213" s="138" t="s">
        <v>2237</v>
      </c>
      <c r="B213" s="137" t="s">
        <v>2020</v>
      </c>
      <c r="C213" s="131" t="s">
        <v>2021</v>
      </c>
      <c r="D213" s="122" t="s">
        <v>2022</v>
      </c>
      <c r="E213" s="122" t="s">
        <v>2010</v>
      </c>
      <c r="F213" s="122" t="s">
        <v>2023</v>
      </c>
      <c r="G213" s="122" t="s">
        <v>2237</v>
      </c>
      <c r="H213" s="123">
        <v>2484234581</v>
      </c>
      <c r="I213" s="124"/>
      <c r="J213" s="29"/>
      <c r="K213" s="67" t="s">
        <v>2234</v>
      </c>
      <c r="L213" s="47">
        <v>181.24</v>
      </c>
      <c r="M213" s="117" t="s">
        <v>2068</v>
      </c>
      <c r="N213" s="129"/>
      <c r="O213" s="29" t="str">
        <f t="shared" si="51"/>
        <v>M</v>
      </c>
      <c r="P213" s="130">
        <v>17.26</v>
      </c>
      <c r="Q213" s="53" t="str">
        <f t="shared" si="50"/>
        <v>NO</v>
      </c>
      <c r="R213" s="56"/>
      <c r="S213" s="57">
        <v>13708</v>
      </c>
      <c r="T213" s="33">
        <v>1358</v>
      </c>
      <c r="U213" s="118" t="s">
        <v>2237</v>
      </c>
      <c r="V213" s="58">
        <v>995</v>
      </c>
      <c r="W213" s="32">
        <f t="shared" si="40"/>
        <v>0</v>
      </c>
      <c r="X213" s="25">
        <f t="shared" si="41"/>
        <v>1</v>
      </c>
      <c r="Y213" s="25">
        <f t="shared" si="42"/>
        <v>0</v>
      </c>
      <c r="Z213" s="27">
        <f t="shared" si="43"/>
        <v>0</v>
      </c>
      <c r="AA213" s="66" t="str">
        <f t="shared" si="44"/>
        <v>-</v>
      </c>
      <c r="AB213" s="32">
        <f t="shared" si="45"/>
        <v>0</v>
      </c>
      <c r="AC213" s="25">
        <f t="shared" si="46"/>
        <v>0</v>
      </c>
      <c r="AD213" s="27">
        <f t="shared" si="47"/>
        <v>0</v>
      </c>
      <c r="AE213" s="66" t="str">
        <f t="shared" si="48"/>
        <v>-</v>
      </c>
      <c r="AF213" s="32">
        <f t="shared" si="49"/>
        <v>0</v>
      </c>
    </row>
    <row r="214" spans="1:32" s="1" customFormat="1" ht="12.75">
      <c r="A214" s="136">
        <v>2600016</v>
      </c>
      <c r="B214" s="137">
        <v>82230</v>
      </c>
      <c r="C214" s="32" t="s">
        <v>336</v>
      </c>
      <c r="D214" s="25" t="s">
        <v>337</v>
      </c>
      <c r="E214" s="25" t="s">
        <v>338</v>
      </c>
      <c r="F214" s="25">
        <v>48127</v>
      </c>
      <c r="G214" s="26">
        <v>3495</v>
      </c>
      <c r="H214" s="27">
        <v>3132780903</v>
      </c>
      <c r="I214" s="28">
        <v>3</v>
      </c>
      <c r="J214" s="29" t="s">
        <v>2235</v>
      </c>
      <c r="K214" s="67" t="s">
        <v>2234</v>
      </c>
      <c r="L214" s="47">
        <v>3115</v>
      </c>
      <c r="M214" s="50" t="s">
        <v>2235</v>
      </c>
      <c r="N214" s="129">
        <v>4.432916765</v>
      </c>
      <c r="O214" s="29" t="str">
        <f t="shared" si="51"/>
        <v>NO</v>
      </c>
      <c r="P214" s="130"/>
      <c r="Q214" s="53" t="str">
        <f t="shared" si="50"/>
        <v>NO</v>
      </c>
      <c r="R214" s="56" t="s">
        <v>2235</v>
      </c>
      <c r="S214" s="57">
        <v>104916</v>
      </c>
      <c r="T214" s="33">
        <v>3623</v>
      </c>
      <c r="U214" s="33">
        <v>26813</v>
      </c>
      <c r="V214" s="58">
        <v>2052</v>
      </c>
      <c r="W214" s="32">
        <f t="shared" si="40"/>
        <v>0</v>
      </c>
      <c r="X214" s="25">
        <f t="shared" si="41"/>
        <v>0</v>
      </c>
      <c r="Y214" s="25">
        <f t="shared" si="42"/>
        <v>0</v>
      </c>
      <c r="Z214" s="27">
        <f t="shared" si="43"/>
        <v>0</v>
      </c>
      <c r="AA214" s="66" t="str">
        <f t="shared" si="44"/>
        <v>-</v>
      </c>
      <c r="AB214" s="32">
        <f t="shared" si="45"/>
        <v>0</v>
      </c>
      <c r="AC214" s="25">
        <f t="shared" si="46"/>
        <v>0</v>
      </c>
      <c r="AD214" s="27">
        <f t="shared" si="47"/>
        <v>0</v>
      </c>
      <c r="AE214" s="66" t="str">
        <f t="shared" si="48"/>
        <v>-</v>
      </c>
      <c r="AF214" s="32">
        <f t="shared" si="49"/>
        <v>0</v>
      </c>
    </row>
    <row r="215" spans="1:32" s="1" customFormat="1" ht="12.75">
      <c r="A215" s="136">
        <v>2600150</v>
      </c>
      <c r="B215" s="137">
        <v>41916</v>
      </c>
      <c r="C215" s="32" t="s">
        <v>1290</v>
      </c>
      <c r="D215" s="25" t="s">
        <v>1291</v>
      </c>
      <c r="E215" s="25" t="s">
        <v>410</v>
      </c>
      <c r="F215" s="25">
        <v>49315</v>
      </c>
      <c r="G215" s="26">
        <v>9320</v>
      </c>
      <c r="H215" s="27">
        <v>6166564000</v>
      </c>
      <c r="I215" s="28">
        <v>4</v>
      </c>
      <c r="J215" s="29" t="s">
        <v>2235</v>
      </c>
      <c r="K215" s="67" t="s">
        <v>2234</v>
      </c>
      <c r="L215" s="47">
        <v>531</v>
      </c>
      <c r="M215" s="50" t="s">
        <v>2234</v>
      </c>
      <c r="N215" s="129" t="s">
        <v>454</v>
      </c>
      <c r="O215" s="29" t="str">
        <f t="shared" si="51"/>
        <v>M</v>
      </c>
      <c r="P215" s="130">
        <v>3.64</v>
      </c>
      <c r="Q215" s="53" t="str">
        <f t="shared" si="50"/>
        <v>NO</v>
      </c>
      <c r="R215" s="56" t="s">
        <v>2235</v>
      </c>
      <c r="S215" s="57">
        <v>10471</v>
      </c>
      <c r="T215" s="33">
        <v>406</v>
      </c>
      <c r="U215" s="33">
        <v>1681</v>
      </c>
      <c r="V215" s="58">
        <v>350</v>
      </c>
      <c r="W215" s="32">
        <f t="shared" si="40"/>
        <v>0</v>
      </c>
      <c r="X215" s="25">
        <f t="shared" si="41"/>
        <v>1</v>
      </c>
      <c r="Y215" s="25">
        <f t="shared" si="42"/>
        <v>0</v>
      </c>
      <c r="Z215" s="27">
        <f t="shared" si="43"/>
        <v>0</v>
      </c>
      <c r="AA215" s="66" t="str">
        <f t="shared" si="44"/>
        <v>-</v>
      </c>
      <c r="AB215" s="32">
        <f t="shared" si="45"/>
        <v>0</v>
      </c>
      <c r="AC215" s="25">
        <f t="shared" si="46"/>
        <v>0</v>
      </c>
      <c r="AD215" s="27">
        <f t="shared" si="47"/>
        <v>0</v>
      </c>
      <c r="AE215" s="66" t="str">
        <f t="shared" si="48"/>
        <v>-</v>
      </c>
      <c r="AF215" s="32">
        <f t="shared" si="49"/>
        <v>0</v>
      </c>
    </row>
    <row r="216" spans="1:32" s="1" customFormat="1" ht="12.75">
      <c r="A216" s="136">
        <v>2600186</v>
      </c>
      <c r="B216" s="137">
        <v>54901</v>
      </c>
      <c r="C216" s="32" t="s">
        <v>1354</v>
      </c>
      <c r="D216" s="25" t="s">
        <v>1355</v>
      </c>
      <c r="E216" s="25" t="s">
        <v>1356</v>
      </c>
      <c r="F216" s="25">
        <v>49307</v>
      </c>
      <c r="G216" s="26">
        <v>1444</v>
      </c>
      <c r="H216" s="27">
        <v>2317969041</v>
      </c>
      <c r="I216" s="28">
        <v>6</v>
      </c>
      <c r="J216" s="29" t="s">
        <v>2235</v>
      </c>
      <c r="K216" s="67" t="s">
        <v>2234</v>
      </c>
      <c r="L216" s="47">
        <v>537</v>
      </c>
      <c r="M216" s="50" t="s">
        <v>2234</v>
      </c>
      <c r="N216" s="129" t="s">
        <v>454</v>
      </c>
      <c r="O216" s="29" t="str">
        <f t="shared" si="51"/>
        <v>M</v>
      </c>
      <c r="P216" s="130">
        <v>13.195</v>
      </c>
      <c r="Q216" s="53" t="str">
        <f t="shared" si="50"/>
        <v>NO</v>
      </c>
      <c r="R216" s="56" t="s">
        <v>2236</v>
      </c>
      <c r="S216" s="57">
        <v>27278</v>
      </c>
      <c r="T216" s="33">
        <v>2390</v>
      </c>
      <c r="U216" s="33">
        <v>0</v>
      </c>
      <c r="V216" s="58">
        <v>2707</v>
      </c>
      <c r="W216" s="32">
        <f t="shared" si="40"/>
        <v>0</v>
      </c>
      <c r="X216" s="25">
        <f t="shared" si="41"/>
        <v>1</v>
      </c>
      <c r="Y216" s="25">
        <f t="shared" si="42"/>
        <v>0</v>
      </c>
      <c r="Z216" s="27">
        <f t="shared" si="43"/>
        <v>0</v>
      </c>
      <c r="AA216" s="66" t="str">
        <f t="shared" si="44"/>
        <v>-</v>
      </c>
      <c r="AB216" s="32">
        <f t="shared" si="45"/>
        <v>1</v>
      </c>
      <c r="AC216" s="25">
        <f t="shared" si="46"/>
        <v>0</v>
      </c>
      <c r="AD216" s="27">
        <f t="shared" si="47"/>
        <v>0</v>
      </c>
      <c r="AE216" s="66" t="str">
        <f t="shared" si="48"/>
        <v>-</v>
      </c>
      <c r="AF216" s="32">
        <f t="shared" si="49"/>
        <v>0</v>
      </c>
    </row>
    <row r="217" spans="1:32" s="1" customFormat="1" ht="12.75">
      <c r="A217" s="136">
        <v>2611140</v>
      </c>
      <c r="B217" s="137">
        <v>76080</v>
      </c>
      <c r="C217" s="32" t="s">
        <v>1883</v>
      </c>
      <c r="D217" s="25" t="s">
        <v>1884</v>
      </c>
      <c r="E217" s="25" t="s">
        <v>1885</v>
      </c>
      <c r="F217" s="25">
        <v>48422</v>
      </c>
      <c r="G217" s="26">
        <v>9108</v>
      </c>
      <c r="H217" s="27">
        <v>8106791000</v>
      </c>
      <c r="I217" s="28" t="s">
        <v>459</v>
      </c>
      <c r="J217" s="29" t="s">
        <v>2235</v>
      </c>
      <c r="K217" s="67" t="s">
        <v>2234</v>
      </c>
      <c r="L217" s="47">
        <v>2315</v>
      </c>
      <c r="M217" s="50" t="s">
        <v>2235</v>
      </c>
      <c r="N217" s="129">
        <v>14</v>
      </c>
      <c r="O217" s="29" t="str">
        <f t="shared" si="51"/>
        <v>NO</v>
      </c>
      <c r="P217" s="130"/>
      <c r="Q217" s="53" t="str">
        <f t="shared" si="50"/>
        <v>NO</v>
      </c>
      <c r="R217" s="56" t="s">
        <v>2236</v>
      </c>
      <c r="S217" s="57">
        <v>129350</v>
      </c>
      <c r="T217" s="33">
        <v>10541</v>
      </c>
      <c r="U217" s="33">
        <v>13888</v>
      </c>
      <c r="V217" s="58">
        <v>6280</v>
      </c>
      <c r="W217" s="32">
        <f t="shared" si="40"/>
        <v>0</v>
      </c>
      <c r="X217" s="25">
        <f t="shared" si="41"/>
        <v>0</v>
      </c>
      <c r="Y217" s="25">
        <f t="shared" si="42"/>
        <v>0</v>
      </c>
      <c r="Z217" s="27">
        <f t="shared" si="43"/>
        <v>0</v>
      </c>
      <c r="AA217" s="66" t="str">
        <f t="shared" si="44"/>
        <v>-</v>
      </c>
      <c r="AB217" s="32">
        <f t="shared" si="45"/>
        <v>1</v>
      </c>
      <c r="AC217" s="25">
        <f t="shared" si="46"/>
        <v>0</v>
      </c>
      <c r="AD217" s="27">
        <f t="shared" si="47"/>
        <v>0</v>
      </c>
      <c r="AE217" s="66" t="str">
        <f t="shared" si="48"/>
        <v>-</v>
      </c>
      <c r="AF217" s="32">
        <f t="shared" si="49"/>
        <v>0</v>
      </c>
    </row>
    <row r="218" spans="1:32" s="1" customFormat="1" ht="12.75">
      <c r="A218" s="136">
        <v>2611400</v>
      </c>
      <c r="B218" s="137">
        <v>33040</v>
      </c>
      <c r="C218" s="32" t="s">
        <v>1889</v>
      </c>
      <c r="D218" s="25" t="s">
        <v>1890</v>
      </c>
      <c r="E218" s="25" t="s">
        <v>1891</v>
      </c>
      <c r="F218" s="25">
        <v>48819</v>
      </c>
      <c r="G218" s="26">
        <v>9723</v>
      </c>
      <c r="H218" s="27">
        <v>5176236120</v>
      </c>
      <c r="I218" s="28">
        <v>8</v>
      </c>
      <c r="J218" s="29" t="s">
        <v>2236</v>
      </c>
      <c r="K218" s="67" t="s">
        <v>2234</v>
      </c>
      <c r="L218" s="47">
        <v>830</v>
      </c>
      <c r="M218" s="50" t="s">
        <v>2235</v>
      </c>
      <c r="N218" s="129">
        <v>2.750275028</v>
      </c>
      <c r="O218" s="29" t="str">
        <f t="shared" si="51"/>
        <v>NO</v>
      </c>
      <c r="P218" s="130"/>
      <c r="Q218" s="53" t="str">
        <f t="shared" si="50"/>
        <v>NO</v>
      </c>
      <c r="R218" s="56" t="s">
        <v>2236</v>
      </c>
      <c r="S218" s="57">
        <v>28003</v>
      </c>
      <c r="T218" s="33">
        <v>1258</v>
      </c>
      <c r="U218" s="33">
        <v>3333</v>
      </c>
      <c r="V218" s="58">
        <v>547</v>
      </c>
      <c r="W218" s="32">
        <f t="shared" si="40"/>
        <v>1</v>
      </c>
      <c r="X218" s="25">
        <f t="shared" si="41"/>
        <v>0</v>
      </c>
      <c r="Y218" s="25">
        <f t="shared" si="42"/>
        <v>0</v>
      </c>
      <c r="Z218" s="27">
        <f t="shared" si="43"/>
        <v>0</v>
      </c>
      <c r="AA218" s="66" t="str">
        <f t="shared" si="44"/>
        <v>-</v>
      </c>
      <c r="AB218" s="32">
        <f t="shared" si="45"/>
        <v>1</v>
      </c>
      <c r="AC218" s="25">
        <f t="shared" si="46"/>
        <v>0</v>
      </c>
      <c r="AD218" s="27">
        <f t="shared" si="47"/>
        <v>0</v>
      </c>
      <c r="AE218" s="66" t="str">
        <f t="shared" si="48"/>
        <v>-</v>
      </c>
      <c r="AF218" s="32">
        <f t="shared" si="49"/>
        <v>0</v>
      </c>
    </row>
    <row r="219" spans="1:32" s="1" customFormat="1" ht="12.75">
      <c r="A219" s="136">
        <v>2600234</v>
      </c>
      <c r="B219" s="137">
        <v>82947</v>
      </c>
      <c r="C219" s="32" t="s">
        <v>1450</v>
      </c>
      <c r="D219" s="25" t="s">
        <v>1451</v>
      </c>
      <c r="E219" s="25" t="s">
        <v>1234</v>
      </c>
      <c r="F219" s="25">
        <v>48235</v>
      </c>
      <c r="G219" s="26">
        <v>1762</v>
      </c>
      <c r="H219" s="27">
        <v>3139275395</v>
      </c>
      <c r="I219" s="28">
        <v>1</v>
      </c>
      <c r="J219" s="29" t="s">
        <v>2235</v>
      </c>
      <c r="K219" s="67" t="s">
        <v>2234</v>
      </c>
      <c r="L219" s="47">
        <v>259</v>
      </c>
      <c r="M219" s="50" t="s">
        <v>2234</v>
      </c>
      <c r="N219" s="129" t="s">
        <v>454</v>
      </c>
      <c r="O219" s="29" t="str">
        <f t="shared" si="51"/>
        <v>M</v>
      </c>
      <c r="P219" s="130">
        <v>7.447</v>
      </c>
      <c r="Q219" s="53" t="str">
        <f t="shared" si="50"/>
        <v>NO</v>
      </c>
      <c r="R219" s="56" t="s">
        <v>2235</v>
      </c>
      <c r="S219" s="57">
        <v>10633</v>
      </c>
      <c r="T219" s="33">
        <v>823</v>
      </c>
      <c r="U219" s="33">
        <v>0</v>
      </c>
      <c r="V219" s="58">
        <v>170</v>
      </c>
      <c r="W219" s="32">
        <f t="shared" si="40"/>
        <v>0</v>
      </c>
      <c r="X219" s="25">
        <f t="shared" si="41"/>
        <v>1</v>
      </c>
      <c r="Y219" s="25">
        <f t="shared" si="42"/>
        <v>0</v>
      </c>
      <c r="Z219" s="27">
        <f t="shared" si="43"/>
        <v>0</v>
      </c>
      <c r="AA219" s="66" t="str">
        <f t="shared" si="44"/>
        <v>-</v>
      </c>
      <c r="AB219" s="32">
        <f t="shared" si="45"/>
        <v>0</v>
      </c>
      <c r="AC219" s="25">
        <f t="shared" si="46"/>
        <v>0</v>
      </c>
      <c r="AD219" s="27">
        <f t="shared" si="47"/>
        <v>0</v>
      </c>
      <c r="AE219" s="66" t="str">
        <f t="shared" si="48"/>
        <v>-</v>
      </c>
      <c r="AF219" s="32">
        <f t="shared" si="49"/>
        <v>0</v>
      </c>
    </row>
    <row r="220" spans="1:32" s="1" customFormat="1" ht="12.75">
      <c r="A220" s="136">
        <v>2611430</v>
      </c>
      <c r="B220" s="137">
        <v>25140</v>
      </c>
      <c r="C220" s="32" t="s">
        <v>1892</v>
      </c>
      <c r="D220" s="25" t="s">
        <v>1893</v>
      </c>
      <c r="E220" s="25" t="s">
        <v>1894</v>
      </c>
      <c r="F220" s="25">
        <v>48423</v>
      </c>
      <c r="G220" s="26">
        <v>319</v>
      </c>
      <c r="H220" s="27">
        <v>8105910801</v>
      </c>
      <c r="I220" s="28" t="s">
        <v>467</v>
      </c>
      <c r="J220" s="29" t="s">
        <v>2235</v>
      </c>
      <c r="K220" s="67" t="s">
        <v>2234</v>
      </c>
      <c r="L220" s="47">
        <v>4900</v>
      </c>
      <c r="M220" s="50" t="s">
        <v>2235</v>
      </c>
      <c r="N220" s="129">
        <v>6.805629788</v>
      </c>
      <c r="O220" s="29" t="str">
        <f t="shared" si="51"/>
        <v>NO</v>
      </c>
      <c r="P220" s="130"/>
      <c r="Q220" s="53" t="str">
        <f t="shared" si="50"/>
        <v>NO</v>
      </c>
      <c r="R220" s="56" t="s">
        <v>2235</v>
      </c>
      <c r="S220" s="57">
        <v>172207</v>
      </c>
      <c r="T220" s="33">
        <v>10083</v>
      </c>
      <c r="U220" s="33">
        <v>43884</v>
      </c>
      <c r="V220" s="58">
        <v>3228</v>
      </c>
      <c r="W220" s="32">
        <f t="shared" si="40"/>
        <v>0</v>
      </c>
      <c r="X220" s="25">
        <f t="shared" si="41"/>
        <v>0</v>
      </c>
      <c r="Y220" s="25">
        <f t="shared" si="42"/>
        <v>0</v>
      </c>
      <c r="Z220" s="27">
        <f t="shared" si="43"/>
        <v>0</v>
      </c>
      <c r="AA220" s="66" t="str">
        <f t="shared" si="44"/>
        <v>-</v>
      </c>
      <c r="AB220" s="32">
        <f t="shared" si="45"/>
        <v>0</v>
      </c>
      <c r="AC220" s="25">
        <f t="shared" si="46"/>
        <v>0</v>
      </c>
      <c r="AD220" s="27">
        <f t="shared" si="47"/>
        <v>0</v>
      </c>
      <c r="AE220" s="66" t="str">
        <f t="shared" si="48"/>
        <v>-</v>
      </c>
      <c r="AF220" s="32">
        <f t="shared" si="49"/>
        <v>0</v>
      </c>
    </row>
    <row r="221" spans="1:32" s="1" customFormat="1" ht="12.75">
      <c r="A221" s="136">
        <v>2600173</v>
      </c>
      <c r="B221" s="137">
        <v>82928</v>
      </c>
      <c r="C221" s="32" t="s">
        <v>1333</v>
      </c>
      <c r="D221" s="25" t="s">
        <v>1334</v>
      </c>
      <c r="E221" s="25" t="s">
        <v>1329</v>
      </c>
      <c r="F221" s="25">
        <v>48128</v>
      </c>
      <c r="G221" s="26">
        <v>1473</v>
      </c>
      <c r="H221" s="27">
        <v>3139821300</v>
      </c>
      <c r="I221" s="28">
        <v>2</v>
      </c>
      <c r="J221" s="29" t="s">
        <v>2235</v>
      </c>
      <c r="K221" s="67" t="s">
        <v>2234</v>
      </c>
      <c r="L221" s="47">
        <v>468</v>
      </c>
      <c r="M221" s="50" t="s">
        <v>2234</v>
      </c>
      <c r="N221" s="129" t="s">
        <v>454</v>
      </c>
      <c r="O221" s="29" t="str">
        <f t="shared" si="51"/>
        <v>M</v>
      </c>
      <c r="P221" s="130">
        <v>42.043</v>
      </c>
      <c r="Q221" s="53" t="str">
        <f t="shared" si="50"/>
        <v>YES</v>
      </c>
      <c r="R221" s="56" t="s">
        <v>2235</v>
      </c>
      <c r="S221" s="57">
        <v>74336</v>
      </c>
      <c r="T221" s="33">
        <v>10891</v>
      </c>
      <c r="U221" s="33">
        <v>9227</v>
      </c>
      <c r="V221" s="58">
        <v>10139</v>
      </c>
      <c r="W221" s="32">
        <f t="shared" si="40"/>
        <v>0</v>
      </c>
      <c r="X221" s="25">
        <f t="shared" si="41"/>
        <v>1</v>
      </c>
      <c r="Y221" s="25">
        <f t="shared" si="42"/>
        <v>0</v>
      </c>
      <c r="Z221" s="27">
        <f t="shared" si="43"/>
        <v>0</v>
      </c>
      <c r="AA221" s="66" t="str">
        <f t="shared" si="44"/>
        <v>-</v>
      </c>
      <c r="AB221" s="32">
        <f t="shared" si="45"/>
        <v>0</v>
      </c>
      <c r="AC221" s="25">
        <f t="shared" si="46"/>
        <v>1</v>
      </c>
      <c r="AD221" s="27">
        <f t="shared" si="47"/>
        <v>0</v>
      </c>
      <c r="AE221" s="66" t="str">
        <f t="shared" si="48"/>
        <v>-</v>
      </c>
      <c r="AF221" s="32">
        <f t="shared" si="49"/>
        <v>0</v>
      </c>
    </row>
    <row r="222" spans="1:32" s="1" customFormat="1" ht="12.75">
      <c r="A222" s="136">
        <v>2611600</v>
      </c>
      <c r="B222" s="137">
        <v>82030</v>
      </c>
      <c r="C222" s="32" t="s">
        <v>1897</v>
      </c>
      <c r="D222" s="25" t="s">
        <v>1898</v>
      </c>
      <c r="E222" s="25" t="s">
        <v>1329</v>
      </c>
      <c r="F222" s="25">
        <v>48124</v>
      </c>
      <c r="G222" s="26">
        <v>4295</v>
      </c>
      <c r="H222" s="27">
        <v>3137303242</v>
      </c>
      <c r="I222" s="28" t="s">
        <v>453</v>
      </c>
      <c r="J222" s="29" t="s">
        <v>2235</v>
      </c>
      <c r="K222" s="67" t="s">
        <v>2234</v>
      </c>
      <c r="L222" s="47">
        <v>16171</v>
      </c>
      <c r="M222" s="50" t="s">
        <v>2235</v>
      </c>
      <c r="N222" s="129">
        <v>21.72361809</v>
      </c>
      <c r="O222" s="29" t="str">
        <f t="shared" si="51"/>
        <v>YES</v>
      </c>
      <c r="P222" s="130"/>
      <c r="Q222" s="53" t="str">
        <f t="shared" si="50"/>
        <v>NO</v>
      </c>
      <c r="R222" s="56" t="s">
        <v>2235</v>
      </c>
      <c r="S222" s="57">
        <v>1036396</v>
      </c>
      <c r="T222" s="33">
        <v>140173</v>
      </c>
      <c r="U222" s="33">
        <v>316637</v>
      </c>
      <c r="V222" s="58">
        <v>98674</v>
      </c>
      <c r="W222" s="32">
        <f t="shared" si="40"/>
        <v>0</v>
      </c>
      <c r="X222" s="25">
        <f t="shared" si="41"/>
        <v>0</v>
      </c>
      <c r="Y222" s="25">
        <f t="shared" si="42"/>
        <v>0</v>
      </c>
      <c r="Z222" s="27">
        <f t="shared" si="43"/>
        <v>0</v>
      </c>
      <c r="AA222" s="66" t="str">
        <f t="shared" si="44"/>
        <v>-</v>
      </c>
      <c r="AB222" s="32">
        <f t="shared" si="45"/>
        <v>0</v>
      </c>
      <c r="AC222" s="25">
        <f t="shared" si="46"/>
        <v>1</v>
      </c>
      <c r="AD222" s="27">
        <f t="shared" si="47"/>
        <v>0</v>
      </c>
      <c r="AE222" s="66" t="str">
        <f t="shared" si="48"/>
        <v>-</v>
      </c>
      <c r="AF222" s="32">
        <f t="shared" si="49"/>
        <v>0</v>
      </c>
    </row>
    <row r="223" spans="1:32" s="1" customFormat="1" ht="12.75">
      <c r="A223" s="136">
        <v>2611610</v>
      </c>
      <c r="B223" s="137">
        <v>82040</v>
      </c>
      <c r="C223" s="32" t="s">
        <v>1899</v>
      </c>
      <c r="D223" s="25" t="s">
        <v>1900</v>
      </c>
      <c r="E223" s="25" t="s">
        <v>338</v>
      </c>
      <c r="F223" s="25">
        <v>48125</v>
      </c>
      <c r="G223" s="26">
        <v>2904</v>
      </c>
      <c r="H223" s="27">
        <v>3132781900</v>
      </c>
      <c r="I223" s="28">
        <v>3</v>
      </c>
      <c r="J223" s="29" t="s">
        <v>2235</v>
      </c>
      <c r="K223" s="67" t="s">
        <v>2234</v>
      </c>
      <c r="L223" s="47">
        <v>2794</v>
      </c>
      <c r="M223" s="50" t="s">
        <v>2235</v>
      </c>
      <c r="N223" s="129">
        <v>9.271803556</v>
      </c>
      <c r="O223" s="29" t="str">
        <f t="shared" si="51"/>
        <v>NO</v>
      </c>
      <c r="P223" s="130"/>
      <c r="Q223" s="53" t="str">
        <f t="shared" si="50"/>
        <v>NO</v>
      </c>
      <c r="R223" s="56" t="s">
        <v>2235</v>
      </c>
      <c r="S223" s="57">
        <v>93535</v>
      </c>
      <c r="T223" s="33">
        <v>6210</v>
      </c>
      <c r="U223" s="33">
        <v>13794</v>
      </c>
      <c r="V223" s="58">
        <v>1841</v>
      </c>
      <c r="W223" s="32">
        <f t="shared" si="40"/>
        <v>0</v>
      </c>
      <c r="X223" s="25">
        <f t="shared" si="41"/>
        <v>0</v>
      </c>
      <c r="Y223" s="25">
        <f t="shared" si="42"/>
        <v>0</v>
      </c>
      <c r="Z223" s="27">
        <f t="shared" si="43"/>
        <v>0</v>
      </c>
      <c r="AA223" s="66" t="str">
        <f t="shared" si="44"/>
        <v>-</v>
      </c>
      <c r="AB223" s="32">
        <f t="shared" si="45"/>
        <v>0</v>
      </c>
      <c r="AC223" s="25">
        <f t="shared" si="46"/>
        <v>0</v>
      </c>
      <c r="AD223" s="27">
        <f t="shared" si="47"/>
        <v>0</v>
      </c>
      <c r="AE223" s="66" t="str">
        <f t="shared" si="48"/>
        <v>-</v>
      </c>
      <c r="AF223" s="32">
        <f t="shared" si="49"/>
        <v>0</v>
      </c>
    </row>
    <row r="224" spans="1:32" s="1" customFormat="1" ht="12.75">
      <c r="A224" s="136">
        <v>2611670</v>
      </c>
      <c r="B224" s="137">
        <v>80050</v>
      </c>
      <c r="C224" s="32" t="s">
        <v>1903</v>
      </c>
      <c r="D224" s="25" t="s">
        <v>1904</v>
      </c>
      <c r="E224" s="25" t="s">
        <v>789</v>
      </c>
      <c r="F224" s="25">
        <v>49045</v>
      </c>
      <c r="G224" s="26">
        <v>1391</v>
      </c>
      <c r="H224" s="27">
        <v>2694236800</v>
      </c>
      <c r="I224" s="28">
        <v>8</v>
      </c>
      <c r="J224" s="29" t="s">
        <v>2236</v>
      </c>
      <c r="K224" s="67" t="s">
        <v>2234</v>
      </c>
      <c r="L224" s="47">
        <v>1061</v>
      </c>
      <c r="M224" s="50" t="s">
        <v>2235</v>
      </c>
      <c r="N224" s="129">
        <v>21.5408805</v>
      </c>
      <c r="O224" s="29" t="str">
        <f t="shared" si="51"/>
        <v>YES</v>
      </c>
      <c r="P224" s="130"/>
      <c r="Q224" s="53" t="str">
        <f t="shared" si="50"/>
        <v>NO</v>
      </c>
      <c r="R224" s="56" t="s">
        <v>2236</v>
      </c>
      <c r="S224" s="57">
        <v>93498</v>
      </c>
      <c r="T224" s="33">
        <v>8392</v>
      </c>
      <c r="U224" s="33">
        <v>18446</v>
      </c>
      <c r="V224" s="58">
        <v>7877</v>
      </c>
      <c r="W224" s="32">
        <f t="shared" si="40"/>
        <v>1</v>
      </c>
      <c r="X224" s="25">
        <f t="shared" si="41"/>
        <v>0</v>
      </c>
      <c r="Y224" s="25">
        <f t="shared" si="42"/>
        <v>0</v>
      </c>
      <c r="Z224" s="27">
        <f t="shared" si="43"/>
        <v>0</v>
      </c>
      <c r="AA224" s="66" t="str">
        <f t="shared" si="44"/>
        <v>-</v>
      </c>
      <c r="AB224" s="32">
        <f t="shared" si="45"/>
        <v>1</v>
      </c>
      <c r="AC224" s="25">
        <f t="shared" si="46"/>
        <v>1</v>
      </c>
      <c r="AD224" s="27" t="str">
        <f t="shared" si="47"/>
        <v>Initial</v>
      </c>
      <c r="AE224" s="66" t="str">
        <f t="shared" si="48"/>
        <v>RLIS</v>
      </c>
      <c r="AF224" s="32">
        <f t="shared" si="49"/>
        <v>0</v>
      </c>
    </row>
    <row r="225" spans="1:32" s="1" customFormat="1" ht="12.75">
      <c r="A225" s="136">
        <v>2611700</v>
      </c>
      <c r="B225" s="137">
        <v>76090</v>
      </c>
      <c r="C225" s="32" t="s">
        <v>1905</v>
      </c>
      <c r="D225" s="25" t="s">
        <v>1906</v>
      </c>
      <c r="E225" s="25" t="s">
        <v>1907</v>
      </c>
      <c r="F225" s="25">
        <v>48427</v>
      </c>
      <c r="G225" s="26">
        <v>9320</v>
      </c>
      <c r="H225" s="27">
        <v>8103763615</v>
      </c>
      <c r="I225" s="28">
        <v>7</v>
      </c>
      <c r="J225" s="29" t="s">
        <v>2236</v>
      </c>
      <c r="K225" s="67" t="s">
        <v>2234</v>
      </c>
      <c r="L225" s="47">
        <v>762</v>
      </c>
      <c r="M225" s="50" t="s">
        <v>2235</v>
      </c>
      <c r="N225" s="129">
        <v>13.55555556</v>
      </c>
      <c r="O225" s="29" t="str">
        <f t="shared" si="51"/>
        <v>NO</v>
      </c>
      <c r="P225" s="130"/>
      <c r="Q225" s="53" t="str">
        <f t="shared" si="50"/>
        <v>NO</v>
      </c>
      <c r="R225" s="56" t="s">
        <v>2236</v>
      </c>
      <c r="S225" s="57">
        <v>58959</v>
      </c>
      <c r="T225" s="33">
        <v>4546</v>
      </c>
      <c r="U225" s="33">
        <v>5891</v>
      </c>
      <c r="V225" s="58">
        <v>7162</v>
      </c>
      <c r="W225" s="32">
        <f t="shared" si="40"/>
        <v>1</v>
      </c>
      <c r="X225" s="25">
        <f t="shared" si="41"/>
        <v>0</v>
      </c>
      <c r="Y225" s="25">
        <f t="shared" si="42"/>
        <v>0</v>
      </c>
      <c r="Z225" s="27">
        <f t="shared" si="43"/>
        <v>0</v>
      </c>
      <c r="AA225" s="66" t="str">
        <f t="shared" si="44"/>
        <v>-</v>
      </c>
      <c r="AB225" s="32">
        <f t="shared" si="45"/>
        <v>1</v>
      </c>
      <c r="AC225" s="25">
        <f t="shared" si="46"/>
        <v>0</v>
      </c>
      <c r="AD225" s="27">
        <f t="shared" si="47"/>
        <v>0</v>
      </c>
      <c r="AE225" s="66" t="str">
        <f t="shared" si="48"/>
        <v>-</v>
      </c>
      <c r="AF225" s="32">
        <f t="shared" si="49"/>
        <v>0</v>
      </c>
    </row>
    <row r="226" spans="1:32" s="1" customFormat="1" ht="12.75">
      <c r="A226" s="136">
        <v>2611730</v>
      </c>
      <c r="B226" s="137">
        <v>46070</v>
      </c>
      <c r="C226" s="32" t="s">
        <v>1908</v>
      </c>
      <c r="D226" s="25" t="s">
        <v>1571</v>
      </c>
      <c r="E226" s="25" t="s">
        <v>574</v>
      </c>
      <c r="F226" s="25">
        <v>49238</v>
      </c>
      <c r="G226" s="26">
        <v>217</v>
      </c>
      <c r="H226" s="27">
        <v>5174473215</v>
      </c>
      <c r="I226" s="28">
        <v>7</v>
      </c>
      <c r="J226" s="29" t="s">
        <v>2236</v>
      </c>
      <c r="K226" s="67" t="s">
        <v>2234</v>
      </c>
      <c r="L226" s="47">
        <v>393</v>
      </c>
      <c r="M226" s="50" t="s">
        <v>2234</v>
      </c>
      <c r="N226" s="129">
        <v>6.188118812</v>
      </c>
      <c r="O226" s="29" t="str">
        <f t="shared" si="51"/>
        <v>NO</v>
      </c>
      <c r="P226" s="130"/>
      <c r="Q226" s="53" t="str">
        <f t="shared" si="50"/>
        <v>NO</v>
      </c>
      <c r="R226" s="56" t="s">
        <v>2236</v>
      </c>
      <c r="S226" s="57">
        <v>13262</v>
      </c>
      <c r="T226" s="33">
        <v>677</v>
      </c>
      <c r="U226" s="33">
        <v>1604</v>
      </c>
      <c r="V226" s="58">
        <v>259</v>
      </c>
      <c r="W226" s="32">
        <f t="shared" si="40"/>
        <v>1</v>
      </c>
      <c r="X226" s="25">
        <f t="shared" si="41"/>
        <v>1</v>
      </c>
      <c r="Y226" s="25">
        <f t="shared" si="42"/>
        <v>0</v>
      </c>
      <c r="Z226" s="27">
        <f t="shared" si="43"/>
        <v>0</v>
      </c>
      <c r="AA226" s="66" t="str">
        <f t="shared" si="44"/>
        <v>SRSA</v>
      </c>
      <c r="AB226" s="32">
        <f t="shared" si="45"/>
        <v>1</v>
      </c>
      <c r="AC226" s="25">
        <f t="shared" si="46"/>
        <v>0</v>
      </c>
      <c r="AD226" s="27">
        <f t="shared" si="47"/>
        <v>0</v>
      </c>
      <c r="AE226" s="66" t="str">
        <f t="shared" si="48"/>
        <v>-</v>
      </c>
      <c r="AF226" s="32">
        <f t="shared" si="49"/>
        <v>0</v>
      </c>
    </row>
    <row r="227" spans="1:32" s="1" customFormat="1" ht="12.75">
      <c r="A227" s="136">
        <v>2680340</v>
      </c>
      <c r="B227" s="137">
        <v>21000</v>
      </c>
      <c r="C227" s="32" t="s">
        <v>1144</v>
      </c>
      <c r="D227" s="25" t="s">
        <v>1145</v>
      </c>
      <c r="E227" s="25" t="s">
        <v>1976</v>
      </c>
      <c r="F227" s="25">
        <v>49829</v>
      </c>
      <c r="G227" s="26">
        <v>1258</v>
      </c>
      <c r="H227" s="27">
        <v>9067869300</v>
      </c>
      <c r="I227" s="28">
        <v>6</v>
      </c>
      <c r="J227" s="29" t="s">
        <v>2235</v>
      </c>
      <c r="K227" s="67" t="s">
        <v>2234</v>
      </c>
      <c r="L227" s="47">
        <v>68</v>
      </c>
      <c r="M227" s="50" t="s">
        <v>2234</v>
      </c>
      <c r="N227" s="129" t="s">
        <v>454</v>
      </c>
      <c r="O227" s="29" t="str">
        <f t="shared" si="51"/>
        <v>M</v>
      </c>
      <c r="P227" s="130"/>
      <c r="Q227" s="53" t="str">
        <f t="shared" si="50"/>
        <v>NO</v>
      </c>
      <c r="R227" s="56" t="s">
        <v>2236</v>
      </c>
      <c r="S227" s="57">
        <v>372</v>
      </c>
      <c r="T227" s="33">
        <v>0</v>
      </c>
      <c r="U227" s="33">
        <v>177</v>
      </c>
      <c r="V227" s="58">
        <v>3511</v>
      </c>
      <c r="W227" s="32">
        <f t="shared" si="40"/>
        <v>0</v>
      </c>
      <c r="X227" s="25">
        <f t="shared" si="41"/>
        <v>1</v>
      </c>
      <c r="Y227" s="25">
        <f t="shared" si="42"/>
        <v>0</v>
      </c>
      <c r="Z227" s="27">
        <f t="shared" si="43"/>
        <v>0</v>
      </c>
      <c r="AA227" s="66" t="str">
        <f t="shared" si="44"/>
        <v>-</v>
      </c>
      <c r="AB227" s="32">
        <f t="shared" si="45"/>
        <v>1</v>
      </c>
      <c r="AC227" s="25">
        <f t="shared" si="46"/>
        <v>0</v>
      </c>
      <c r="AD227" s="27">
        <f t="shared" si="47"/>
        <v>0</v>
      </c>
      <c r="AE227" s="66" t="str">
        <f t="shared" si="48"/>
        <v>-</v>
      </c>
      <c r="AF227" s="32">
        <f t="shared" si="49"/>
        <v>0</v>
      </c>
    </row>
    <row r="228" spans="1:32" s="1" customFormat="1" ht="12.75">
      <c r="A228" s="136">
        <v>2611910</v>
      </c>
      <c r="B228" s="137">
        <v>8010</v>
      </c>
      <c r="C228" s="32" t="s">
        <v>1909</v>
      </c>
      <c r="D228" s="25" t="s">
        <v>1910</v>
      </c>
      <c r="E228" s="25" t="s">
        <v>1911</v>
      </c>
      <c r="F228" s="25">
        <v>49046</v>
      </c>
      <c r="G228" s="26">
        <v>9701</v>
      </c>
      <c r="H228" s="27">
        <v>6166239246</v>
      </c>
      <c r="I228" s="28">
        <v>8</v>
      </c>
      <c r="J228" s="29" t="s">
        <v>2236</v>
      </c>
      <c r="K228" s="67" t="s">
        <v>2234</v>
      </c>
      <c r="L228" s="47">
        <v>1871</v>
      </c>
      <c r="M228" s="50" t="s">
        <v>2235</v>
      </c>
      <c r="N228" s="129">
        <v>11.0701107</v>
      </c>
      <c r="O228" s="29" t="str">
        <f t="shared" si="51"/>
        <v>NO</v>
      </c>
      <c r="P228" s="130"/>
      <c r="Q228" s="53" t="str">
        <f t="shared" si="50"/>
        <v>NO</v>
      </c>
      <c r="R228" s="56" t="s">
        <v>2236</v>
      </c>
      <c r="S228" s="57">
        <v>107583</v>
      </c>
      <c r="T228" s="33">
        <v>7719</v>
      </c>
      <c r="U228" s="33">
        <v>11466</v>
      </c>
      <c r="V228" s="58">
        <v>1233</v>
      </c>
      <c r="W228" s="32">
        <f t="shared" si="40"/>
        <v>1</v>
      </c>
      <c r="X228" s="25">
        <f t="shared" si="41"/>
        <v>0</v>
      </c>
      <c r="Y228" s="25">
        <f t="shared" si="42"/>
        <v>0</v>
      </c>
      <c r="Z228" s="27">
        <f t="shared" si="43"/>
        <v>0</v>
      </c>
      <c r="AA228" s="66" t="str">
        <f t="shared" si="44"/>
        <v>-</v>
      </c>
      <c r="AB228" s="32">
        <f t="shared" si="45"/>
        <v>1</v>
      </c>
      <c r="AC228" s="25">
        <f t="shared" si="46"/>
        <v>0</v>
      </c>
      <c r="AD228" s="27">
        <f t="shared" si="47"/>
        <v>0</v>
      </c>
      <c r="AE228" s="66" t="str">
        <f t="shared" si="48"/>
        <v>-</v>
      </c>
      <c r="AF228" s="32">
        <f t="shared" si="49"/>
        <v>0</v>
      </c>
    </row>
    <row r="229" spans="1:32" s="1" customFormat="1" ht="12.75">
      <c r="A229" s="136">
        <v>2611970</v>
      </c>
      <c r="B229" s="137">
        <v>17050</v>
      </c>
      <c r="C229" s="32" t="s">
        <v>1912</v>
      </c>
      <c r="D229" s="25" t="s">
        <v>1913</v>
      </c>
      <c r="E229" s="25" t="s">
        <v>1914</v>
      </c>
      <c r="F229" s="25">
        <v>49725</v>
      </c>
      <c r="G229" s="26">
        <v>429</v>
      </c>
      <c r="H229" s="27">
        <v>9062972421</v>
      </c>
      <c r="I229" s="28">
        <v>7</v>
      </c>
      <c r="J229" s="29" t="s">
        <v>2236</v>
      </c>
      <c r="K229" s="67" t="s">
        <v>2234</v>
      </c>
      <c r="L229" s="47">
        <v>220</v>
      </c>
      <c r="M229" s="50" t="s">
        <v>2234</v>
      </c>
      <c r="N229" s="129">
        <v>8.633093525</v>
      </c>
      <c r="O229" s="29" t="str">
        <f t="shared" si="51"/>
        <v>NO</v>
      </c>
      <c r="P229" s="130"/>
      <c r="Q229" s="53" t="str">
        <f t="shared" si="50"/>
        <v>NO</v>
      </c>
      <c r="R229" s="56" t="s">
        <v>2236</v>
      </c>
      <c r="S229" s="57">
        <v>11617</v>
      </c>
      <c r="T229" s="33">
        <v>851</v>
      </c>
      <c r="U229" s="33">
        <v>1193</v>
      </c>
      <c r="V229" s="58">
        <v>1489</v>
      </c>
      <c r="W229" s="32">
        <f t="shared" si="40"/>
        <v>1</v>
      </c>
      <c r="X229" s="25">
        <f t="shared" si="41"/>
        <v>1</v>
      </c>
      <c r="Y229" s="25">
        <f t="shared" si="42"/>
        <v>0</v>
      </c>
      <c r="Z229" s="27">
        <f t="shared" si="43"/>
        <v>0</v>
      </c>
      <c r="AA229" s="66" t="str">
        <f t="shared" si="44"/>
        <v>SRSA</v>
      </c>
      <c r="AB229" s="32">
        <f t="shared" si="45"/>
        <v>1</v>
      </c>
      <c r="AC229" s="25">
        <f t="shared" si="46"/>
        <v>0</v>
      </c>
      <c r="AD229" s="27">
        <f t="shared" si="47"/>
        <v>0</v>
      </c>
      <c r="AE229" s="66" t="str">
        <f t="shared" si="48"/>
        <v>-</v>
      </c>
      <c r="AF229" s="32">
        <f t="shared" si="49"/>
        <v>0</v>
      </c>
    </row>
    <row r="230" spans="1:32" s="1" customFormat="1" ht="12.75">
      <c r="A230" s="136">
        <v>2600174</v>
      </c>
      <c r="B230" s="137">
        <v>82929</v>
      </c>
      <c r="C230" s="32" t="s">
        <v>1335</v>
      </c>
      <c r="D230" s="25" t="s">
        <v>1336</v>
      </c>
      <c r="E230" s="25" t="s">
        <v>1234</v>
      </c>
      <c r="F230" s="25">
        <v>48207</v>
      </c>
      <c r="G230" s="26">
        <v>4288</v>
      </c>
      <c r="H230" s="27">
        <v>3132591744</v>
      </c>
      <c r="I230" s="28">
        <v>1</v>
      </c>
      <c r="J230" s="29" t="s">
        <v>2235</v>
      </c>
      <c r="K230" s="67" t="s">
        <v>2234</v>
      </c>
      <c r="L230" s="47">
        <v>2066</v>
      </c>
      <c r="M230" s="50" t="s">
        <v>2235</v>
      </c>
      <c r="N230" s="129" t="s">
        <v>454</v>
      </c>
      <c r="O230" s="29" t="str">
        <f t="shared" si="51"/>
        <v>M</v>
      </c>
      <c r="P230" s="130">
        <v>21.817</v>
      </c>
      <c r="Q230" s="53" t="str">
        <f t="shared" si="50"/>
        <v>YES</v>
      </c>
      <c r="R230" s="56" t="s">
        <v>2235</v>
      </c>
      <c r="S230" s="57">
        <v>109472</v>
      </c>
      <c r="T230" s="33">
        <v>19053</v>
      </c>
      <c r="U230" s="33">
        <v>20397</v>
      </c>
      <c r="V230" s="58">
        <v>16355</v>
      </c>
      <c r="W230" s="32">
        <f t="shared" si="40"/>
        <v>0</v>
      </c>
      <c r="X230" s="25">
        <f t="shared" si="41"/>
        <v>0</v>
      </c>
      <c r="Y230" s="25">
        <f t="shared" si="42"/>
        <v>0</v>
      </c>
      <c r="Z230" s="27">
        <f t="shared" si="43"/>
        <v>0</v>
      </c>
      <c r="AA230" s="66" t="str">
        <f t="shared" si="44"/>
        <v>-</v>
      </c>
      <c r="AB230" s="32">
        <f t="shared" si="45"/>
        <v>0</v>
      </c>
      <c r="AC230" s="25">
        <f t="shared" si="46"/>
        <v>1</v>
      </c>
      <c r="AD230" s="27">
        <f t="shared" si="47"/>
        <v>0</v>
      </c>
      <c r="AE230" s="66" t="str">
        <f t="shared" si="48"/>
        <v>-</v>
      </c>
      <c r="AF230" s="32">
        <f t="shared" si="49"/>
        <v>0</v>
      </c>
    </row>
    <row r="231" spans="1:32" s="1" customFormat="1" ht="12.75">
      <c r="A231" s="136">
        <v>2600261</v>
      </c>
      <c r="B231" s="137">
        <v>82966</v>
      </c>
      <c r="C231" s="32" t="s">
        <v>1495</v>
      </c>
      <c r="D231" s="25" t="s">
        <v>1496</v>
      </c>
      <c r="E231" s="25" t="s">
        <v>1234</v>
      </c>
      <c r="F231" s="25">
        <v>48204</v>
      </c>
      <c r="G231" s="26">
        <v>4677</v>
      </c>
      <c r="H231" s="27">
        <v>3139333963</v>
      </c>
      <c r="I231" s="28">
        <v>1</v>
      </c>
      <c r="J231" s="29" t="s">
        <v>2235</v>
      </c>
      <c r="K231" s="67" t="s">
        <v>2234</v>
      </c>
      <c r="L231" s="47">
        <v>720</v>
      </c>
      <c r="M231" s="50" t="s">
        <v>2235</v>
      </c>
      <c r="N231" s="129" t="s">
        <v>454</v>
      </c>
      <c r="O231" s="29" t="str">
        <f t="shared" si="51"/>
        <v>M</v>
      </c>
      <c r="P231" s="130">
        <v>33.461</v>
      </c>
      <c r="Q231" s="53" t="str">
        <f t="shared" si="50"/>
        <v>YES</v>
      </c>
      <c r="R231" s="56" t="s">
        <v>2235</v>
      </c>
      <c r="S231" s="57">
        <v>98724</v>
      </c>
      <c r="T231" s="33">
        <v>11696</v>
      </c>
      <c r="U231" s="33">
        <v>0</v>
      </c>
      <c r="V231" s="58">
        <v>12483</v>
      </c>
      <c r="W231" s="32">
        <f t="shared" si="40"/>
        <v>0</v>
      </c>
      <c r="X231" s="25">
        <f t="shared" si="41"/>
        <v>0</v>
      </c>
      <c r="Y231" s="25">
        <f t="shared" si="42"/>
        <v>0</v>
      </c>
      <c r="Z231" s="27">
        <f t="shared" si="43"/>
        <v>0</v>
      </c>
      <c r="AA231" s="66" t="str">
        <f t="shared" si="44"/>
        <v>-</v>
      </c>
      <c r="AB231" s="32">
        <f t="shared" si="45"/>
        <v>0</v>
      </c>
      <c r="AC231" s="25">
        <f t="shared" si="46"/>
        <v>1</v>
      </c>
      <c r="AD231" s="27">
        <f t="shared" si="47"/>
        <v>0</v>
      </c>
      <c r="AE231" s="66" t="str">
        <f t="shared" si="48"/>
        <v>-</v>
      </c>
      <c r="AF231" s="32">
        <f t="shared" si="49"/>
        <v>0</v>
      </c>
    </row>
    <row r="232" spans="1:32" s="1" customFormat="1" ht="12.75">
      <c r="A232" s="136">
        <v>2612000</v>
      </c>
      <c r="B232" s="137">
        <v>82010</v>
      </c>
      <c r="C232" s="32" t="s">
        <v>1915</v>
      </c>
      <c r="D232" s="25" t="s">
        <v>1916</v>
      </c>
      <c r="E232" s="25" t="s">
        <v>1234</v>
      </c>
      <c r="F232" s="25">
        <v>48202</v>
      </c>
      <c r="G232" s="26">
        <v>3096</v>
      </c>
      <c r="H232" s="27">
        <v>3138737450</v>
      </c>
      <c r="I232" s="28" t="s">
        <v>472</v>
      </c>
      <c r="J232" s="29" t="s">
        <v>2235</v>
      </c>
      <c r="K232" s="67" t="s">
        <v>2234</v>
      </c>
      <c r="L232" s="47">
        <v>138022</v>
      </c>
      <c r="M232" s="50" t="s">
        <v>2235</v>
      </c>
      <c r="N232" s="129">
        <v>30.99274844</v>
      </c>
      <c r="O232" s="29" t="str">
        <f t="shared" si="51"/>
        <v>YES</v>
      </c>
      <c r="P232" s="130"/>
      <c r="Q232" s="53" t="str">
        <f t="shared" si="50"/>
        <v>NO</v>
      </c>
      <c r="R232" s="56" t="s">
        <v>2235</v>
      </c>
      <c r="S232" s="57">
        <v>22703123</v>
      </c>
      <c r="T232" s="33">
        <v>3284394</v>
      </c>
      <c r="U232" s="33">
        <v>5498173</v>
      </c>
      <c r="V232" s="58">
        <v>2061007</v>
      </c>
      <c r="W232" s="32">
        <f t="shared" si="40"/>
        <v>0</v>
      </c>
      <c r="X232" s="25">
        <f t="shared" si="41"/>
        <v>0</v>
      </c>
      <c r="Y232" s="25">
        <f t="shared" si="42"/>
        <v>0</v>
      </c>
      <c r="Z232" s="27">
        <f t="shared" si="43"/>
        <v>0</v>
      </c>
      <c r="AA232" s="66" t="str">
        <f t="shared" si="44"/>
        <v>-</v>
      </c>
      <c r="AB232" s="32">
        <f t="shared" si="45"/>
        <v>0</v>
      </c>
      <c r="AC232" s="25">
        <f t="shared" si="46"/>
        <v>1</v>
      </c>
      <c r="AD232" s="27">
        <f t="shared" si="47"/>
        <v>0</v>
      </c>
      <c r="AE232" s="66" t="str">
        <f t="shared" si="48"/>
        <v>-</v>
      </c>
      <c r="AF232" s="32">
        <f t="shared" si="49"/>
        <v>0</v>
      </c>
    </row>
    <row r="233" spans="1:32" s="1" customFormat="1" ht="12.75">
      <c r="A233" s="136">
        <v>2600170</v>
      </c>
      <c r="B233" s="137">
        <v>82925</v>
      </c>
      <c r="C233" s="32" t="s">
        <v>1325</v>
      </c>
      <c r="D233" s="25" t="s">
        <v>1326</v>
      </c>
      <c r="E233" s="25" t="s">
        <v>1234</v>
      </c>
      <c r="F233" s="25">
        <v>48228</v>
      </c>
      <c r="G233" s="26">
        <v>1798</v>
      </c>
      <c r="H233" s="27">
        <v>3138353500</v>
      </c>
      <c r="I233" s="28">
        <v>1</v>
      </c>
      <c r="J233" s="29" t="s">
        <v>2235</v>
      </c>
      <c r="K233" s="67" t="s">
        <v>2234</v>
      </c>
      <c r="L233" s="47">
        <v>297</v>
      </c>
      <c r="M233" s="50" t="s">
        <v>2234</v>
      </c>
      <c r="N233" s="129" t="s">
        <v>454</v>
      </c>
      <c r="O233" s="29" t="str">
        <f t="shared" si="51"/>
        <v>M</v>
      </c>
      <c r="P233" s="130">
        <v>29.998</v>
      </c>
      <c r="Q233" s="53" t="str">
        <f t="shared" si="50"/>
        <v>YES</v>
      </c>
      <c r="R233" s="56" t="s">
        <v>2235</v>
      </c>
      <c r="S233" s="57">
        <v>31409</v>
      </c>
      <c r="T233" s="33">
        <v>3669</v>
      </c>
      <c r="U233" s="33">
        <v>0</v>
      </c>
      <c r="V233" s="58">
        <v>4633</v>
      </c>
      <c r="W233" s="32">
        <f t="shared" si="40"/>
        <v>0</v>
      </c>
      <c r="X233" s="25">
        <f t="shared" si="41"/>
        <v>1</v>
      </c>
      <c r="Y233" s="25">
        <f t="shared" si="42"/>
        <v>0</v>
      </c>
      <c r="Z233" s="27">
        <f t="shared" si="43"/>
        <v>0</v>
      </c>
      <c r="AA233" s="66" t="str">
        <f t="shared" si="44"/>
        <v>-</v>
      </c>
      <c r="AB233" s="32">
        <f t="shared" si="45"/>
        <v>0</v>
      </c>
      <c r="AC233" s="25">
        <f t="shared" si="46"/>
        <v>1</v>
      </c>
      <c r="AD233" s="27">
        <f t="shared" si="47"/>
        <v>0</v>
      </c>
      <c r="AE233" s="66" t="str">
        <f t="shared" si="48"/>
        <v>-</v>
      </c>
      <c r="AF233" s="32">
        <f t="shared" si="49"/>
        <v>0</v>
      </c>
    </row>
    <row r="234" spans="1:32" s="1" customFormat="1" ht="12.75">
      <c r="A234" s="138" t="s">
        <v>2237</v>
      </c>
      <c r="B234" s="137" t="s">
        <v>2044</v>
      </c>
      <c r="C234" s="131" t="s">
        <v>2045</v>
      </c>
      <c r="D234" s="122" t="s">
        <v>2046</v>
      </c>
      <c r="E234" s="122" t="s">
        <v>2042</v>
      </c>
      <c r="F234" s="122" t="s">
        <v>2047</v>
      </c>
      <c r="G234" s="122" t="s">
        <v>2237</v>
      </c>
      <c r="H234" s="123">
        <v>3138235799</v>
      </c>
      <c r="I234" s="124"/>
      <c r="J234" s="29"/>
      <c r="K234" s="67" t="s">
        <v>2234</v>
      </c>
      <c r="L234" s="47">
        <v>341.32</v>
      </c>
      <c r="M234" s="117" t="s">
        <v>2068</v>
      </c>
      <c r="N234" s="129"/>
      <c r="O234" s="29" t="str">
        <f t="shared" si="51"/>
        <v>M</v>
      </c>
      <c r="P234" s="130">
        <v>22.91</v>
      </c>
      <c r="Q234" s="53" t="str">
        <f t="shared" si="50"/>
        <v>YES</v>
      </c>
      <c r="R234" s="56"/>
      <c r="S234" s="57">
        <v>32410</v>
      </c>
      <c r="T234" s="33">
        <v>3395</v>
      </c>
      <c r="U234" s="33">
        <v>959</v>
      </c>
      <c r="V234" s="58">
        <v>2403</v>
      </c>
      <c r="W234" s="32">
        <f t="shared" si="40"/>
        <v>0</v>
      </c>
      <c r="X234" s="25">
        <f t="shared" si="41"/>
        <v>1</v>
      </c>
      <c r="Y234" s="25">
        <f t="shared" si="42"/>
        <v>0</v>
      </c>
      <c r="Z234" s="27">
        <f t="shared" si="43"/>
        <v>0</v>
      </c>
      <c r="AA234" s="66" t="str">
        <f t="shared" si="44"/>
        <v>-</v>
      </c>
      <c r="AB234" s="32">
        <f t="shared" si="45"/>
        <v>0</v>
      </c>
      <c r="AC234" s="25">
        <f t="shared" si="46"/>
        <v>1</v>
      </c>
      <c r="AD234" s="27">
        <f t="shared" si="47"/>
        <v>0</v>
      </c>
      <c r="AE234" s="66" t="str">
        <f t="shared" si="48"/>
        <v>-</v>
      </c>
      <c r="AF234" s="32">
        <f t="shared" si="49"/>
        <v>0</v>
      </c>
    </row>
    <row r="235" spans="1:32" s="1" customFormat="1" ht="12.75">
      <c r="A235" s="136">
        <v>2600278</v>
      </c>
      <c r="B235" s="137">
        <v>82974</v>
      </c>
      <c r="C235" s="32" t="s">
        <v>1532</v>
      </c>
      <c r="D235" s="25" t="s">
        <v>1533</v>
      </c>
      <c r="E235" s="25" t="s">
        <v>1234</v>
      </c>
      <c r="F235" s="25">
        <v>48215</v>
      </c>
      <c r="G235" s="26">
        <v>2861</v>
      </c>
      <c r="H235" s="27">
        <v>3133313328</v>
      </c>
      <c r="I235" s="28">
        <v>1</v>
      </c>
      <c r="J235" s="29" t="s">
        <v>2235</v>
      </c>
      <c r="K235" s="67" t="s">
        <v>2234</v>
      </c>
      <c r="L235" s="47">
        <v>476</v>
      </c>
      <c r="M235" s="50" t="s">
        <v>2234</v>
      </c>
      <c r="N235" s="129" t="s">
        <v>454</v>
      </c>
      <c r="O235" s="29" t="str">
        <f t="shared" si="51"/>
        <v>M</v>
      </c>
      <c r="P235" s="130">
        <v>24.565</v>
      </c>
      <c r="Q235" s="53" t="str">
        <f t="shared" si="50"/>
        <v>YES</v>
      </c>
      <c r="R235" s="56" t="s">
        <v>2235</v>
      </c>
      <c r="S235" s="57">
        <v>35465</v>
      </c>
      <c r="T235" s="33">
        <v>4198</v>
      </c>
      <c r="U235" s="33">
        <v>3322</v>
      </c>
      <c r="V235" s="58">
        <v>5050</v>
      </c>
      <c r="W235" s="32">
        <f t="shared" si="40"/>
        <v>0</v>
      </c>
      <c r="X235" s="25">
        <f t="shared" si="41"/>
        <v>1</v>
      </c>
      <c r="Y235" s="25">
        <f t="shared" si="42"/>
        <v>0</v>
      </c>
      <c r="Z235" s="27">
        <f t="shared" si="43"/>
        <v>0</v>
      </c>
      <c r="AA235" s="66" t="str">
        <f t="shared" si="44"/>
        <v>-</v>
      </c>
      <c r="AB235" s="32">
        <f t="shared" si="45"/>
        <v>0</v>
      </c>
      <c r="AC235" s="25">
        <f t="shared" si="46"/>
        <v>1</v>
      </c>
      <c r="AD235" s="27">
        <f t="shared" si="47"/>
        <v>0</v>
      </c>
      <c r="AE235" s="66" t="str">
        <f t="shared" si="48"/>
        <v>-</v>
      </c>
      <c r="AF235" s="32">
        <f t="shared" si="49"/>
        <v>0</v>
      </c>
    </row>
    <row r="236" spans="1:32" s="1" customFormat="1" ht="12.75">
      <c r="A236" s="136">
        <v>2600136</v>
      </c>
      <c r="B236" s="137">
        <v>82915</v>
      </c>
      <c r="C236" s="32" t="s">
        <v>1259</v>
      </c>
      <c r="D236" s="25" t="s">
        <v>1260</v>
      </c>
      <c r="E236" s="25" t="s">
        <v>1234</v>
      </c>
      <c r="F236" s="25">
        <v>48224</v>
      </c>
      <c r="G236" s="26">
        <v>1719</v>
      </c>
      <c r="H236" s="27">
        <v>3138391883</v>
      </c>
      <c r="I236" s="28">
        <v>1</v>
      </c>
      <c r="J236" s="29" t="s">
        <v>2235</v>
      </c>
      <c r="K236" s="67" t="s">
        <v>2234</v>
      </c>
      <c r="L236" s="47">
        <v>247</v>
      </c>
      <c r="M236" s="50" t="s">
        <v>2234</v>
      </c>
      <c r="N236" s="129" t="s">
        <v>454</v>
      </c>
      <c r="O236" s="29" t="str">
        <f t="shared" si="51"/>
        <v>M</v>
      </c>
      <c r="P236" s="130">
        <v>21.83</v>
      </c>
      <c r="Q236" s="53" t="str">
        <f t="shared" si="50"/>
        <v>YES</v>
      </c>
      <c r="R236" s="56" t="s">
        <v>2235</v>
      </c>
      <c r="S236" s="57">
        <v>19835</v>
      </c>
      <c r="T236" s="33">
        <v>1791</v>
      </c>
      <c r="U236" s="33">
        <v>0</v>
      </c>
      <c r="V236" s="58">
        <v>1881</v>
      </c>
      <c r="W236" s="32">
        <f t="shared" si="40"/>
        <v>0</v>
      </c>
      <c r="X236" s="25">
        <f t="shared" si="41"/>
        <v>1</v>
      </c>
      <c r="Y236" s="25">
        <f t="shared" si="42"/>
        <v>0</v>
      </c>
      <c r="Z236" s="27">
        <f t="shared" si="43"/>
        <v>0</v>
      </c>
      <c r="AA236" s="66" t="str">
        <f t="shared" si="44"/>
        <v>-</v>
      </c>
      <c r="AB236" s="32">
        <f t="shared" si="45"/>
        <v>0</v>
      </c>
      <c r="AC236" s="25">
        <f t="shared" si="46"/>
        <v>1</v>
      </c>
      <c r="AD236" s="27">
        <f t="shared" si="47"/>
        <v>0</v>
      </c>
      <c r="AE236" s="66" t="str">
        <f t="shared" si="48"/>
        <v>-</v>
      </c>
      <c r="AF236" s="32">
        <f t="shared" si="49"/>
        <v>0</v>
      </c>
    </row>
    <row r="237" spans="1:32" s="1" customFormat="1" ht="12.75">
      <c r="A237" s="136">
        <v>2611550</v>
      </c>
      <c r="B237" s="137">
        <v>19010</v>
      </c>
      <c r="C237" s="32" t="s">
        <v>1895</v>
      </c>
      <c r="D237" s="25" t="s">
        <v>518</v>
      </c>
      <c r="E237" s="25" t="s">
        <v>1896</v>
      </c>
      <c r="F237" s="25">
        <v>48820</v>
      </c>
      <c r="G237" s="26">
        <v>800</v>
      </c>
      <c r="H237" s="27">
        <v>5176683000</v>
      </c>
      <c r="I237" s="28" t="s">
        <v>467</v>
      </c>
      <c r="J237" s="29" t="s">
        <v>2235</v>
      </c>
      <c r="K237" s="67" t="s">
        <v>2234</v>
      </c>
      <c r="L237" s="47">
        <v>2558</v>
      </c>
      <c r="M237" s="50" t="s">
        <v>2235</v>
      </c>
      <c r="N237" s="129">
        <v>1.67847818</v>
      </c>
      <c r="O237" s="29" t="str">
        <f t="shared" si="51"/>
        <v>NO</v>
      </c>
      <c r="P237" s="130"/>
      <c r="Q237" s="53" t="str">
        <f t="shared" si="50"/>
        <v>NO</v>
      </c>
      <c r="R237" s="56" t="s">
        <v>2235</v>
      </c>
      <c r="S237" s="57">
        <v>47212</v>
      </c>
      <c r="T237" s="33">
        <v>0</v>
      </c>
      <c r="U237" s="33">
        <v>7848</v>
      </c>
      <c r="V237" s="58">
        <v>1685</v>
      </c>
      <c r="W237" s="32">
        <f t="shared" si="40"/>
        <v>0</v>
      </c>
      <c r="X237" s="25">
        <f t="shared" si="41"/>
        <v>0</v>
      </c>
      <c r="Y237" s="25">
        <f t="shared" si="42"/>
        <v>0</v>
      </c>
      <c r="Z237" s="27">
        <f t="shared" si="43"/>
        <v>0</v>
      </c>
      <c r="AA237" s="66" t="str">
        <f t="shared" si="44"/>
        <v>-</v>
      </c>
      <c r="AB237" s="32">
        <f t="shared" si="45"/>
        <v>0</v>
      </c>
      <c r="AC237" s="25">
        <f t="shared" si="46"/>
        <v>0</v>
      </c>
      <c r="AD237" s="27">
        <f t="shared" si="47"/>
        <v>0</v>
      </c>
      <c r="AE237" s="66" t="str">
        <f t="shared" si="48"/>
        <v>-</v>
      </c>
      <c r="AF237" s="32">
        <f t="shared" si="49"/>
        <v>0</v>
      </c>
    </row>
    <row r="238" spans="1:32" s="1" customFormat="1" ht="12.75">
      <c r="A238" s="136">
        <v>2612030</v>
      </c>
      <c r="B238" s="137">
        <v>81050</v>
      </c>
      <c r="C238" s="32" t="s">
        <v>1917</v>
      </c>
      <c r="D238" s="25" t="s">
        <v>1918</v>
      </c>
      <c r="E238" s="25" t="s">
        <v>503</v>
      </c>
      <c r="F238" s="25">
        <v>48130</v>
      </c>
      <c r="G238" s="26">
        <v>1534</v>
      </c>
      <c r="H238" s="27">
        <v>7344244100</v>
      </c>
      <c r="I238" s="28" t="s">
        <v>467</v>
      </c>
      <c r="J238" s="29" t="s">
        <v>2235</v>
      </c>
      <c r="K238" s="67" t="s">
        <v>2234</v>
      </c>
      <c r="L238" s="47">
        <v>3202</v>
      </c>
      <c r="M238" s="50" t="s">
        <v>2235</v>
      </c>
      <c r="N238" s="129">
        <v>1.009518316</v>
      </c>
      <c r="O238" s="29" t="str">
        <f t="shared" si="51"/>
        <v>NO</v>
      </c>
      <c r="P238" s="130"/>
      <c r="Q238" s="53" t="str">
        <f t="shared" si="50"/>
        <v>NO</v>
      </c>
      <c r="R238" s="56" t="s">
        <v>2235</v>
      </c>
      <c r="S238" s="57">
        <v>67091</v>
      </c>
      <c r="T238" s="33">
        <v>0</v>
      </c>
      <c r="U238" s="33">
        <v>8656</v>
      </c>
      <c r="V238" s="58">
        <v>2110</v>
      </c>
      <c r="W238" s="32">
        <f t="shared" si="40"/>
        <v>0</v>
      </c>
      <c r="X238" s="25">
        <f t="shared" si="41"/>
        <v>0</v>
      </c>
      <c r="Y238" s="25">
        <f t="shared" si="42"/>
        <v>0</v>
      </c>
      <c r="Z238" s="27">
        <f t="shared" si="43"/>
        <v>0</v>
      </c>
      <c r="AA238" s="66" t="str">
        <f t="shared" si="44"/>
        <v>-</v>
      </c>
      <c r="AB238" s="32">
        <f t="shared" si="45"/>
        <v>0</v>
      </c>
      <c r="AC238" s="25">
        <f t="shared" si="46"/>
        <v>0</v>
      </c>
      <c r="AD238" s="27">
        <f t="shared" si="47"/>
        <v>0</v>
      </c>
      <c r="AE238" s="66" t="str">
        <f t="shared" si="48"/>
        <v>-</v>
      </c>
      <c r="AF238" s="32">
        <f t="shared" si="49"/>
        <v>0</v>
      </c>
    </row>
    <row r="239" spans="1:32" s="1" customFormat="1" ht="12.75">
      <c r="A239" s="136">
        <v>2680360</v>
      </c>
      <c r="B239" s="137">
        <v>22000</v>
      </c>
      <c r="C239" s="32" t="s">
        <v>1146</v>
      </c>
      <c r="D239" s="25" t="s">
        <v>1147</v>
      </c>
      <c r="E239" s="25" t="s">
        <v>1720</v>
      </c>
      <c r="F239" s="25">
        <v>49802</v>
      </c>
      <c r="G239" s="26">
        <v>4451</v>
      </c>
      <c r="H239" s="27">
        <v>9067792690</v>
      </c>
      <c r="I239" s="28">
        <v>6</v>
      </c>
      <c r="J239" s="29" t="s">
        <v>2235</v>
      </c>
      <c r="K239" s="67" t="s">
        <v>2234</v>
      </c>
      <c r="L239" s="47">
        <v>97</v>
      </c>
      <c r="M239" s="50" t="s">
        <v>2234</v>
      </c>
      <c r="N239" s="129" t="s">
        <v>454</v>
      </c>
      <c r="O239" s="29" t="str">
        <f t="shared" si="51"/>
        <v>M</v>
      </c>
      <c r="P239" s="130"/>
      <c r="Q239" s="53" t="str">
        <f t="shared" si="50"/>
        <v>NO</v>
      </c>
      <c r="R239" s="56" t="s">
        <v>2236</v>
      </c>
      <c r="S239" s="57">
        <v>625</v>
      </c>
      <c r="T239" s="33">
        <v>0</v>
      </c>
      <c r="U239" s="33">
        <v>282</v>
      </c>
      <c r="V239" s="58">
        <v>912</v>
      </c>
      <c r="W239" s="32">
        <f t="shared" si="40"/>
        <v>0</v>
      </c>
      <c r="X239" s="25">
        <f t="shared" si="41"/>
        <v>1</v>
      </c>
      <c r="Y239" s="25">
        <f t="shared" si="42"/>
        <v>0</v>
      </c>
      <c r="Z239" s="27">
        <f t="shared" si="43"/>
        <v>0</v>
      </c>
      <c r="AA239" s="66" t="str">
        <f t="shared" si="44"/>
        <v>-</v>
      </c>
      <c r="AB239" s="32">
        <f t="shared" si="45"/>
        <v>1</v>
      </c>
      <c r="AC239" s="25">
        <f t="shared" si="46"/>
        <v>0</v>
      </c>
      <c r="AD239" s="27">
        <f t="shared" si="47"/>
        <v>0</v>
      </c>
      <c r="AE239" s="66" t="str">
        <f t="shared" si="48"/>
        <v>-</v>
      </c>
      <c r="AF239" s="32">
        <f t="shared" si="49"/>
        <v>0</v>
      </c>
    </row>
    <row r="240" spans="1:32" s="1" customFormat="1" ht="12.75">
      <c r="A240" s="136">
        <v>2600066</v>
      </c>
      <c r="B240" s="137">
        <v>3901</v>
      </c>
      <c r="C240" s="32" t="s">
        <v>349</v>
      </c>
      <c r="D240" s="25" t="s">
        <v>350</v>
      </c>
      <c r="E240" s="25" t="s">
        <v>351</v>
      </c>
      <c r="F240" s="25">
        <v>49408</v>
      </c>
      <c r="G240" s="26">
        <v>990</v>
      </c>
      <c r="H240" s="27">
        <v>2695612191</v>
      </c>
      <c r="I240" s="28">
        <v>7</v>
      </c>
      <c r="J240" s="29" t="s">
        <v>2236</v>
      </c>
      <c r="K240" s="67" t="s">
        <v>2234</v>
      </c>
      <c r="L240" s="47">
        <v>125</v>
      </c>
      <c r="M240" s="50" t="s">
        <v>2234</v>
      </c>
      <c r="N240" s="129" t="s">
        <v>454</v>
      </c>
      <c r="O240" s="29" t="str">
        <f t="shared" si="51"/>
        <v>M</v>
      </c>
      <c r="P240" s="130"/>
      <c r="Q240" s="53" t="str">
        <f t="shared" si="50"/>
        <v>NO</v>
      </c>
      <c r="R240" s="56" t="s">
        <v>2236</v>
      </c>
      <c r="S240" s="57">
        <v>3745</v>
      </c>
      <c r="T240" s="33">
        <v>730</v>
      </c>
      <c r="U240" s="33">
        <v>953</v>
      </c>
      <c r="V240" s="58">
        <v>843</v>
      </c>
      <c r="W240" s="32">
        <f t="shared" si="40"/>
        <v>1</v>
      </c>
      <c r="X240" s="25">
        <f t="shared" si="41"/>
        <v>1</v>
      </c>
      <c r="Y240" s="25">
        <f t="shared" si="42"/>
        <v>0</v>
      </c>
      <c r="Z240" s="27">
        <f t="shared" si="43"/>
        <v>0</v>
      </c>
      <c r="AA240" s="66" t="str">
        <f t="shared" si="44"/>
        <v>SRSA</v>
      </c>
      <c r="AB240" s="32">
        <f t="shared" si="45"/>
        <v>1</v>
      </c>
      <c r="AC240" s="25">
        <f t="shared" si="46"/>
        <v>0</v>
      </c>
      <c r="AD240" s="27">
        <f t="shared" si="47"/>
        <v>0</v>
      </c>
      <c r="AE240" s="66" t="str">
        <f t="shared" si="48"/>
        <v>-</v>
      </c>
      <c r="AF240" s="32">
        <f t="shared" si="49"/>
        <v>0</v>
      </c>
    </row>
    <row r="241" spans="1:32" s="1" customFormat="1" ht="12.75">
      <c r="A241" s="136">
        <v>2626940</v>
      </c>
      <c r="B241" s="137">
        <v>31100</v>
      </c>
      <c r="C241" s="32" t="s">
        <v>246</v>
      </c>
      <c r="D241" s="25" t="s">
        <v>247</v>
      </c>
      <c r="E241" s="25" t="s">
        <v>248</v>
      </c>
      <c r="F241" s="25">
        <v>49922</v>
      </c>
      <c r="G241" s="26">
        <v>371</v>
      </c>
      <c r="H241" s="27">
        <v>9064825800</v>
      </c>
      <c r="I241" s="28">
        <v>7</v>
      </c>
      <c r="J241" s="29" t="s">
        <v>2236</v>
      </c>
      <c r="K241" s="67" t="s">
        <v>2234</v>
      </c>
      <c r="L241" s="47">
        <v>257</v>
      </c>
      <c r="M241" s="50" t="s">
        <v>2234</v>
      </c>
      <c r="N241" s="129">
        <v>12.89308176</v>
      </c>
      <c r="O241" s="29" t="str">
        <f t="shared" si="51"/>
        <v>NO</v>
      </c>
      <c r="P241" s="130"/>
      <c r="Q241" s="53" t="str">
        <f t="shared" si="50"/>
        <v>NO</v>
      </c>
      <c r="R241" s="56" t="s">
        <v>2236</v>
      </c>
      <c r="S241" s="57">
        <v>19363</v>
      </c>
      <c r="T241" s="33">
        <v>1515</v>
      </c>
      <c r="U241" s="33">
        <v>1874</v>
      </c>
      <c r="V241" s="58">
        <v>1531</v>
      </c>
      <c r="W241" s="32">
        <f t="shared" si="40"/>
        <v>1</v>
      </c>
      <c r="X241" s="25">
        <f t="shared" si="41"/>
        <v>1</v>
      </c>
      <c r="Y241" s="25">
        <f t="shared" si="42"/>
        <v>0</v>
      </c>
      <c r="Z241" s="27">
        <f t="shared" si="43"/>
        <v>0</v>
      </c>
      <c r="AA241" s="66" t="str">
        <f t="shared" si="44"/>
        <v>SRSA</v>
      </c>
      <c r="AB241" s="32">
        <f t="shared" si="45"/>
        <v>1</v>
      </c>
      <c r="AC241" s="25">
        <f t="shared" si="46"/>
        <v>0</v>
      </c>
      <c r="AD241" s="27">
        <f t="shared" si="47"/>
        <v>0</v>
      </c>
      <c r="AE241" s="66" t="str">
        <f t="shared" si="48"/>
        <v>-</v>
      </c>
      <c r="AF241" s="32">
        <f t="shared" si="49"/>
        <v>0</v>
      </c>
    </row>
    <row r="242" spans="1:32" s="1" customFormat="1" ht="12.75">
      <c r="A242" s="136">
        <v>2600175</v>
      </c>
      <c r="B242" s="137">
        <v>82930</v>
      </c>
      <c r="C242" s="32" t="s">
        <v>1337</v>
      </c>
      <c r="D242" s="25" t="s">
        <v>1338</v>
      </c>
      <c r="E242" s="25" t="s">
        <v>1234</v>
      </c>
      <c r="F242" s="25">
        <v>48234</v>
      </c>
      <c r="G242" s="26">
        <v>3358</v>
      </c>
      <c r="H242" s="27">
        <v>3133669110</v>
      </c>
      <c r="I242" s="28">
        <v>1</v>
      </c>
      <c r="J242" s="29" t="s">
        <v>2235</v>
      </c>
      <c r="K242" s="67" t="s">
        <v>2234</v>
      </c>
      <c r="L242" s="47">
        <v>414</v>
      </c>
      <c r="M242" s="50" t="s">
        <v>2234</v>
      </c>
      <c r="N242" s="129" t="s">
        <v>454</v>
      </c>
      <c r="O242" s="29" t="str">
        <f t="shared" si="51"/>
        <v>M</v>
      </c>
      <c r="P242" s="130">
        <v>17.111</v>
      </c>
      <c r="Q242" s="53" t="str">
        <f t="shared" si="50"/>
        <v>NO</v>
      </c>
      <c r="R242" s="56" t="s">
        <v>2235</v>
      </c>
      <c r="S242" s="57">
        <v>22106</v>
      </c>
      <c r="T242" s="33">
        <v>2393</v>
      </c>
      <c r="U242" s="33">
        <v>0</v>
      </c>
      <c r="V242" s="58">
        <v>2626</v>
      </c>
      <c r="W242" s="32">
        <f t="shared" si="40"/>
        <v>0</v>
      </c>
      <c r="X242" s="25">
        <f t="shared" si="41"/>
        <v>1</v>
      </c>
      <c r="Y242" s="25">
        <f t="shared" si="42"/>
        <v>0</v>
      </c>
      <c r="Z242" s="27">
        <f t="shared" si="43"/>
        <v>0</v>
      </c>
      <c r="AA242" s="66" t="str">
        <f t="shared" si="44"/>
        <v>-</v>
      </c>
      <c r="AB242" s="32">
        <f t="shared" si="45"/>
        <v>0</v>
      </c>
      <c r="AC242" s="25">
        <f t="shared" si="46"/>
        <v>0</v>
      </c>
      <c r="AD242" s="27">
        <f t="shared" si="47"/>
        <v>0</v>
      </c>
      <c r="AE242" s="66" t="str">
        <f t="shared" si="48"/>
        <v>-</v>
      </c>
      <c r="AF242" s="32">
        <f t="shared" si="49"/>
        <v>0</v>
      </c>
    </row>
    <row r="243" spans="1:32" s="1" customFormat="1" ht="12.75">
      <c r="A243" s="136">
        <v>2612150</v>
      </c>
      <c r="B243" s="137">
        <v>14020</v>
      </c>
      <c r="C243" s="32" t="s">
        <v>1919</v>
      </c>
      <c r="D243" s="25" t="s">
        <v>1920</v>
      </c>
      <c r="E243" s="25" t="s">
        <v>1921</v>
      </c>
      <c r="F243" s="25">
        <v>49047</v>
      </c>
      <c r="G243" s="26">
        <v>1743</v>
      </c>
      <c r="H243" s="27">
        <v>2697824402</v>
      </c>
      <c r="I243" s="28" t="s">
        <v>457</v>
      </c>
      <c r="J243" s="29" t="s">
        <v>2235</v>
      </c>
      <c r="K243" s="67" t="s">
        <v>2234</v>
      </c>
      <c r="L243" s="47">
        <v>2540</v>
      </c>
      <c r="M243" s="50" t="s">
        <v>2235</v>
      </c>
      <c r="N243" s="129">
        <v>18.58525192</v>
      </c>
      <c r="O243" s="29" t="str">
        <f t="shared" si="51"/>
        <v>NO</v>
      </c>
      <c r="P243" s="130"/>
      <c r="Q243" s="53" t="str">
        <f t="shared" si="50"/>
        <v>NO</v>
      </c>
      <c r="R243" s="56" t="s">
        <v>2235</v>
      </c>
      <c r="S243" s="57">
        <v>170477</v>
      </c>
      <c r="T243" s="33">
        <v>18714</v>
      </c>
      <c r="U243" s="33">
        <v>41230</v>
      </c>
      <c r="V243" s="58">
        <v>18258</v>
      </c>
      <c r="W243" s="32">
        <f t="shared" si="40"/>
        <v>0</v>
      </c>
      <c r="X243" s="25">
        <f t="shared" si="41"/>
        <v>0</v>
      </c>
      <c r="Y243" s="25">
        <f t="shared" si="42"/>
        <v>0</v>
      </c>
      <c r="Z243" s="27">
        <f t="shared" si="43"/>
        <v>0</v>
      </c>
      <c r="AA243" s="66" t="str">
        <f t="shared" si="44"/>
        <v>-</v>
      </c>
      <c r="AB243" s="32">
        <f t="shared" si="45"/>
        <v>0</v>
      </c>
      <c r="AC243" s="25">
        <f t="shared" si="46"/>
        <v>0</v>
      </c>
      <c r="AD243" s="27">
        <f t="shared" si="47"/>
        <v>0</v>
      </c>
      <c r="AE243" s="66" t="str">
        <f t="shared" si="48"/>
        <v>-</v>
      </c>
      <c r="AF243" s="32">
        <f t="shared" si="49"/>
        <v>0</v>
      </c>
    </row>
    <row r="244" spans="1:32" s="1" customFormat="1" ht="12.75">
      <c r="A244" s="136">
        <v>2612240</v>
      </c>
      <c r="B244" s="137">
        <v>44050</v>
      </c>
      <c r="C244" s="32" t="s">
        <v>1922</v>
      </c>
      <c r="D244" s="25" t="s">
        <v>1923</v>
      </c>
      <c r="E244" s="25" t="s">
        <v>1924</v>
      </c>
      <c r="F244" s="25">
        <v>48428</v>
      </c>
      <c r="G244" s="26">
        <v>9721</v>
      </c>
      <c r="H244" s="27">
        <v>8107969534</v>
      </c>
      <c r="I244" s="28">
        <v>8</v>
      </c>
      <c r="J244" s="29" t="s">
        <v>2236</v>
      </c>
      <c r="K244" s="67" t="s">
        <v>2234</v>
      </c>
      <c r="L244" s="47">
        <v>722</v>
      </c>
      <c r="M244" s="50" t="s">
        <v>2235</v>
      </c>
      <c r="N244" s="129">
        <v>2.988260406</v>
      </c>
      <c r="O244" s="29" t="str">
        <f t="shared" si="51"/>
        <v>NO</v>
      </c>
      <c r="P244" s="130"/>
      <c r="Q244" s="53" t="str">
        <f t="shared" si="50"/>
        <v>NO</v>
      </c>
      <c r="R244" s="56" t="s">
        <v>2236</v>
      </c>
      <c r="S244" s="57">
        <v>21820</v>
      </c>
      <c r="T244" s="33">
        <v>711</v>
      </c>
      <c r="U244" s="33">
        <v>2640</v>
      </c>
      <c r="V244" s="58">
        <v>476</v>
      </c>
      <c r="W244" s="32">
        <f t="shared" si="40"/>
        <v>1</v>
      </c>
      <c r="X244" s="25">
        <f t="shared" si="41"/>
        <v>0</v>
      </c>
      <c r="Y244" s="25">
        <f t="shared" si="42"/>
        <v>0</v>
      </c>
      <c r="Z244" s="27">
        <f t="shared" si="43"/>
        <v>0</v>
      </c>
      <c r="AA244" s="66" t="str">
        <f t="shared" si="44"/>
        <v>-</v>
      </c>
      <c r="AB244" s="32">
        <f t="shared" si="45"/>
        <v>1</v>
      </c>
      <c r="AC244" s="25">
        <f t="shared" si="46"/>
        <v>0</v>
      </c>
      <c r="AD244" s="27">
        <f t="shared" si="47"/>
        <v>0</v>
      </c>
      <c r="AE244" s="66" t="str">
        <f t="shared" si="48"/>
        <v>-</v>
      </c>
      <c r="AF244" s="32">
        <f t="shared" si="49"/>
        <v>0</v>
      </c>
    </row>
    <row r="245" spans="1:32" s="1" customFormat="1" ht="12.75">
      <c r="A245" s="136">
        <v>2612300</v>
      </c>
      <c r="B245" s="137">
        <v>58050</v>
      </c>
      <c r="C245" s="32" t="s">
        <v>1925</v>
      </c>
      <c r="D245" s="25" t="s">
        <v>1926</v>
      </c>
      <c r="E245" s="25" t="s">
        <v>1927</v>
      </c>
      <c r="F245" s="25">
        <v>48131</v>
      </c>
      <c r="G245" s="26">
        <v>1152</v>
      </c>
      <c r="H245" s="27">
        <v>7345292350</v>
      </c>
      <c r="I245" s="28">
        <v>4</v>
      </c>
      <c r="J245" s="29" t="s">
        <v>2235</v>
      </c>
      <c r="K245" s="67" t="s">
        <v>2234</v>
      </c>
      <c r="L245" s="47">
        <v>1503</v>
      </c>
      <c r="M245" s="50" t="s">
        <v>2235</v>
      </c>
      <c r="N245" s="129">
        <v>7.225964483</v>
      </c>
      <c r="O245" s="29" t="str">
        <f t="shared" si="51"/>
        <v>NO</v>
      </c>
      <c r="P245" s="130"/>
      <c r="Q245" s="53" t="str">
        <f t="shared" si="50"/>
        <v>NO</v>
      </c>
      <c r="R245" s="56" t="s">
        <v>2235</v>
      </c>
      <c r="S245" s="57">
        <v>57234</v>
      </c>
      <c r="T245" s="33">
        <v>3667</v>
      </c>
      <c r="U245" s="33">
        <v>7032</v>
      </c>
      <c r="V245" s="58">
        <v>991</v>
      </c>
      <c r="W245" s="32">
        <f t="shared" si="40"/>
        <v>0</v>
      </c>
      <c r="X245" s="25">
        <f t="shared" si="41"/>
        <v>0</v>
      </c>
      <c r="Y245" s="25">
        <f t="shared" si="42"/>
        <v>0</v>
      </c>
      <c r="Z245" s="27">
        <f t="shared" si="43"/>
        <v>0</v>
      </c>
      <c r="AA245" s="66" t="str">
        <f t="shared" si="44"/>
        <v>-</v>
      </c>
      <c r="AB245" s="32">
        <f t="shared" si="45"/>
        <v>0</v>
      </c>
      <c r="AC245" s="25">
        <f t="shared" si="46"/>
        <v>0</v>
      </c>
      <c r="AD245" s="27">
        <f t="shared" si="47"/>
        <v>0</v>
      </c>
      <c r="AE245" s="66" t="str">
        <f t="shared" si="48"/>
        <v>-</v>
      </c>
      <c r="AF245" s="32">
        <f t="shared" si="49"/>
        <v>0</v>
      </c>
    </row>
    <row r="246" spans="1:32" s="1" customFormat="1" ht="12.75">
      <c r="A246" s="136">
        <v>2612330</v>
      </c>
      <c r="B246" s="137">
        <v>78030</v>
      </c>
      <c r="C246" s="32" t="s">
        <v>1928</v>
      </c>
      <c r="D246" s="25" t="s">
        <v>1929</v>
      </c>
      <c r="E246" s="25" t="s">
        <v>544</v>
      </c>
      <c r="F246" s="25">
        <v>48429</v>
      </c>
      <c r="G246" s="26">
        <v>1237</v>
      </c>
      <c r="H246" s="27">
        <v>9892882681</v>
      </c>
      <c r="I246" s="28" t="s">
        <v>459</v>
      </c>
      <c r="J246" s="29" t="s">
        <v>2235</v>
      </c>
      <c r="K246" s="67" t="s">
        <v>2234</v>
      </c>
      <c r="L246" s="47">
        <v>1865</v>
      </c>
      <c r="M246" s="50" t="s">
        <v>2235</v>
      </c>
      <c r="N246" s="129">
        <v>11.87194309</v>
      </c>
      <c r="O246" s="29" t="str">
        <f t="shared" si="51"/>
        <v>NO</v>
      </c>
      <c r="P246" s="130"/>
      <c r="Q246" s="53" t="str">
        <f t="shared" si="50"/>
        <v>NO</v>
      </c>
      <c r="R246" s="56" t="s">
        <v>2236</v>
      </c>
      <c r="S246" s="57">
        <v>125041</v>
      </c>
      <c r="T246" s="33">
        <v>9585</v>
      </c>
      <c r="U246" s="33">
        <v>12905</v>
      </c>
      <c r="V246" s="58">
        <v>1230</v>
      </c>
      <c r="W246" s="32">
        <f t="shared" si="40"/>
        <v>0</v>
      </c>
      <c r="X246" s="25">
        <f t="shared" si="41"/>
        <v>0</v>
      </c>
      <c r="Y246" s="25">
        <f t="shared" si="42"/>
        <v>0</v>
      </c>
      <c r="Z246" s="27">
        <f t="shared" si="43"/>
        <v>0</v>
      </c>
      <c r="AA246" s="66" t="str">
        <f t="shared" si="44"/>
        <v>-</v>
      </c>
      <c r="AB246" s="32">
        <f t="shared" si="45"/>
        <v>1</v>
      </c>
      <c r="AC246" s="25">
        <f t="shared" si="46"/>
        <v>0</v>
      </c>
      <c r="AD246" s="27">
        <f t="shared" si="47"/>
        <v>0</v>
      </c>
      <c r="AE246" s="66" t="str">
        <f t="shared" si="48"/>
        <v>-</v>
      </c>
      <c r="AF246" s="32">
        <f t="shared" si="49"/>
        <v>0</v>
      </c>
    </row>
    <row r="247" spans="1:32" s="1" customFormat="1" ht="12.75">
      <c r="A247" s="136">
        <v>2600159</v>
      </c>
      <c r="B247" s="137">
        <v>70906</v>
      </c>
      <c r="C247" s="32" t="s">
        <v>1309</v>
      </c>
      <c r="D247" s="25" t="s">
        <v>1310</v>
      </c>
      <c r="E247" s="25" t="s">
        <v>304</v>
      </c>
      <c r="F247" s="25">
        <v>49424</v>
      </c>
      <c r="G247" s="26">
        <v>8553</v>
      </c>
      <c r="H247" s="27">
        <v>6167862400</v>
      </c>
      <c r="I247" s="28">
        <v>4</v>
      </c>
      <c r="J247" s="29" t="s">
        <v>2235</v>
      </c>
      <c r="K247" s="67" t="s">
        <v>2234</v>
      </c>
      <c r="L247" s="47">
        <v>548</v>
      </c>
      <c r="M247" s="50" t="s">
        <v>2234</v>
      </c>
      <c r="N247" s="129" t="s">
        <v>454</v>
      </c>
      <c r="O247" s="29" t="str">
        <f t="shared" si="51"/>
        <v>M</v>
      </c>
      <c r="P247" s="130">
        <v>6.544</v>
      </c>
      <c r="Q247" s="53" t="str">
        <f t="shared" si="50"/>
        <v>NO</v>
      </c>
      <c r="R247" s="56" t="s">
        <v>2235</v>
      </c>
      <c r="S247" s="57">
        <v>14211</v>
      </c>
      <c r="T247" s="33">
        <v>1036</v>
      </c>
      <c r="U247" s="33">
        <v>2054</v>
      </c>
      <c r="V247" s="58">
        <v>362</v>
      </c>
      <c r="W247" s="32">
        <f t="shared" si="40"/>
        <v>0</v>
      </c>
      <c r="X247" s="25">
        <f t="shared" si="41"/>
        <v>1</v>
      </c>
      <c r="Y247" s="25">
        <f t="shared" si="42"/>
        <v>0</v>
      </c>
      <c r="Z247" s="27">
        <f t="shared" si="43"/>
        <v>0</v>
      </c>
      <c r="AA247" s="66" t="str">
        <f t="shared" si="44"/>
        <v>-</v>
      </c>
      <c r="AB247" s="32">
        <f t="shared" si="45"/>
        <v>0</v>
      </c>
      <c r="AC247" s="25">
        <f t="shared" si="46"/>
        <v>0</v>
      </c>
      <c r="AD247" s="27">
        <f t="shared" si="47"/>
        <v>0</v>
      </c>
      <c r="AE247" s="66" t="str">
        <f t="shared" si="48"/>
        <v>-</v>
      </c>
      <c r="AF247" s="32">
        <f t="shared" si="49"/>
        <v>0</v>
      </c>
    </row>
    <row r="248" spans="1:32" s="1" customFormat="1" ht="12.75">
      <c r="A248" s="136">
        <v>2612420</v>
      </c>
      <c r="B248" s="137">
        <v>74050</v>
      </c>
      <c r="C248" s="32" t="s">
        <v>1930</v>
      </c>
      <c r="D248" s="25" t="s">
        <v>1931</v>
      </c>
      <c r="E248" s="25" t="s">
        <v>1932</v>
      </c>
      <c r="F248" s="25">
        <v>48054</v>
      </c>
      <c r="G248" s="26">
        <v>4143</v>
      </c>
      <c r="H248" s="27">
        <v>8106761018</v>
      </c>
      <c r="I248" s="28" t="s">
        <v>458</v>
      </c>
      <c r="J248" s="29" t="s">
        <v>2235</v>
      </c>
      <c r="K248" s="67" t="s">
        <v>2234</v>
      </c>
      <c r="L248" s="47">
        <v>5259</v>
      </c>
      <c r="M248" s="50" t="s">
        <v>2235</v>
      </c>
      <c r="N248" s="129">
        <v>4.904325454</v>
      </c>
      <c r="O248" s="29" t="str">
        <f t="shared" si="51"/>
        <v>NO</v>
      </c>
      <c r="P248" s="130"/>
      <c r="Q248" s="53" t="str">
        <f t="shared" si="50"/>
        <v>NO</v>
      </c>
      <c r="R248" s="56" t="s">
        <v>2235</v>
      </c>
      <c r="S248" s="57">
        <v>192304</v>
      </c>
      <c r="T248" s="33">
        <v>7193</v>
      </c>
      <c r="U248" s="33">
        <v>47593</v>
      </c>
      <c r="V248" s="58">
        <v>3465</v>
      </c>
      <c r="W248" s="32">
        <f t="shared" si="40"/>
        <v>0</v>
      </c>
      <c r="X248" s="25">
        <f t="shared" si="41"/>
        <v>0</v>
      </c>
      <c r="Y248" s="25">
        <f t="shared" si="42"/>
        <v>0</v>
      </c>
      <c r="Z248" s="27">
        <f t="shared" si="43"/>
        <v>0</v>
      </c>
      <c r="AA248" s="66" t="str">
        <f t="shared" si="44"/>
        <v>-</v>
      </c>
      <c r="AB248" s="32">
        <f t="shared" si="45"/>
        <v>0</v>
      </c>
      <c r="AC248" s="25">
        <f t="shared" si="46"/>
        <v>0</v>
      </c>
      <c r="AD248" s="27">
        <f t="shared" si="47"/>
        <v>0</v>
      </c>
      <c r="AE248" s="66" t="str">
        <f t="shared" si="48"/>
        <v>-</v>
      </c>
      <c r="AF248" s="32">
        <f t="shared" si="49"/>
        <v>0</v>
      </c>
    </row>
    <row r="249" spans="1:32" s="1" customFormat="1" ht="12.75">
      <c r="A249" s="136">
        <v>2612450</v>
      </c>
      <c r="B249" s="137">
        <v>50020</v>
      </c>
      <c r="C249" s="32" t="s">
        <v>1933</v>
      </c>
      <c r="D249" s="25" t="s">
        <v>1934</v>
      </c>
      <c r="E249" s="25" t="s">
        <v>1935</v>
      </c>
      <c r="F249" s="25">
        <v>48021</v>
      </c>
      <c r="G249" s="26">
        <v>1515</v>
      </c>
      <c r="H249" s="27">
        <v>5864454410</v>
      </c>
      <c r="I249" s="28" t="s">
        <v>453</v>
      </c>
      <c r="J249" s="29" t="s">
        <v>2235</v>
      </c>
      <c r="K249" s="67" t="s">
        <v>2234</v>
      </c>
      <c r="L249" s="47">
        <v>5557</v>
      </c>
      <c r="M249" s="50" t="s">
        <v>2235</v>
      </c>
      <c r="N249" s="129">
        <v>11.08277005</v>
      </c>
      <c r="O249" s="29" t="str">
        <f t="shared" si="51"/>
        <v>NO</v>
      </c>
      <c r="P249" s="130"/>
      <c r="Q249" s="53" t="str">
        <f t="shared" si="50"/>
        <v>NO</v>
      </c>
      <c r="R249" s="56" t="s">
        <v>2235</v>
      </c>
      <c r="S249" s="57">
        <v>314595</v>
      </c>
      <c r="T249" s="33">
        <v>21212</v>
      </c>
      <c r="U249" s="33">
        <v>33060</v>
      </c>
      <c r="V249" s="58">
        <v>16847</v>
      </c>
      <c r="W249" s="32">
        <f t="shared" si="40"/>
        <v>0</v>
      </c>
      <c r="X249" s="25">
        <f t="shared" si="41"/>
        <v>0</v>
      </c>
      <c r="Y249" s="25">
        <f t="shared" si="42"/>
        <v>0</v>
      </c>
      <c r="Z249" s="27">
        <f t="shared" si="43"/>
        <v>0</v>
      </c>
      <c r="AA249" s="66" t="str">
        <f t="shared" si="44"/>
        <v>-</v>
      </c>
      <c r="AB249" s="32">
        <f t="shared" si="45"/>
        <v>0</v>
      </c>
      <c r="AC249" s="25">
        <f t="shared" si="46"/>
        <v>0</v>
      </c>
      <c r="AD249" s="27">
        <f t="shared" si="47"/>
        <v>0</v>
      </c>
      <c r="AE249" s="66" t="str">
        <f t="shared" si="48"/>
        <v>-</v>
      </c>
      <c r="AF249" s="32">
        <f t="shared" si="49"/>
        <v>0</v>
      </c>
    </row>
    <row r="250" spans="1:32" s="1" customFormat="1" ht="12.75">
      <c r="A250" s="136">
        <v>2612480</v>
      </c>
      <c r="B250" s="137">
        <v>41090</v>
      </c>
      <c r="C250" s="32" t="s">
        <v>1936</v>
      </c>
      <c r="D250" s="25" t="s">
        <v>1937</v>
      </c>
      <c r="E250" s="25" t="s">
        <v>1938</v>
      </c>
      <c r="F250" s="25">
        <v>49506</v>
      </c>
      <c r="G250" s="26">
        <v>3111</v>
      </c>
      <c r="H250" s="27">
        <v>6162353535</v>
      </c>
      <c r="I250" s="28">
        <v>4</v>
      </c>
      <c r="J250" s="29" t="s">
        <v>2235</v>
      </c>
      <c r="K250" s="67" t="s">
        <v>2234</v>
      </c>
      <c r="L250" s="47">
        <v>2647</v>
      </c>
      <c r="M250" s="50" t="s">
        <v>2235</v>
      </c>
      <c r="N250" s="129">
        <v>3.723986857</v>
      </c>
      <c r="O250" s="29" t="str">
        <f t="shared" si="51"/>
        <v>NO</v>
      </c>
      <c r="P250" s="130"/>
      <c r="Q250" s="53" t="str">
        <f t="shared" si="50"/>
        <v>NO</v>
      </c>
      <c r="R250" s="56" t="s">
        <v>2235</v>
      </c>
      <c r="S250" s="57">
        <v>58657</v>
      </c>
      <c r="T250" s="33">
        <v>2076</v>
      </c>
      <c r="U250" s="33">
        <v>9310</v>
      </c>
      <c r="V250" s="58">
        <v>1744</v>
      </c>
      <c r="W250" s="32">
        <f t="shared" si="40"/>
        <v>0</v>
      </c>
      <c r="X250" s="25">
        <f t="shared" si="41"/>
        <v>0</v>
      </c>
      <c r="Y250" s="25">
        <f t="shared" si="42"/>
        <v>0</v>
      </c>
      <c r="Z250" s="27">
        <f t="shared" si="43"/>
        <v>0</v>
      </c>
      <c r="AA250" s="66" t="str">
        <f t="shared" si="44"/>
        <v>-</v>
      </c>
      <c r="AB250" s="32">
        <f t="shared" si="45"/>
        <v>0</v>
      </c>
      <c r="AC250" s="25">
        <f t="shared" si="46"/>
        <v>0</v>
      </c>
      <c r="AD250" s="27">
        <f t="shared" si="47"/>
        <v>0</v>
      </c>
      <c r="AE250" s="66" t="str">
        <f t="shared" si="48"/>
        <v>-</v>
      </c>
      <c r="AF250" s="32">
        <f t="shared" si="49"/>
        <v>0</v>
      </c>
    </row>
    <row r="251" spans="1:32" s="1" customFormat="1" ht="12.75">
      <c r="A251" s="136">
        <v>2612540</v>
      </c>
      <c r="B251" s="137">
        <v>38090</v>
      </c>
      <c r="C251" s="32" t="s">
        <v>1939</v>
      </c>
      <c r="D251" s="25" t="s">
        <v>1940</v>
      </c>
      <c r="E251" s="25" t="s">
        <v>785</v>
      </c>
      <c r="F251" s="25">
        <v>49202</v>
      </c>
      <c r="G251" s="26">
        <v>2822</v>
      </c>
      <c r="H251" s="27">
        <v>5177642090</v>
      </c>
      <c r="I251" s="28">
        <v>8</v>
      </c>
      <c r="J251" s="29" t="s">
        <v>2236</v>
      </c>
      <c r="K251" s="67" t="s">
        <v>2234</v>
      </c>
      <c r="L251" s="47">
        <v>1495</v>
      </c>
      <c r="M251" s="50" t="s">
        <v>2235</v>
      </c>
      <c r="N251" s="129">
        <v>16.50485437</v>
      </c>
      <c r="O251" s="29" t="str">
        <f t="shared" si="51"/>
        <v>NO</v>
      </c>
      <c r="P251" s="130"/>
      <c r="Q251" s="53" t="str">
        <f t="shared" si="50"/>
        <v>NO</v>
      </c>
      <c r="R251" s="56" t="s">
        <v>2236</v>
      </c>
      <c r="S251" s="57">
        <v>72865</v>
      </c>
      <c r="T251" s="33">
        <v>6060</v>
      </c>
      <c r="U251" s="33">
        <v>8294</v>
      </c>
      <c r="V251" s="58">
        <v>8165</v>
      </c>
      <c r="W251" s="32">
        <f t="shared" si="40"/>
        <v>1</v>
      </c>
      <c r="X251" s="25">
        <f t="shared" si="41"/>
        <v>0</v>
      </c>
      <c r="Y251" s="25">
        <f t="shared" si="42"/>
        <v>0</v>
      </c>
      <c r="Z251" s="27">
        <f t="shared" si="43"/>
        <v>0</v>
      </c>
      <c r="AA251" s="66" t="str">
        <f t="shared" si="44"/>
        <v>-</v>
      </c>
      <c r="AB251" s="32">
        <f t="shared" si="45"/>
        <v>1</v>
      </c>
      <c r="AC251" s="25">
        <f t="shared" si="46"/>
        <v>0</v>
      </c>
      <c r="AD251" s="27">
        <f t="shared" si="47"/>
        <v>0</v>
      </c>
      <c r="AE251" s="66" t="str">
        <f t="shared" si="48"/>
        <v>-</v>
      </c>
      <c r="AF251" s="32">
        <f t="shared" si="49"/>
        <v>0</v>
      </c>
    </row>
    <row r="252" spans="1:32" s="1" customFormat="1" ht="12.75">
      <c r="A252" s="136">
        <v>2612560</v>
      </c>
      <c r="B252" s="137">
        <v>15060</v>
      </c>
      <c r="C252" s="32" t="s">
        <v>1941</v>
      </c>
      <c r="D252" s="25" t="s">
        <v>1942</v>
      </c>
      <c r="E252" s="25" t="s">
        <v>1943</v>
      </c>
      <c r="F252" s="25">
        <v>49727</v>
      </c>
      <c r="G252" s="26">
        <v>399</v>
      </c>
      <c r="H252" s="27">
        <v>2315363131</v>
      </c>
      <c r="I252" s="28">
        <v>7</v>
      </c>
      <c r="J252" s="29" t="s">
        <v>2236</v>
      </c>
      <c r="K252" s="67" t="s">
        <v>2234</v>
      </c>
      <c r="L252" s="47">
        <v>1184</v>
      </c>
      <c r="M252" s="50" t="s">
        <v>2235</v>
      </c>
      <c r="N252" s="129">
        <v>10.95785441</v>
      </c>
      <c r="O252" s="29" t="str">
        <f t="shared" si="51"/>
        <v>NO</v>
      </c>
      <c r="P252" s="130"/>
      <c r="Q252" s="53" t="str">
        <f t="shared" si="50"/>
        <v>NO</v>
      </c>
      <c r="R252" s="56" t="s">
        <v>2236</v>
      </c>
      <c r="S252" s="57">
        <v>63297</v>
      </c>
      <c r="T252" s="33">
        <v>5018</v>
      </c>
      <c r="U252" s="33">
        <v>6900</v>
      </c>
      <c r="V252" s="58">
        <v>780</v>
      </c>
      <c r="W252" s="32">
        <f t="shared" si="40"/>
        <v>1</v>
      </c>
      <c r="X252" s="25">
        <f t="shared" si="41"/>
        <v>0</v>
      </c>
      <c r="Y252" s="25">
        <f t="shared" si="42"/>
        <v>0</v>
      </c>
      <c r="Z252" s="27">
        <f t="shared" si="43"/>
        <v>0</v>
      </c>
      <c r="AA252" s="66" t="str">
        <f t="shared" si="44"/>
        <v>-</v>
      </c>
      <c r="AB252" s="32">
        <f t="shared" si="45"/>
        <v>1</v>
      </c>
      <c r="AC252" s="25">
        <f t="shared" si="46"/>
        <v>0</v>
      </c>
      <c r="AD252" s="27">
        <f t="shared" si="47"/>
        <v>0</v>
      </c>
      <c r="AE252" s="66" t="str">
        <f t="shared" si="48"/>
        <v>-</v>
      </c>
      <c r="AF252" s="32">
        <f t="shared" si="49"/>
        <v>0</v>
      </c>
    </row>
    <row r="253" spans="1:32" s="1" customFormat="1" ht="12.75">
      <c r="A253" s="136">
        <v>2612600</v>
      </c>
      <c r="B253" s="137">
        <v>33010</v>
      </c>
      <c r="C253" s="32" t="s">
        <v>1944</v>
      </c>
      <c r="D253" s="25" t="s">
        <v>1945</v>
      </c>
      <c r="E253" s="25" t="s">
        <v>1946</v>
      </c>
      <c r="F253" s="25">
        <v>48823</v>
      </c>
      <c r="G253" s="26">
        <v>3791</v>
      </c>
      <c r="H253" s="27">
        <v>5173337424</v>
      </c>
      <c r="I253" s="28" t="s">
        <v>464</v>
      </c>
      <c r="J253" s="29" t="s">
        <v>2235</v>
      </c>
      <c r="K253" s="67" t="s">
        <v>2234</v>
      </c>
      <c r="L253" s="47">
        <v>3263</v>
      </c>
      <c r="M253" s="50" t="s">
        <v>2235</v>
      </c>
      <c r="N253" s="129">
        <v>10.93264249</v>
      </c>
      <c r="O253" s="29" t="str">
        <f t="shared" si="51"/>
        <v>NO</v>
      </c>
      <c r="P253" s="130"/>
      <c r="Q253" s="53" t="str">
        <f t="shared" si="50"/>
        <v>NO</v>
      </c>
      <c r="R253" s="56" t="s">
        <v>2235</v>
      </c>
      <c r="S253" s="57">
        <v>184738</v>
      </c>
      <c r="T253" s="33">
        <v>12127</v>
      </c>
      <c r="U253" s="33">
        <v>19273</v>
      </c>
      <c r="V253" s="58">
        <v>2150</v>
      </c>
      <c r="W253" s="32">
        <f t="shared" si="40"/>
        <v>0</v>
      </c>
      <c r="X253" s="25">
        <f t="shared" si="41"/>
        <v>0</v>
      </c>
      <c r="Y253" s="25">
        <f t="shared" si="42"/>
        <v>0</v>
      </c>
      <c r="Z253" s="27">
        <f t="shared" si="43"/>
        <v>0</v>
      </c>
      <c r="AA253" s="66" t="str">
        <f t="shared" si="44"/>
        <v>-</v>
      </c>
      <c r="AB253" s="32">
        <f t="shared" si="45"/>
        <v>0</v>
      </c>
      <c r="AC253" s="25">
        <f t="shared" si="46"/>
        <v>0</v>
      </c>
      <c r="AD253" s="27">
        <f t="shared" si="47"/>
        <v>0</v>
      </c>
      <c r="AE253" s="66" t="str">
        <f t="shared" si="48"/>
        <v>-</v>
      </c>
      <c r="AF253" s="32">
        <f t="shared" si="49"/>
        <v>0</v>
      </c>
    </row>
    <row r="254" spans="1:32" s="1" customFormat="1" ht="12.75">
      <c r="A254" s="136">
        <v>2680280</v>
      </c>
      <c r="B254" s="137">
        <v>17000</v>
      </c>
      <c r="C254" s="32" t="s">
        <v>1138</v>
      </c>
      <c r="D254" s="25" t="s">
        <v>1139</v>
      </c>
      <c r="E254" s="25" t="s">
        <v>365</v>
      </c>
      <c r="F254" s="25">
        <v>49783</v>
      </c>
      <c r="G254" s="26">
        <v>883</v>
      </c>
      <c r="H254" s="27">
        <v>9066323373</v>
      </c>
      <c r="I254" s="28">
        <v>7</v>
      </c>
      <c r="J254" s="29" t="s">
        <v>2236</v>
      </c>
      <c r="K254" s="67" t="s">
        <v>2234</v>
      </c>
      <c r="L254" s="47">
        <v>50</v>
      </c>
      <c r="M254" s="50" t="s">
        <v>2234</v>
      </c>
      <c r="N254" s="129" t="s">
        <v>454</v>
      </c>
      <c r="O254" s="29" t="str">
        <f t="shared" si="51"/>
        <v>M</v>
      </c>
      <c r="P254" s="130"/>
      <c r="Q254" s="53" t="str">
        <f t="shared" si="50"/>
        <v>NO</v>
      </c>
      <c r="R254" s="56" t="s">
        <v>2236</v>
      </c>
      <c r="S254" s="57">
        <v>291</v>
      </c>
      <c r="T254" s="33">
        <v>0</v>
      </c>
      <c r="U254" s="33">
        <v>10099</v>
      </c>
      <c r="V254" s="58">
        <v>10064</v>
      </c>
      <c r="W254" s="32">
        <f t="shared" si="40"/>
        <v>1</v>
      </c>
      <c r="X254" s="25">
        <f t="shared" si="41"/>
        <v>1</v>
      </c>
      <c r="Y254" s="25">
        <f t="shared" si="42"/>
        <v>0</v>
      </c>
      <c r="Z254" s="27">
        <f t="shared" si="43"/>
        <v>0</v>
      </c>
      <c r="AA254" s="66" t="str">
        <f t="shared" si="44"/>
        <v>SRSA</v>
      </c>
      <c r="AB254" s="32">
        <f t="shared" si="45"/>
        <v>1</v>
      </c>
      <c r="AC254" s="25">
        <f t="shared" si="46"/>
        <v>0</v>
      </c>
      <c r="AD254" s="27">
        <f t="shared" si="47"/>
        <v>0</v>
      </c>
      <c r="AE254" s="66" t="str">
        <f t="shared" si="48"/>
        <v>-</v>
      </c>
      <c r="AF254" s="32">
        <f t="shared" si="49"/>
        <v>0</v>
      </c>
    </row>
    <row r="255" spans="1:32" s="1" customFormat="1" ht="12.75">
      <c r="A255" s="138" t="s">
        <v>2237</v>
      </c>
      <c r="B255" s="137" t="s">
        <v>2034</v>
      </c>
      <c r="C255" s="131" t="s">
        <v>2035</v>
      </c>
      <c r="D255" s="122" t="s">
        <v>2036</v>
      </c>
      <c r="E255" s="122" t="s">
        <v>2037</v>
      </c>
      <c r="F255" s="122" t="s">
        <v>2038</v>
      </c>
      <c r="G255" s="122" t="s">
        <v>2237</v>
      </c>
      <c r="H255" s="125">
        <v>736770732</v>
      </c>
      <c r="I255" s="124"/>
      <c r="J255" s="29"/>
      <c r="K255" s="67" t="s">
        <v>2234</v>
      </c>
      <c r="L255" s="47">
        <v>74.52</v>
      </c>
      <c r="M255" s="117" t="s">
        <v>2068</v>
      </c>
      <c r="N255" s="129"/>
      <c r="O255" s="29" t="str">
        <f t="shared" si="51"/>
        <v>M</v>
      </c>
      <c r="P255" s="130">
        <v>0</v>
      </c>
      <c r="Q255" s="53" t="str">
        <f t="shared" si="50"/>
        <v>NO</v>
      </c>
      <c r="R255" s="56"/>
      <c r="S255" s="57" t="s">
        <v>2237</v>
      </c>
      <c r="T255" s="33" t="s">
        <v>2237</v>
      </c>
      <c r="U255" s="33" t="s">
        <v>2237</v>
      </c>
      <c r="V255" s="58" t="s">
        <v>2237</v>
      </c>
      <c r="W255" s="32">
        <f t="shared" si="40"/>
        <v>0</v>
      </c>
      <c r="X255" s="25">
        <f t="shared" si="41"/>
        <v>1</v>
      </c>
      <c r="Y255" s="25">
        <f t="shared" si="42"/>
        <v>0</v>
      </c>
      <c r="Z255" s="27">
        <f t="shared" si="43"/>
        <v>0</v>
      </c>
      <c r="AA255" s="66" t="str">
        <f t="shared" si="44"/>
        <v>-</v>
      </c>
      <c r="AB255" s="32">
        <f t="shared" si="45"/>
        <v>0</v>
      </c>
      <c r="AC255" s="25">
        <f t="shared" si="46"/>
        <v>0</v>
      </c>
      <c r="AD255" s="27">
        <f t="shared" si="47"/>
        <v>0</v>
      </c>
      <c r="AE255" s="66" t="str">
        <f t="shared" si="48"/>
        <v>-</v>
      </c>
      <c r="AF255" s="32">
        <f t="shared" si="49"/>
        <v>0</v>
      </c>
    </row>
    <row r="256" spans="1:32" s="1" customFormat="1" ht="12.75">
      <c r="A256" s="136">
        <v>2612660</v>
      </c>
      <c r="B256" s="137">
        <v>34340</v>
      </c>
      <c r="C256" s="32" t="s">
        <v>1947</v>
      </c>
      <c r="D256" s="25" t="s">
        <v>1948</v>
      </c>
      <c r="E256" s="25" t="s">
        <v>1681</v>
      </c>
      <c r="F256" s="25">
        <v>48846</v>
      </c>
      <c r="G256" s="26">
        <v>8508</v>
      </c>
      <c r="H256" s="27">
        <v>6165274900</v>
      </c>
      <c r="I256" s="28">
        <v>8</v>
      </c>
      <c r="J256" s="29" t="s">
        <v>2236</v>
      </c>
      <c r="K256" s="67" t="s">
        <v>2234</v>
      </c>
      <c r="L256" s="47">
        <v>31</v>
      </c>
      <c r="M256" s="50" t="s">
        <v>2234</v>
      </c>
      <c r="N256" s="129">
        <v>2.5</v>
      </c>
      <c r="O256" s="29" t="str">
        <f t="shared" si="51"/>
        <v>NO</v>
      </c>
      <c r="P256" s="130"/>
      <c r="Q256" s="53" t="str">
        <f t="shared" si="50"/>
        <v>NO</v>
      </c>
      <c r="R256" s="56" t="s">
        <v>2236</v>
      </c>
      <c r="S256" s="57">
        <v>5059</v>
      </c>
      <c r="T256" s="33">
        <v>74</v>
      </c>
      <c r="U256" s="33">
        <v>154</v>
      </c>
      <c r="V256" s="58">
        <v>21</v>
      </c>
      <c r="W256" s="32">
        <f t="shared" si="40"/>
        <v>1</v>
      </c>
      <c r="X256" s="25">
        <f t="shared" si="41"/>
        <v>1</v>
      </c>
      <c r="Y256" s="25">
        <f t="shared" si="42"/>
        <v>0</v>
      </c>
      <c r="Z256" s="27">
        <f t="shared" si="43"/>
        <v>0</v>
      </c>
      <c r="AA256" s="66" t="str">
        <f t="shared" si="44"/>
        <v>SRSA</v>
      </c>
      <c r="AB256" s="32">
        <f t="shared" si="45"/>
        <v>1</v>
      </c>
      <c r="AC256" s="25">
        <f t="shared" si="46"/>
        <v>0</v>
      </c>
      <c r="AD256" s="27">
        <f t="shared" si="47"/>
        <v>0</v>
      </c>
      <c r="AE256" s="66" t="str">
        <f t="shared" si="48"/>
        <v>-</v>
      </c>
      <c r="AF256" s="32">
        <f t="shared" si="49"/>
        <v>0</v>
      </c>
    </row>
    <row r="257" spans="1:32" s="1" customFormat="1" ht="12.75">
      <c r="A257" s="136">
        <v>2680380</v>
      </c>
      <c r="B257" s="137">
        <v>23000</v>
      </c>
      <c r="C257" s="32" t="s">
        <v>1148</v>
      </c>
      <c r="D257" s="25" t="s">
        <v>1149</v>
      </c>
      <c r="E257" s="25" t="s">
        <v>1808</v>
      </c>
      <c r="F257" s="25">
        <v>48813</v>
      </c>
      <c r="G257" s="26">
        <v>9717</v>
      </c>
      <c r="H257" s="27">
        <v>5175435500</v>
      </c>
      <c r="I257" s="28">
        <v>8</v>
      </c>
      <c r="J257" s="29" t="s">
        <v>2236</v>
      </c>
      <c r="K257" s="67" t="s">
        <v>2234</v>
      </c>
      <c r="L257" s="47">
        <v>129</v>
      </c>
      <c r="M257" s="50" t="s">
        <v>2234</v>
      </c>
      <c r="N257" s="129" t="s">
        <v>454</v>
      </c>
      <c r="O257" s="29" t="str">
        <f t="shared" si="51"/>
        <v>M</v>
      </c>
      <c r="P257" s="130"/>
      <c r="Q257" s="53" t="str">
        <f t="shared" si="50"/>
        <v>NO</v>
      </c>
      <c r="R257" s="56" t="s">
        <v>2236</v>
      </c>
      <c r="S257" s="57">
        <v>678</v>
      </c>
      <c r="T257" s="33">
        <v>0</v>
      </c>
      <c r="U257" s="33">
        <v>362</v>
      </c>
      <c r="V257" s="58">
        <v>342</v>
      </c>
      <c r="W257" s="32">
        <f t="shared" si="40"/>
        <v>1</v>
      </c>
      <c r="X257" s="25">
        <f t="shared" si="41"/>
        <v>1</v>
      </c>
      <c r="Y257" s="25">
        <f t="shared" si="42"/>
        <v>0</v>
      </c>
      <c r="Z257" s="27">
        <f t="shared" si="43"/>
        <v>0</v>
      </c>
      <c r="AA257" s="66" t="str">
        <f t="shared" si="44"/>
        <v>SRSA</v>
      </c>
      <c r="AB257" s="32">
        <f t="shared" si="45"/>
        <v>1</v>
      </c>
      <c r="AC257" s="25">
        <f t="shared" si="46"/>
        <v>0</v>
      </c>
      <c r="AD257" s="27">
        <f t="shared" si="47"/>
        <v>0</v>
      </c>
      <c r="AE257" s="66" t="str">
        <f t="shared" si="48"/>
        <v>-</v>
      </c>
      <c r="AF257" s="32">
        <f t="shared" si="49"/>
        <v>0</v>
      </c>
    </row>
    <row r="258" spans="1:32" s="1" customFormat="1" ht="12.75">
      <c r="A258" s="136">
        <v>2612690</v>
      </c>
      <c r="B258" s="137">
        <v>23050</v>
      </c>
      <c r="C258" s="32" t="s">
        <v>1949</v>
      </c>
      <c r="D258" s="25" t="s">
        <v>1950</v>
      </c>
      <c r="E258" s="25" t="s">
        <v>368</v>
      </c>
      <c r="F258" s="25">
        <v>48827</v>
      </c>
      <c r="G258" s="26">
        <v>1251</v>
      </c>
      <c r="H258" s="27">
        <v>5176638155</v>
      </c>
      <c r="I258" s="28">
        <v>4</v>
      </c>
      <c r="J258" s="29" t="s">
        <v>2235</v>
      </c>
      <c r="K258" s="67" t="s">
        <v>2234</v>
      </c>
      <c r="L258" s="47">
        <v>2931</v>
      </c>
      <c r="M258" s="50" t="s">
        <v>2235</v>
      </c>
      <c r="N258" s="129">
        <v>5.654328184</v>
      </c>
      <c r="O258" s="29" t="str">
        <f t="shared" si="51"/>
        <v>NO</v>
      </c>
      <c r="P258" s="130"/>
      <c r="Q258" s="53" t="str">
        <f t="shared" si="50"/>
        <v>NO</v>
      </c>
      <c r="R258" s="56" t="s">
        <v>2235</v>
      </c>
      <c r="S258" s="57">
        <v>114272</v>
      </c>
      <c r="T258" s="33">
        <v>6180</v>
      </c>
      <c r="U258" s="33">
        <v>13251</v>
      </c>
      <c r="V258" s="58">
        <v>1930</v>
      </c>
      <c r="W258" s="32">
        <f t="shared" si="40"/>
        <v>0</v>
      </c>
      <c r="X258" s="25">
        <f t="shared" si="41"/>
        <v>0</v>
      </c>
      <c r="Y258" s="25">
        <f t="shared" si="42"/>
        <v>0</v>
      </c>
      <c r="Z258" s="27">
        <f t="shared" si="43"/>
        <v>0</v>
      </c>
      <c r="AA258" s="66" t="str">
        <f t="shared" si="44"/>
        <v>-</v>
      </c>
      <c r="AB258" s="32">
        <f t="shared" si="45"/>
        <v>0</v>
      </c>
      <c r="AC258" s="25">
        <f t="shared" si="46"/>
        <v>0</v>
      </c>
      <c r="AD258" s="27">
        <f t="shared" si="47"/>
        <v>0</v>
      </c>
      <c r="AE258" s="66" t="str">
        <f t="shared" si="48"/>
        <v>-</v>
      </c>
      <c r="AF258" s="32">
        <f t="shared" si="49"/>
        <v>0</v>
      </c>
    </row>
    <row r="259" spans="1:32" s="1" customFormat="1" ht="12.75">
      <c r="A259" s="136">
        <v>2612810</v>
      </c>
      <c r="B259" s="137">
        <v>11250</v>
      </c>
      <c r="C259" s="32" t="s">
        <v>1951</v>
      </c>
      <c r="D259" s="25" t="s">
        <v>1952</v>
      </c>
      <c r="E259" s="25" t="s">
        <v>1953</v>
      </c>
      <c r="F259" s="25">
        <v>49111</v>
      </c>
      <c r="G259" s="26">
        <v>398</v>
      </c>
      <c r="H259" s="27">
        <v>6164616947</v>
      </c>
      <c r="I259" s="28">
        <v>8</v>
      </c>
      <c r="J259" s="29" t="s">
        <v>2236</v>
      </c>
      <c r="K259" s="67" t="s">
        <v>2234</v>
      </c>
      <c r="L259" s="47">
        <v>825</v>
      </c>
      <c r="M259" s="50" t="s">
        <v>2235</v>
      </c>
      <c r="N259" s="129">
        <v>11.09625668</v>
      </c>
      <c r="O259" s="29" t="str">
        <f t="shared" si="51"/>
        <v>NO</v>
      </c>
      <c r="P259" s="130"/>
      <c r="Q259" s="53" t="str">
        <f t="shared" si="50"/>
        <v>NO</v>
      </c>
      <c r="R259" s="56" t="s">
        <v>2236</v>
      </c>
      <c r="S259" s="57">
        <v>42499</v>
      </c>
      <c r="T259" s="33">
        <v>13570</v>
      </c>
      <c r="U259" s="33">
        <v>11829</v>
      </c>
      <c r="V259" s="58">
        <v>3935</v>
      </c>
      <c r="W259" s="32">
        <f t="shared" si="40"/>
        <v>1</v>
      </c>
      <c r="X259" s="25">
        <f t="shared" si="41"/>
        <v>0</v>
      </c>
      <c r="Y259" s="25">
        <f t="shared" si="42"/>
        <v>0</v>
      </c>
      <c r="Z259" s="27">
        <f t="shared" si="43"/>
        <v>0</v>
      </c>
      <c r="AA259" s="66" t="str">
        <f t="shared" si="44"/>
        <v>-</v>
      </c>
      <c r="AB259" s="32">
        <f t="shared" si="45"/>
        <v>1</v>
      </c>
      <c r="AC259" s="25">
        <f t="shared" si="46"/>
        <v>0</v>
      </c>
      <c r="AD259" s="27">
        <f t="shared" si="47"/>
        <v>0</v>
      </c>
      <c r="AE259" s="66" t="str">
        <f t="shared" si="48"/>
        <v>-</v>
      </c>
      <c r="AF259" s="32">
        <f t="shared" si="49"/>
        <v>0</v>
      </c>
    </row>
    <row r="260" spans="1:32" s="1" customFormat="1" ht="12.75">
      <c r="A260" s="136">
        <v>2612930</v>
      </c>
      <c r="B260" s="137">
        <v>82250</v>
      </c>
      <c r="C260" s="32" t="s">
        <v>1954</v>
      </c>
      <c r="D260" s="25" t="s">
        <v>1955</v>
      </c>
      <c r="E260" s="25" t="s">
        <v>1956</v>
      </c>
      <c r="F260" s="25">
        <v>48229</v>
      </c>
      <c r="G260" s="26">
        <v>1749</v>
      </c>
      <c r="H260" s="27">
        <v>3132944750</v>
      </c>
      <c r="I260" s="28">
        <v>3</v>
      </c>
      <c r="J260" s="29" t="s">
        <v>2235</v>
      </c>
      <c r="K260" s="67" t="s">
        <v>2234</v>
      </c>
      <c r="L260" s="47">
        <v>1203</v>
      </c>
      <c r="M260" s="50" t="s">
        <v>2235</v>
      </c>
      <c r="N260" s="129">
        <v>29.53720508</v>
      </c>
      <c r="O260" s="29" t="str">
        <f t="shared" si="51"/>
        <v>YES</v>
      </c>
      <c r="P260" s="130"/>
      <c r="Q260" s="53" t="str">
        <f t="shared" si="50"/>
        <v>NO</v>
      </c>
      <c r="R260" s="56" t="s">
        <v>2235</v>
      </c>
      <c r="S260" s="57">
        <v>197343</v>
      </c>
      <c r="T260" s="33">
        <v>22744</v>
      </c>
      <c r="U260" s="33">
        <v>19516</v>
      </c>
      <c r="V260" s="58">
        <v>23587</v>
      </c>
      <c r="W260" s="32">
        <f t="shared" si="40"/>
        <v>0</v>
      </c>
      <c r="X260" s="25">
        <f t="shared" si="41"/>
        <v>0</v>
      </c>
      <c r="Y260" s="25">
        <f t="shared" si="42"/>
        <v>0</v>
      </c>
      <c r="Z260" s="27">
        <f t="shared" si="43"/>
        <v>0</v>
      </c>
      <c r="AA260" s="66" t="str">
        <f t="shared" si="44"/>
        <v>-</v>
      </c>
      <c r="AB260" s="32">
        <f t="shared" si="45"/>
        <v>0</v>
      </c>
      <c r="AC260" s="25">
        <f t="shared" si="46"/>
        <v>1</v>
      </c>
      <c r="AD260" s="27">
        <f t="shared" si="47"/>
        <v>0</v>
      </c>
      <c r="AE260" s="66" t="str">
        <f t="shared" si="48"/>
        <v>-</v>
      </c>
      <c r="AF260" s="32">
        <f t="shared" si="49"/>
        <v>0</v>
      </c>
    </row>
    <row r="261" spans="1:32" s="1" customFormat="1" ht="12.75">
      <c r="A261" s="136">
        <v>2600232</v>
      </c>
      <c r="B261" s="137">
        <v>82945</v>
      </c>
      <c r="C261" s="32" t="s">
        <v>1448</v>
      </c>
      <c r="D261" s="25" t="s">
        <v>1449</v>
      </c>
      <c r="E261" s="25" t="s">
        <v>1234</v>
      </c>
      <c r="F261" s="25">
        <v>48201</v>
      </c>
      <c r="G261" s="26">
        <v>2234</v>
      </c>
      <c r="H261" s="27">
        <v>3138331100</v>
      </c>
      <c r="I261" s="28">
        <v>1</v>
      </c>
      <c r="J261" s="29" t="s">
        <v>2235</v>
      </c>
      <c r="K261" s="67" t="s">
        <v>2234</v>
      </c>
      <c r="L261" s="47">
        <v>1020</v>
      </c>
      <c r="M261" s="50" t="s">
        <v>2235</v>
      </c>
      <c r="N261" s="129" t="s">
        <v>454</v>
      </c>
      <c r="O261" s="29" t="str">
        <f t="shared" si="51"/>
        <v>M</v>
      </c>
      <c r="P261" s="130">
        <v>16.411</v>
      </c>
      <c r="Q261" s="53" t="str">
        <f t="shared" si="50"/>
        <v>NO</v>
      </c>
      <c r="R261" s="56" t="s">
        <v>2235</v>
      </c>
      <c r="S261" s="57">
        <v>75619</v>
      </c>
      <c r="T261" s="33">
        <v>6156</v>
      </c>
      <c r="U261" s="33">
        <v>7894</v>
      </c>
      <c r="V261" s="58">
        <v>6244</v>
      </c>
      <c r="W261" s="32">
        <f t="shared" si="40"/>
        <v>0</v>
      </c>
      <c r="X261" s="25">
        <f t="shared" si="41"/>
        <v>0</v>
      </c>
      <c r="Y261" s="25">
        <f t="shared" si="42"/>
        <v>0</v>
      </c>
      <c r="Z261" s="27">
        <f t="shared" si="43"/>
        <v>0</v>
      </c>
      <c r="AA261" s="66" t="str">
        <f t="shared" si="44"/>
        <v>-</v>
      </c>
      <c r="AB261" s="32">
        <f t="shared" si="45"/>
        <v>0</v>
      </c>
      <c r="AC261" s="25">
        <f t="shared" si="46"/>
        <v>0</v>
      </c>
      <c r="AD261" s="27">
        <f t="shared" si="47"/>
        <v>0</v>
      </c>
      <c r="AE261" s="66" t="str">
        <f t="shared" si="48"/>
        <v>-</v>
      </c>
      <c r="AF261" s="32">
        <f t="shared" si="49"/>
        <v>0</v>
      </c>
    </row>
    <row r="262" spans="1:32" s="1" customFormat="1" ht="12.75">
      <c r="A262" s="136">
        <v>2600215</v>
      </c>
      <c r="B262" s="137">
        <v>63910</v>
      </c>
      <c r="C262" s="32" t="s">
        <v>1413</v>
      </c>
      <c r="D262" s="25" t="s">
        <v>1414</v>
      </c>
      <c r="E262" s="25" t="s">
        <v>1415</v>
      </c>
      <c r="F262" s="25">
        <v>48220</v>
      </c>
      <c r="G262" s="26">
        <v>1812</v>
      </c>
      <c r="H262" s="27">
        <v>2485828191</v>
      </c>
      <c r="I262" s="28">
        <v>3</v>
      </c>
      <c r="J262" s="29" t="s">
        <v>2235</v>
      </c>
      <c r="K262" s="67" t="s">
        <v>2234</v>
      </c>
      <c r="L262" s="47">
        <v>791</v>
      </c>
      <c r="M262" s="50" t="s">
        <v>2235</v>
      </c>
      <c r="N262" s="129" t="s">
        <v>454</v>
      </c>
      <c r="O262" s="29" t="str">
        <f t="shared" si="51"/>
        <v>M</v>
      </c>
      <c r="P262" s="130">
        <v>16.86</v>
      </c>
      <c r="Q262" s="53" t="str">
        <f t="shared" si="50"/>
        <v>NO</v>
      </c>
      <c r="R262" s="56" t="s">
        <v>2235</v>
      </c>
      <c r="S262" s="57">
        <v>62699</v>
      </c>
      <c r="T262" s="33">
        <v>5781</v>
      </c>
      <c r="U262" s="33">
        <v>0</v>
      </c>
      <c r="V262" s="58">
        <v>4947</v>
      </c>
      <c r="W262" s="32">
        <f aca="true" t="shared" si="52" ref="W262:W325">IF(OR(J262="YES",K262="YES"),1,0)</f>
        <v>0</v>
      </c>
      <c r="X262" s="25">
        <f aca="true" t="shared" si="53" ref="X262:X325">IF(OR(AND(ISNUMBER(L262),AND(L262&gt;0,L262&lt;600)),AND(ISNUMBER(L262),AND(L262&gt;0,M262="YES"))),1,0)</f>
        <v>0</v>
      </c>
      <c r="Y262" s="25">
        <f aca="true" t="shared" si="54" ref="Y262:Y325">IF(AND(OR(J262="YES",K262="YES"),(W262=0)),"Trouble",0)</f>
        <v>0</v>
      </c>
      <c r="Z262" s="27">
        <f aca="true" t="shared" si="55" ref="Z262:Z325">IF(AND(OR(AND(ISNUMBER(L262),AND(L262&gt;0,L262&lt;600)),AND(ISNUMBER(L262),AND(L262&gt;0,M262="YES"))),(X262=0)),"Trouble",0)</f>
        <v>0</v>
      </c>
      <c r="AA262" s="66" t="str">
        <f aca="true" t="shared" si="56" ref="AA262:AA325">IF(AND(W262=1,X262=1),"SRSA","-")</f>
        <v>-</v>
      </c>
      <c r="AB262" s="32">
        <f aca="true" t="shared" si="57" ref="AB262:AB325">IF(R262="YES",1,0)</f>
        <v>0</v>
      </c>
      <c r="AC262" s="25">
        <f aca="true" t="shared" si="58" ref="AC262:AC325">IF(OR(AND(ISNUMBER(P262),P262&gt;=20),(AND(ISNUMBER(P262)=FALSE,AND(ISNUMBER(N262),N262&gt;=20)))),1,0)</f>
        <v>0</v>
      </c>
      <c r="AD262" s="27">
        <f aca="true" t="shared" si="59" ref="AD262:AD325">IF(AND(AB262=1,AC262=1),"Initial",0)</f>
        <v>0</v>
      </c>
      <c r="AE262" s="66" t="str">
        <f aca="true" t="shared" si="60" ref="AE262:AE325">IF(AND(AND(AD262="Initial",AF262=0),AND(ISNUMBER(L262),L262&gt;0)),"RLIS","-")</f>
        <v>-</v>
      </c>
      <c r="AF262" s="32">
        <f aca="true" t="shared" si="61" ref="AF262:AF325">IF(AND(AA262="SRSA",AD262="Initial"),"SRSA",0)</f>
        <v>0</v>
      </c>
    </row>
    <row r="263" spans="1:32" s="1" customFormat="1" ht="12.75">
      <c r="A263" s="136">
        <v>2612990</v>
      </c>
      <c r="B263" s="137">
        <v>14030</v>
      </c>
      <c r="C263" s="32" t="s">
        <v>1960</v>
      </c>
      <c r="D263" s="25" t="s">
        <v>1961</v>
      </c>
      <c r="E263" s="25" t="s">
        <v>1962</v>
      </c>
      <c r="F263" s="25">
        <v>49112</v>
      </c>
      <c r="G263" s="26">
        <v>8603</v>
      </c>
      <c r="H263" s="27">
        <v>2696631053</v>
      </c>
      <c r="I263" s="28">
        <v>4</v>
      </c>
      <c r="J263" s="29" t="s">
        <v>2235</v>
      </c>
      <c r="K263" s="67" t="s">
        <v>2234</v>
      </c>
      <c r="L263" s="47">
        <v>2100</v>
      </c>
      <c r="M263" s="50" t="s">
        <v>2235</v>
      </c>
      <c r="N263" s="129">
        <v>9.343936382</v>
      </c>
      <c r="O263" s="29" t="str">
        <f t="shared" si="51"/>
        <v>NO</v>
      </c>
      <c r="P263" s="130"/>
      <c r="Q263" s="53" t="str">
        <f aca="true" t="shared" si="62" ref="Q263:Q326">IF(AND(ISNUMBER(P263),P263&gt;=20),"YES","NO")</f>
        <v>NO</v>
      </c>
      <c r="R263" s="56" t="s">
        <v>2235</v>
      </c>
      <c r="S263" s="57">
        <v>82129</v>
      </c>
      <c r="T263" s="33">
        <v>5390</v>
      </c>
      <c r="U263" s="33">
        <v>9461</v>
      </c>
      <c r="V263" s="58">
        <v>1383</v>
      </c>
      <c r="W263" s="32">
        <f t="shared" si="52"/>
        <v>0</v>
      </c>
      <c r="X263" s="25">
        <f t="shared" si="53"/>
        <v>0</v>
      </c>
      <c r="Y263" s="25">
        <f t="shared" si="54"/>
        <v>0</v>
      </c>
      <c r="Z263" s="27">
        <f t="shared" si="55"/>
        <v>0</v>
      </c>
      <c r="AA263" s="66" t="str">
        <f t="shared" si="56"/>
        <v>-</v>
      </c>
      <c r="AB263" s="32">
        <f t="shared" si="57"/>
        <v>0</v>
      </c>
      <c r="AC263" s="25">
        <f t="shared" si="58"/>
        <v>0</v>
      </c>
      <c r="AD263" s="27">
        <f t="shared" si="59"/>
        <v>0</v>
      </c>
      <c r="AE263" s="66" t="str">
        <f t="shared" si="60"/>
        <v>-</v>
      </c>
      <c r="AF263" s="32">
        <f t="shared" si="61"/>
        <v>0</v>
      </c>
    </row>
    <row r="264" spans="1:32" s="1" customFormat="1" ht="12.75">
      <c r="A264" s="136">
        <v>2600080</v>
      </c>
      <c r="B264" s="137">
        <v>33902</v>
      </c>
      <c r="C264" s="32" t="s">
        <v>383</v>
      </c>
      <c r="D264" s="25" t="s">
        <v>384</v>
      </c>
      <c r="E264" s="25" t="s">
        <v>549</v>
      </c>
      <c r="F264" s="25">
        <v>48910</v>
      </c>
      <c r="G264" s="26">
        <v>1308</v>
      </c>
      <c r="H264" s="27">
        <v>5172678474</v>
      </c>
      <c r="I264" s="28">
        <v>2</v>
      </c>
      <c r="J264" s="29" t="s">
        <v>2235</v>
      </c>
      <c r="K264" s="67" t="s">
        <v>2234</v>
      </c>
      <c r="L264" s="47">
        <v>187</v>
      </c>
      <c r="M264" s="50" t="s">
        <v>2234</v>
      </c>
      <c r="N264" s="129" t="s">
        <v>454</v>
      </c>
      <c r="O264" s="29" t="str">
        <f t="shared" si="51"/>
        <v>M</v>
      </c>
      <c r="P264" s="130">
        <v>45.813</v>
      </c>
      <c r="Q264" s="53" t="str">
        <f t="shared" si="62"/>
        <v>YES</v>
      </c>
      <c r="R264" s="56" t="s">
        <v>2235</v>
      </c>
      <c r="S264" s="57">
        <v>23619</v>
      </c>
      <c r="T264" s="33">
        <v>3951</v>
      </c>
      <c r="U264" s="33">
        <v>2488</v>
      </c>
      <c r="V264" s="58">
        <v>4395</v>
      </c>
      <c r="W264" s="32">
        <f t="shared" si="52"/>
        <v>0</v>
      </c>
      <c r="X264" s="25">
        <f t="shared" si="53"/>
        <v>1</v>
      </c>
      <c r="Y264" s="25">
        <f t="shared" si="54"/>
        <v>0</v>
      </c>
      <c r="Z264" s="27">
        <f t="shared" si="55"/>
        <v>0</v>
      </c>
      <c r="AA264" s="66" t="str">
        <f t="shared" si="56"/>
        <v>-</v>
      </c>
      <c r="AB264" s="32">
        <f t="shared" si="57"/>
        <v>0</v>
      </c>
      <c r="AC264" s="25">
        <f t="shared" si="58"/>
        <v>1</v>
      </c>
      <c r="AD264" s="27">
        <f t="shared" si="59"/>
        <v>0</v>
      </c>
      <c r="AE264" s="66" t="str">
        <f t="shared" si="60"/>
        <v>-</v>
      </c>
      <c r="AF264" s="32">
        <f t="shared" si="61"/>
        <v>0</v>
      </c>
    </row>
    <row r="265" spans="1:32" s="1" customFormat="1" ht="12.75">
      <c r="A265" s="136">
        <v>2613050</v>
      </c>
      <c r="B265" s="137">
        <v>5060</v>
      </c>
      <c r="C265" s="32" t="s">
        <v>1963</v>
      </c>
      <c r="D265" s="25" t="s">
        <v>1964</v>
      </c>
      <c r="E265" s="25" t="s">
        <v>1965</v>
      </c>
      <c r="F265" s="25">
        <v>49629</v>
      </c>
      <c r="G265" s="26">
        <v>9760</v>
      </c>
      <c r="H265" s="27">
        <v>2312648692</v>
      </c>
      <c r="I265" s="28">
        <v>7</v>
      </c>
      <c r="J265" s="29" t="s">
        <v>2236</v>
      </c>
      <c r="K265" s="67" t="s">
        <v>2234</v>
      </c>
      <c r="L265" s="47">
        <v>1423</v>
      </c>
      <c r="M265" s="50" t="s">
        <v>2235</v>
      </c>
      <c r="N265" s="129">
        <v>9.993552547</v>
      </c>
      <c r="O265" s="29" t="str">
        <f t="shared" si="51"/>
        <v>NO</v>
      </c>
      <c r="P265" s="130"/>
      <c r="Q265" s="53" t="str">
        <f t="shared" si="62"/>
        <v>NO</v>
      </c>
      <c r="R265" s="56" t="s">
        <v>2236</v>
      </c>
      <c r="S265" s="57">
        <v>56806</v>
      </c>
      <c r="T265" s="33">
        <v>4305</v>
      </c>
      <c r="U265" s="33">
        <v>6906</v>
      </c>
      <c r="V265" s="58">
        <v>937</v>
      </c>
      <c r="W265" s="32">
        <f t="shared" si="52"/>
        <v>1</v>
      </c>
      <c r="X265" s="25">
        <f t="shared" si="53"/>
        <v>0</v>
      </c>
      <c r="Y265" s="25">
        <f t="shared" si="54"/>
        <v>0</v>
      </c>
      <c r="Z265" s="27">
        <f t="shared" si="55"/>
        <v>0</v>
      </c>
      <c r="AA265" s="66" t="str">
        <f t="shared" si="56"/>
        <v>-</v>
      </c>
      <c r="AB265" s="32">
        <f t="shared" si="57"/>
        <v>1</v>
      </c>
      <c r="AC265" s="25">
        <f t="shared" si="58"/>
        <v>0</v>
      </c>
      <c r="AD265" s="27">
        <f t="shared" si="59"/>
        <v>0</v>
      </c>
      <c r="AE265" s="66" t="str">
        <f t="shared" si="60"/>
        <v>-</v>
      </c>
      <c r="AF265" s="32">
        <f t="shared" si="61"/>
        <v>0</v>
      </c>
    </row>
    <row r="266" spans="1:32" s="1" customFormat="1" ht="12.75">
      <c r="A266" s="136">
        <v>2613090</v>
      </c>
      <c r="B266" s="137">
        <v>32050</v>
      </c>
      <c r="C266" s="32" t="s">
        <v>1966</v>
      </c>
      <c r="D266" s="25" t="s">
        <v>1967</v>
      </c>
      <c r="E266" s="25" t="s">
        <v>1968</v>
      </c>
      <c r="F266" s="25">
        <v>48755</v>
      </c>
      <c r="G266" s="26">
        <v>9564</v>
      </c>
      <c r="H266" s="27">
        <v>9894534600</v>
      </c>
      <c r="I266" s="28">
        <v>7</v>
      </c>
      <c r="J266" s="29" t="s">
        <v>2236</v>
      </c>
      <c r="K266" s="67" t="s">
        <v>2234</v>
      </c>
      <c r="L266" s="47">
        <v>1039</v>
      </c>
      <c r="M266" s="50" t="s">
        <v>2235</v>
      </c>
      <c r="N266" s="129">
        <v>12.18195837</v>
      </c>
      <c r="O266" s="29" t="str">
        <f t="shared" si="51"/>
        <v>NO</v>
      </c>
      <c r="P266" s="130"/>
      <c r="Q266" s="53" t="str">
        <f t="shared" si="62"/>
        <v>NO</v>
      </c>
      <c r="R266" s="56" t="s">
        <v>2236</v>
      </c>
      <c r="S266" s="57">
        <v>82903</v>
      </c>
      <c r="T266" s="33">
        <v>6193</v>
      </c>
      <c r="U266" s="33">
        <v>8083</v>
      </c>
      <c r="V266" s="58">
        <v>9127</v>
      </c>
      <c r="W266" s="32">
        <f t="shared" si="52"/>
        <v>1</v>
      </c>
      <c r="X266" s="25">
        <f t="shared" si="53"/>
        <v>0</v>
      </c>
      <c r="Y266" s="25">
        <f t="shared" si="54"/>
        <v>0</v>
      </c>
      <c r="Z266" s="27">
        <f t="shared" si="55"/>
        <v>0</v>
      </c>
      <c r="AA266" s="66" t="str">
        <f t="shared" si="56"/>
        <v>-</v>
      </c>
      <c r="AB266" s="32">
        <f t="shared" si="57"/>
        <v>1</v>
      </c>
      <c r="AC266" s="25">
        <f t="shared" si="58"/>
        <v>0</v>
      </c>
      <c r="AD266" s="27">
        <f t="shared" si="59"/>
        <v>0</v>
      </c>
      <c r="AE266" s="66" t="str">
        <f t="shared" si="60"/>
        <v>-</v>
      </c>
      <c r="AF266" s="32">
        <f t="shared" si="61"/>
        <v>0</v>
      </c>
    </row>
    <row r="267" spans="1:32" s="1" customFormat="1" ht="12.75">
      <c r="A267" s="136">
        <v>2613110</v>
      </c>
      <c r="B267" s="137">
        <v>5065</v>
      </c>
      <c r="C267" s="32" t="s">
        <v>1969</v>
      </c>
      <c r="D267" s="25" t="s">
        <v>1970</v>
      </c>
      <c r="E267" s="25" t="s">
        <v>504</v>
      </c>
      <c r="F267" s="25">
        <v>49729</v>
      </c>
      <c r="G267" s="26">
        <v>9679</v>
      </c>
      <c r="H267" s="27">
        <v>2315882544</v>
      </c>
      <c r="I267" s="28">
        <v>7</v>
      </c>
      <c r="J267" s="29" t="s">
        <v>2236</v>
      </c>
      <c r="K267" s="67" t="s">
        <v>2234</v>
      </c>
      <c r="L267" s="47">
        <v>231</v>
      </c>
      <c r="M267" s="50" t="s">
        <v>2234</v>
      </c>
      <c r="N267" s="129">
        <v>10.92896175</v>
      </c>
      <c r="O267" s="29" t="str">
        <f aca="true" t="shared" si="63" ref="O267:O330">IF(ISNUMBER(N267)=FALSE,"M",IF(AND(ISNUMBER(N267),N267&gt;=20),"YES","NO"))</f>
        <v>NO</v>
      </c>
      <c r="P267" s="130"/>
      <c r="Q267" s="53" t="str">
        <f t="shared" si="62"/>
        <v>NO</v>
      </c>
      <c r="R267" s="56" t="s">
        <v>2236</v>
      </c>
      <c r="S267" s="57">
        <v>19626</v>
      </c>
      <c r="T267" s="33">
        <v>1541</v>
      </c>
      <c r="U267" s="33">
        <v>1900</v>
      </c>
      <c r="V267" s="58">
        <v>1567</v>
      </c>
      <c r="W267" s="32">
        <f t="shared" si="52"/>
        <v>1</v>
      </c>
      <c r="X267" s="25">
        <f t="shared" si="53"/>
        <v>1</v>
      </c>
      <c r="Y267" s="25">
        <f t="shared" si="54"/>
        <v>0</v>
      </c>
      <c r="Z267" s="27">
        <f t="shared" si="55"/>
        <v>0</v>
      </c>
      <c r="AA267" s="66" t="str">
        <f t="shared" si="56"/>
        <v>SRSA</v>
      </c>
      <c r="AB267" s="32">
        <f t="shared" si="57"/>
        <v>1</v>
      </c>
      <c r="AC267" s="25">
        <f t="shared" si="58"/>
        <v>0</v>
      </c>
      <c r="AD267" s="27">
        <f t="shared" si="59"/>
        <v>0</v>
      </c>
      <c r="AE267" s="66" t="str">
        <f t="shared" si="60"/>
        <v>-</v>
      </c>
      <c r="AF267" s="32">
        <f t="shared" si="61"/>
        <v>0</v>
      </c>
    </row>
    <row r="268" spans="1:32" s="1" customFormat="1" ht="12.75">
      <c r="A268" s="136">
        <v>2613140</v>
      </c>
      <c r="B268" s="137">
        <v>31070</v>
      </c>
      <c r="C268" s="32" t="s">
        <v>1971</v>
      </c>
      <c r="D268" s="25" t="s">
        <v>1972</v>
      </c>
      <c r="E268" s="25" t="s">
        <v>1973</v>
      </c>
      <c r="F268" s="25">
        <v>49965</v>
      </c>
      <c r="G268" s="26">
        <v>9333</v>
      </c>
      <c r="H268" s="27">
        <v>9062883751</v>
      </c>
      <c r="I268" s="28">
        <v>7</v>
      </c>
      <c r="J268" s="29" t="s">
        <v>2236</v>
      </c>
      <c r="K268" s="67" t="s">
        <v>2234</v>
      </c>
      <c r="L268" s="47">
        <v>8</v>
      </c>
      <c r="M268" s="50" t="s">
        <v>2234</v>
      </c>
      <c r="N268" s="129">
        <v>11.11111111</v>
      </c>
      <c r="O268" s="29" t="str">
        <f t="shared" si="63"/>
        <v>NO</v>
      </c>
      <c r="P268" s="130"/>
      <c r="Q268" s="53" t="str">
        <f t="shared" si="62"/>
        <v>NO</v>
      </c>
      <c r="R268" s="56" t="s">
        <v>2236</v>
      </c>
      <c r="S268" s="57">
        <v>1841</v>
      </c>
      <c r="T268" s="33">
        <v>28</v>
      </c>
      <c r="U268" s="33">
        <v>57</v>
      </c>
      <c r="V268" s="58">
        <v>56</v>
      </c>
      <c r="W268" s="32">
        <f t="shared" si="52"/>
        <v>1</v>
      </c>
      <c r="X268" s="25">
        <f t="shared" si="53"/>
        <v>1</v>
      </c>
      <c r="Y268" s="25">
        <f t="shared" si="54"/>
        <v>0</v>
      </c>
      <c r="Z268" s="27">
        <f t="shared" si="55"/>
        <v>0</v>
      </c>
      <c r="AA268" s="66" t="str">
        <f t="shared" si="56"/>
        <v>SRSA</v>
      </c>
      <c r="AB268" s="32">
        <f t="shared" si="57"/>
        <v>1</v>
      </c>
      <c r="AC268" s="25">
        <f t="shared" si="58"/>
        <v>0</v>
      </c>
      <c r="AD268" s="27">
        <f t="shared" si="59"/>
        <v>0</v>
      </c>
      <c r="AE268" s="66" t="str">
        <f t="shared" si="60"/>
        <v>-</v>
      </c>
      <c r="AF268" s="32">
        <f t="shared" si="61"/>
        <v>0</v>
      </c>
    </row>
    <row r="269" spans="1:32" s="1" customFormat="1" ht="12.75">
      <c r="A269" s="136">
        <v>2600192</v>
      </c>
      <c r="B269" s="137">
        <v>13902</v>
      </c>
      <c r="C269" s="32" t="s">
        <v>1363</v>
      </c>
      <c r="D269" s="25" t="s">
        <v>1364</v>
      </c>
      <c r="E269" s="25" t="s">
        <v>790</v>
      </c>
      <c r="F269" s="25">
        <v>49015</v>
      </c>
      <c r="G269" s="26">
        <v>1476</v>
      </c>
      <c r="H269" s="27">
        <v>2699629300</v>
      </c>
      <c r="I269" s="28">
        <v>4</v>
      </c>
      <c r="J269" s="29" t="s">
        <v>2235</v>
      </c>
      <c r="K269" s="67" t="s">
        <v>2234</v>
      </c>
      <c r="L269" s="47">
        <v>585</v>
      </c>
      <c r="M269" s="50" t="s">
        <v>2234</v>
      </c>
      <c r="N269" s="129" t="s">
        <v>454</v>
      </c>
      <c r="O269" s="29" t="str">
        <f t="shared" si="63"/>
        <v>M</v>
      </c>
      <c r="P269" s="130">
        <v>7.39</v>
      </c>
      <c r="Q269" s="53" t="str">
        <f t="shared" si="62"/>
        <v>NO</v>
      </c>
      <c r="R269" s="56" t="s">
        <v>2235</v>
      </c>
      <c r="S269" s="57">
        <v>15379</v>
      </c>
      <c r="T269" s="33">
        <v>1249</v>
      </c>
      <c r="U269" s="33">
        <v>2260</v>
      </c>
      <c r="V269" s="58">
        <v>386</v>
      </c>
      <c r="W269" s="32">
        <f t="shared" si="52"/>
        <v>0</v>
      </c>
      <c r="X269" s="25">
        <f t="shared" si="53"/>
        <v>1</v>
      </c>
      <c r="Y269" s="25">
        <f t="shared" si="54"/>
        <v>0</v>
      </c>
      <c r="Z269" s="27">
        <f t="shared" si="55"/>
        <v>0</v>
      </c>
      <c r="AA269" s="66" t="str">
        <f t="shared" si="56"/>
        <v>-</v>
      </c>
      <c r="AB269" s="32">
        <f t="shared" si="57"/>
        <v>0</v>
      </c>
      <c r="AC269" s="25">
        <f t="shared" si="58"/>
        <v>0</v>
      </c>
      <c r="AD269" s="27">
        <f t="shared" si="59"/>
        <v>0</v>
      </c>
      <c r="AE269" s="66" t="str">
        <f t="shared" si="60"/>
        <v>-</v>
      </c>
      <c r="AF269" s="32">
        <f t="shared" si="61"/>
        <v>0</v>
      </c>
    </row>
    <row r="270" spans="1:32" s="1" customFormat="1" ht="12.75">
      <c r="A270" s="136">
        <v>2615600</v>
      </c>
      <c r="B270" s="137">
        <v>49055</v>
      </c>
      <c r="C270" s="32" t="s">
        <v>2133</v>
      </c>
      <c r="D270" s="25" t="s">
        <v>2134</v>
      </c>
      <c r="E270" s="25" t="s">
        <v>2135</v>
      </c>
      <c r="F270" s="25">
        <v>49827</v>
      </c>
      <c r="G270" s="26">
        <v>9501</v>
      </c>
      <c r="H270" s="27">
        <v>9064776313</v>
      </c>
      <c r="I270" s="28">
        <v>7</v>
      </c>
      <c r="J270" s="29" t="s">
        <v>2236</v>
      </c>
      <c r="K270" s="67" t="s">
        <v>2234</v>
      </c>
      <c r="L270" s="47">
        <v>272</v>
      </c>
      <c r="M270" s="50" t="s">
        <v>2234</v>
      </c>
      <c r="N270" s="129">
        <v>18.1184669</v>
      </c>
      <c r="O270" s="29" t="str">
        <f t="shared" si="63"/>
        <v>NO</v>
      </c>
      <c r="P270" s="130"/>
      <c r="Q270" s="53" t="str">
        <f t="shared" si="62"/>
        <v>NO</v>
      </c>
      <c r="R270" s="56" t="s">
        <v>2236</v>
      </c>
      <c r="S270" s="57">
        <v>22366</v>
      </c>
      <c r="T270" s="33">
        <v>2122</v>
      </c>
      <c r="U270" s="33">
        <v>2272</v>
      </c>
      <c r="V270" s="58">
        <v>3459</v>
      </c>
      <c r="W270" s="32">
        <f t="shared" si="52"/>
        <v>1</v>
      </c>
      <c r="X270" s="25">
        <f t="shared" si="53"/>
        <v>1</v>
      </c>
      <c r="Y270" s="25">
        <f t="shared" si="54"/>
        <v>0</v>
      </c>
      <c r="Z270" s="27">
        <f t="shared" si="55"/>
        <v>0</v>
      </c>
      <c r="AA270" s="66" t="str">
        <f t="shared" si="56"/>
        <v>SRSA</v>
      </c>
      <c r="AB270" s="32">
        <f t="shared" si="57"/>
        <v>1</v>
      </c>
      <c r="AC270" s="25">
        <f t="shared" si="58"/>
        <v>0</v>
      </c>
      <c r="AD270" s="27">
        <f t="shared" si="59"/>
        <v>0</v>
      </c>
      <c r="AE270" s="66" t="str">
        <f t="shared" si="60"/>
        <v>-</v>
      </c>
      <c r="AF270" s="32">
        <f t="shared" si="61"/>
        <v>0</v>
      </c>
    </row>
    <row r="271" spans="1:32" s="1" customFormat="1" ht="12.75">
      <c r="A271" s="136">
        <v>2613500</v>
      </c>
      <c r="B271" s="137">
        <v>21010</v>
      </c>
      <c r="C271" s="32" t="s">
        <v>1974</v>
      </c>
      <c r="D271" s="25" t="s">
        <v>1975</v>
      </c>
      <c r="E271" s="25" t="s">
        <v>1976</v>
      </c>
      <c r="F271" s="25">
        <v>49829</v>
      </c>
      <c r="G271" s="26">
        <v>3944</v>
      </c>
      <c r="H271" s="27">
        <v>9067865411</v>
      </c>
      <c r="I271" s="28" t="s">
        <v>460</v>
      </c>
      <c r="J271" s="29" t="s">
        <v>2235</v>
      </c>
      <c r="K271" s="67" t="s">
        <v>2234</v>
      </c>
      <c r="L271" s="47">
        <v>2835</v>
      </c>
      <c r="M271" s="50" t="s">
        <v>2235</v>
      </c>
      <c r="N271" s="129">
        <v>14.30249633</v>
      </c>
      <c r="O271" s="29" t="str">
        <f t="shared" si="63"/>
        <v>NO</v>
      </c>
      <c r="P271" s="130"/>
      <c r="Q271" s="53" t="str">
        <f t="shared" si="62"/>
        <v>NO</v>
      </c>
      <c r="R271" s="56" t="s">
        <v>2236</v>
      </c>
      <c r="S271" s="57">
        <v>222160</v>
      </c>
      <c r="T271" s="33">
        <v>16911</v>
      </c>
      <c r="U271" s="33">
        <v>22504</v>
      </c>
      <c r="V271" s="58">
        <v>14762</v>
      </c>
      <c r="W271" s="32">
        <f t="shared" si="52"/>
        <v>0</v>
      </c>
      <c r="X271" s="25">
        <f t="shared" si="53"/>
        <v>0</v>
      </c>
      <c r="Y271" s="25">
        <f t="shared" si="54"/>
        <v>0</v>
      </c>
      <c r="Z271" s="27">
        <f t="shared" si="55"/>
        <v>0</v>
      </c>
      <c r="AA271" s="66" t="str">
        <f t="shared" si="56"/>
        <v>-</v>
      </c>
      <c r="AB271" s="32">
        <f t="shared" si="57"/>
        <v>1</v>
      </c>
      <c r="AC271" s="25">
        <f t="shared" si="58"/>
        <v>0</v>
      </c>
      <c r="AD271" s="27">
        <f t="shared" si="59"/>
        <v>0</v>
      </c>
      <c r="AE271" s="66" t="str">
        <f t="shared" si="60"/>
        <v>-</v>
      </c>
      <c r="AF271" s="32">
        <f t="shared" si="61"/>
        <v>0</v>
      </c>
    </row>
    <row r="272" spans="1:32" s="1" customFormat="1" ht="12.75">
      <c r="A272" s="136">
        <v>2613530</v>
      </c>
      <c r="B272" s="137">
        <v>9050</v>
      </c>
      <c r="C272" s="32" t="s">
        <v>1977</v>
      </c>
      <c r="D272" s="25" t="s">
        <v>1978</v>
      </c>
      <c r="E272" s="25" t="s">
        <v>354</v>
      </c>
      <c r="F272" s="25">
        <v>48732</v>
      </c>
      <c r="G272" s="26">
        <v>1598</v>
      </c>
      <c r="H272" s="27">
        <v>9898949700</v>
      </c>
      <c r="I272" s="28">
        <v>4</v>
      </c>
      <c r="J272" s="29" t="s">
        <v>2235</v>
      </c>
      <c r="K272" s="67" t="s">
        <v>2234</v>
      </c>
      <c r="L272" s="47">
        <v>1771</v>
      </c>
      <c r="M272" s="50" t="s">
        <v>2235</v>
      </c>
      <c r="N272" s="129">
        <v>6.525472238</v>
      </c>
      <c r="O272" s="29" t="str">
        <f t="shared" si="63"/>
        <v>NO</v>
      </c>
      <c r="P272" s="130"/>
      <c r="Q272" s="53" t="str">
        <f t="shared" si="62"/>
        <v>NO</v>
      </c>
      <c r="R272" s="56" t="s">
        <v>2235</v>
      </c>
      <c r="S272" s="57">
        <v>60719</v>
      </c>
      <c r="T272" s="33">
        <v>3513</v>
      </c>
      <c r="U272" s="33">
        <v>7935</v>
      </c>
      <c r="V272" s="58">
        <v>1167</v>
      </c>
      <c r="W272" s="32">
        <f t="shared" si="52"/>
        <v>0</v>
      </c>
      <c r="X272" s="25">
        <f t="shared" si="53"/>
        <v>0</v>
      </c>
      <c r="Y272" s="25">
        <f t="shared" si="54"/>
        <v>0</v>
      </c>
      <c r="Z272" s="27">
        <f t="shared" si="55"/>
        <v>0</v>
      </c>
      <c r="AA272" s="66" t="str">
        <f t="shared" si="56"/>
        <v>-</v>
      </c>
      <c r="AB272" s="32">
        <f t="shared" si="57"/>
        <v>0</v>
      </c>
      <c r="AC272" s="25">
        <f t="shared" si="58"/>
        <v>0</v>
      </c>
      <c r="AD272" s="27">
        <f t="shared" si="59"/>
        <v>0</v>
      </c>
      <c r="AE272" s="66" t="str">
        <f t="shared" si="60"/>
        <v>-</v>
      </c>
      <c r="AF272" s="32">
        <f t="shared" si="61"/>
        <v>0</v>
      </c>
    </row>
    <row r="273" spans="1:32" s="1" customFormat="1" ht="12.75">
      <c r="A273" s="136">
        <v>2613560</v>
      </c>
      <c r="B273" s="137">
        <v>67020</v>
      </c>
      <c r="C273" s="32" t="s">
        <v>1979</v>
      </c>
      <c r="D273" s="25" t="s">
        <v>1980</v>
      </c>
      <c r="E273" s="25" t="s">
        <v>1981</v>
      </c>
      <c r="F273" s="25">
        <v>49631</v>
      </c>
      <c r="G273" s="26">
        <v>917</v>
      </c>
      <c r="H273" s="27">
        <v>2317345594</v>
      </c>
      <c r="I273" s="28">
        <v>7</v>
      </c>
      <c r="J273" s="29" t="s">
        <v>2236</v>
      </c>
      <c r="K273" s="67" t="s">
        <v>2234</v>
      </c>
      <c r="L273" s="47">
        <v>1159</v>
      </c>
      <c r="M273" s="50" t="s">
        <v>2235</v>
      </c>
      <c r="N273" s="129">
        <v>17.07670043</v>
      </c>
      <c r="O273" s="29" t="str">
        <f t="shared" si="63"/>
        <v>NO</v>
      </c>
      <c r="P273" s="130"/>
      <c r="Q273" s="53" t="str">
        <f t="shared" si="62"/>
        <v>NO</v>
      </c>
      <c r="R273" s="56" t="s">
        <v>2236</v>
      </c>
      <c r="S273" s="57">
        <v>95981</v>
      </c>
      <c r="T273" s="33">
        <v>8825</v>
      </c>
      <c r="U273" s="33">
        <v>19154</v>
      </c>
      <c r="V273" s="58">
        <v>15300</v>
      </c>
      <c r="W273" s="32">
        <f t="shared" si="52"/>
        <v>1</v>
      </c>
      <c r="X273" s="25">
        <f t="shared" si="53"/>
        <v>0</v>
      </c>
      <c r="Y273" s="25">
        <f t="shared" si="54"/>
        <v>0</v>
      </c>
      <c r="Z273" s="27">
        <f t="shared" si="55"/>
        <v>0</v>
      </c>
      <c r="AA273" s="66" t="str">
        <f t="shared" si="56"/>
        <v>-</v>
      </c>
      <c r="AB273" s="32">
        <f t="shared" si="57"/>
        <v>1</v>
      </c>
      <c r="AC273" s="25">
        <f t="shared" si="58"/>
        <v>0</v>
      </c>
      <c r="AD273" s="27">
        <f t="shared" si="59"/>
        <v>0</v>
      </c>
      <c r="AE273" s="66" t="str">
        <f t="shared" si="60"/>
        <v>-</v>
      </c>
      <c r="AF273" s="32">
        <f t="shared" si="61"/>
        <v>0</v>
      </c>
    </row>
    <row r="274" spans="1:32" s="1" customFormat="1" ht="12.75">
      <c r="A274" s="136">
        <v>2600014</v>
      </c>
      <c r="B274" s="137">
        <v>66045</v>
      </c>
      <c r="C274" s="32" t="s">
        <v>330</v>
      </c>
      <c r="D274" s="25" t="s">
        <v>331</v>
      </c>
      <c r="E274" s="25" t="s">
        <v>332</v>
      </c>
      <c r="F274" s="25">
        <v>49925</v>
      </c>
      <c r="G274" s="26">
        <v>9756</v>
      </c>
      <c r="H274" s="27">
        <v>9069882364</v>
      </c>
      <c r="I274" s="28">
        <v>7</v>
      </c>
      <c r="J274" s="29" t="s">
        <v>2236</v>
      </c>
      <c r="K274" s="67" t="s">
        <v>2234</v>
      </c>
      <c r="L274" s="47">
        <v>319</v>
      </c>
      <c r="M274" s="50" t="s">
        <v>2234</v>
      </c>
      <c r="N274" s="129">
        <v>17.41424802</v>
      </c>
      <c r="O274" s="29" t="str">
        <f t="shared" si="63"/>
        <v>NO</v>
      </c>
      <c r="P274" s="130"/>
      <c r="Q274" s="53" t="str">
        <f t="shared" si="62"/>
        <v>NO</v>
      </c>
      <c r="R274" s="56" t="s">
        <v>2236</v>
      </c>
      <c r="S274" s="57">
        <v>33560</v>
      </c>
      <c r="T274" s="33">
        <v>3053</v>
      </c>
      <c r="U274" s="33">
        <v>3208</v>
      </c>
      <c r="V274" s="58">
        <v>4293</v>
      </c>
      <c r="W274" s="32">
        <f t="shared" si="52"/>
        <v>1</v>
      </c>
      <c r="X274" s="25">
        <f t="shared" si="53"/>
        <v>1</v>
      </c>
      <c r="Y274" s="25">
        <f t="shared" si="54"/>
        <v>0</v>
      </c>
      <c r="Z274" s="27">
        <f t="shared" si="55"/>
        <v>0</v>
      </c>
      <c r="AA274" s="66" t="str">
        <f t="shared" si="56"/>
        <v>SRSA</v>
      </c>
      <c r="AB274" s="32">
        <f t="shared" si="57"/>
        <v>1</v>
      </c>
      <c r="AC274" s="25">
        <f t="shared" si="58"/>
        <v>0</v>
      </c>
      <c r="AD274" s="27">
        <f t="shared" si="59"/>
        <v>0</v>
      </c>
      <c r="AE274" s="66" t="str">
        <f t="shared" si="60"/>
        <v>-</v>
      </c>
      <c r="AF274" s="32">
        <f t="shared" si="61"/>
        <v>0</v>
      </c>
    </row>
    <row r="275" spans="1:32" s="1" customFormat="1" ht="12.75">
      <c r="A275" s="136">
        <v>2600093</v>
      </c>
      <c r="B275" s="137">
        <v>41905</v>
      </c>
      <c r="C275" s="32" t="s">
        <v>406</v>
      </c>
      <c r="D275" s="25" t="s">
        <v>407</v>
      </c>
      <c r="E275" s="25" t="s">
        <v>400</v>
      </c>
      <c r="F275" s="25">
        <v>49512</v>
      </c>
      <c r="G275" s="26">
        <v>3857</v>
      </c>
      <c r="H275" s="27">
        <v>6162819339</v>
      </c>
      <c r="I275" s="28">
        <v>2</v>
      </c>
      <c r="J275" s="29" t="s">
        <v>2235</v>
      </c>
      <c r="K275" s="67" t="s">
        <v>2234</v>
      </c>
      <c r="L275" s="47">
        <v>600</v>
      </c>
      <c r="M275" s="50" t="s">
        <v>2235</v>
      </c>
      <c r="N275" s="129" t="s">
        <v>454</v>
      </c>
      <c r="O275" s="29" t="str">
        <f t="shared" si="63"/>
        <v>M</v>
      </c>
      <c r="P275" s="130">
        <v>9.049</v>
      </c>
      <c r="Q275" s="53" t="str">
        <f t="shared" si="62"/>
        <v>NO</v>
      </c>
      <c r="R275" s="56" t="s">
        <v>2235</v>
      </c>
      <c r="S275" s="57">
        <v>20338</v>
      </c>
      <c r="T275" s="33">
        <v>1625</v>
      </c>
      <c r="U275" s="33">
        <v>2820</v>
      </c>
      <c r="V275" s="58">
        <v>396</v>
      </c>
      <c r="W275" s="32">
        <f t="shared" si="52"/>
        <v>0</v>
      </c>
      <c r="X275" s="25">
        <f t="shared" si="53"/>
        <v>0</v>
      </c>
      <c r="Y275" s="25">
        <f t="shared" si="54"/>
        <v>0</v>
      </c>
      <c r="Z275" s="27">
        <f t="shared" si="55"/>
        <v>0</v>
      </c>
      <c r="AA275" s="66" t="str">
        <f t="shared" si="56"/>
        <v>-</v>
      </c>
      <c r="AB275" s="32">
        <f t="shared" si="57"/>
        <v>0</v>
      </c>
      <c r="AC275" s="25">
        <f t="shared" si="58"/>
        <v>0</v>
      </c>
      <c r="AD275" s="27">
        <f t="shared" si="59"/>
        <v>0</v>
      </c>
      <c r="AE275" s="66" t="str">
        <f t="shared" si="60"/>
        <v>-</v>
      </c>
      <c r="AF275" s="32">
        <f t="shared" si="61"/>
        <v>0</v>
      </c>
    </row>
    <row r="276" spans="1:32" s="1" customFormat="1" ht="12.75">
      <c r="A276" s="136">
        <v>2613680</v>
      </c>
      <c r="B276" s="137">
        <v>40060</v>
      </c>
      <c r="C276" s="32" t="s">
        <v>2070</v>
      </c>
      <c r="D276" s="25" t="s">
        <v>2071</v>
      </c>
      <c r="E276" s="25" t="s">
        <v>2072</v>
      </c>
      <c r="F276" s="25">
        <v>49646</v>
      </c>
      <c r="G276" s="26">
        <v>9774</v>
      </c>
      <c r="H276" s="27">
        <v>2319226200</v>
      </c>
      <c r="I276" s="28">
        <v>7</v>
      </c>
      <c r="J276" s="29" t="s">
        <v>2236</v>
      </c>
      <c r="K276" s="67" t="s">
        <v>2234</v>
      </c>
      <c r="L276" s="47">
        <v>31</v>
      </c>
      <c r="M276" s="50" t="s">
        <v>2234</v>
      </c>
      <c r="N276" s="129">
        <v>19.29824561</v>
      </c>
      <c r="O276" s="29" t="str">
        <f t="shared" si="63"/>
        <v>NO</v>
      </c>
      <c r="P276" s="130"/>
      <c r="Q276" s="53" t="str">
        <f t="shared" si="62"/>
        <v>NO</v>
      </c>
      <c r="R276" s="56" t="s">
        <v>2236</v>
      </c>
      <c r="S276" s="57">
        <v>2024</v>
      </c>
      <c r="T276" s="33">
        <v>301</v>
      </c>
      <c r="U276" s="33">
        <v>0</v>
      </c>
      <c r="V276" s="58">
        <v>427</v>
      </c>
      <c r="W276" s="32">
        <f t="shared" si="52"/>
        <v>1</v>
      </c>
      <c r="X276" s="25">
        <f t="shared" si="53"/>
        <v>1</v>
      </c>
      <c r="Y276" s="25">
        <f t="shared" si="54"/>
        <v>0</v>
      </c>
      <c r="Z276" s="27">
        <f t="shared" si="55"/>
        <v>0</v>
      </c>
      <c r="AA276" s="66" t="str">
        <f t="shared" si="56"/>
        <v>SRSA</v>
      </c>
      <c r="AB276" s="32">
        <f t="shared" si="57"/>
        <v>1</v>
      </c>
      <c r="AC276" s="25">
        <f t="shared" si="58"/>
        <v>0</v>
      </c>
      <c r="AD276" s="27">
        <f t="shared" si="59"/>
        <v>0</v>
      </c>
      <c r="AE276" s="66" t="str">
        <f t="shared" si="60"/>
        <v>-</v>
      </c>
      <c r="AF276" s="32">
        <f t="shared" si="61"/>
        <v>0</v>
      </c>
    </row>
    <row r="277" spans="1:32" s="1" customFormat="1" ht="12.75">
      <c r="A277" s="136">
        <v>2610560</v>
      </c>
      <c r="B277" s="137">
        <v>68030</v>
      </c>
      <c r="C277" s="32" t="s">
        <v>1861</v>
      </c>
      <c r="D277" s="25" t="s">
        <v>1862</v>
      </c>
      <c r="E277" s="25" t="s">
        <v>1863</v>
      </c>
      <c r="F277" s="25">
        <v>48621</v>
      </c>
      <c r="G277" s="26">
        <v>8705</v>
      </c>
      <c r="H277" s="27">
        <v>9898487004</v>
      </c>
      <c r="I277" s="28">
        <v>7</v>
      </c>
      <c r="J277" s="29" t="s">
        <v>2236</v>
      </c>
      <c r="K277" s="67" t="s">
        <v>2234</v>
      </c>
      <c r="L277" s="47">
        <v>356</v>
      </c>
      <c r="M277" s="50" t="s">
        <v>2234</v>
      </c>
      <c r="N277" s="129">
        <v>17.39130435</v>
      </c>
      <c r="O277" s="29" t="str">
        <f t="shared" si="63"/>
        <v>NO</v>
      </c>
      <c r="P277" s="130"/>
      <c r="Q277" s="53" t="str">
        <f t="shared" si="62"/>
        <v>NO</v>
      </c>
      <c r="R277" s="56" t="s">
        <v>2236</v>
      </c>
      <c r="S277" s="57">
        <v>31070</v>
      </c>
      <c r="T277" s="33">
        <v>2980</v>
      </c>
      <c r="U277" s="33">
        <v>3060</v>
      </c>
      <c r="V277" s="58">
        <v>4670</v>
      </c>
      <c r="W277" s="32">
        <f t="shared" si="52"/>
        <v>1</v>
      </c>
      <c r="X277" s="25">
        <f t="shared" si="53"/>
        <v>1</v>
      </c>
      <c r="Y277" s="25">
        <f t="shared" si="54"/>
        <v>0</v>
      </c>
      <c r="Z277" s="27">
        <f t="shared" si="55"/>
        <v>0</v>
      </c>
      <c r="AA277" s="66" t="str">
        <f t="shared" si="56"/>
        <v>SRSA</v>
      </c>
      <c r="AB277" s="32">
        <f t="shared" si="57"/>
        <v>1</v>
      </c>
      <c r="AC277" s="25">
        <f t="shared" si="58"/>
        <v>0</v>
      </c>
      <c r="AD277" s="27">
        <f t="shared" si="59"/>
        <v>0</v>
      </c>
      <c r="AE277" s="66" t="str">
        <f t="shared" si="60"/>
        <v>-</v>
      </c>
      <c r="AF277" s="32">
        <f t="shared" si="61"/>
        <v>0</v>
      </c>
    </row>
    <row r="278" spans="1:32" s="1" customFormat="1" ht="12.75">
      <c r="A278" s="136">
        <v>2614070</v>
      </c>
      <c r="B278" s="137">
        <v>63200</v>
      </c>
      <c r="C278" s="32" t="s">
        <v>2073</v>
      </c>
      <c r="D278" s="25" t="s">
        <v>2074</v>
      </c>
      <c r="E278" s="25" t="s">
        <v>736</v>
      </c>
      <c r="F278" s="25">
        <v>48336</v>
      </c>
      <c r="G278" s="26">
        <v>2363</v>
      </c>
      <c r="H278" s="27">
        <v>2484893300</v>
      </c>
      <c r="I278" s="28" t="s">
        <v>453</v>
      </c>
      <c r="J278" s="29" t="s">
        <v>2235</v>
      </c>
      <c r="K278" s="67" t="s">
        <v>2234</v>
      </c>
      <c r="L278" s="47">
        <v>11337</v>
      </c>
      <c r="M278" s="50" t="s">
        <v>2235</v>
      </c>
      <c r="N278" s="129">
        <v>2.608756963</v>
      </c>
      <c r="O278" s="29" t="str">
        <f t="shared" si="63"/>
        <v>NO</v>
      </c>
      <c r="P278" s="130"/>
      <c r="Q278" s="53" t="str">
        <f t="shared" si="62"/>
        <v>NO</v>
      </c>
      <c r="R278" s="56" t="s">
        <v>2235</v>
      </c>
      <c r="S278" s="57">
        <v>280328</v>
      </c>
      <c r="T278" s="33">
        <v>8217</v>
      </c>
      <c r="U278" s="33">
        <v>94494</v>
      </c>
      <c r="V278" s="58">
        <v>7469</v>
      </c>
      <c r="W278" s="32">
        <f t="shared" si="52"/>
        <v>0</v>
      </c>
      <c r="X278" s="25">
        <f t="shared" si="53"/>
        <v>0</v>
      </c>
      <c r="Y278" s="25">
        <f t="shared" si="54"/>
        <v>0</v>
      </c>
      <c r="Z278" s="27">
        <f t="shared" si="55"/>
        <v>0</v>
      </c>
      <c r="AA278" s="66" t="str">
        <f t="shared" si="56"/>
        <v>-</v>
      </c>
      <c r="AB278" s="32">
        <f t="shared" si="57"/>
        <v>0</v>
      </c>
      <c r="AC278" s="25">
        <f t="shared" si="58"/>
        <v>0</v>
      </c>
      <c r="AD278" s="27">
        <f t="shared" si="59"/>
        <v>0</v>
      </c>
      <c r="AE278" s="66" t="str">
        <f t="shared" si="60"/>
        <v>-</v>
      </c>
      <c r="AF278" s="32">
        <f t="shared" si="61"/>
        <v>0</v>
      </c>
    </row>
    <row r="279" spans="1:32" s="1" customFormat="1" ht="12.75">
      <c r="A279" s="136">
        <v>2614100</v>
      </c>
      <c r="B279" s="137">
        <v>18020</v>
      </c>
      <c r="C279" s="32" t="s">
        <v>2075</v>
      </c>
      <c r="D279" s="25" t="s">
        <v>2076</v>
      </c>
      <c r="E279" s="25" t="s">
        <v>2077</v>
      </c>
      <c r="F279" s="25">
        <v>48622</v>
      </c>
      <c r="G279" s="26">
        <v>9463</v>
      </c>
      <c r="H279" s="27">
        <v>9895889917</v>
      </c>
      <c r="I279" s="28">
        <v>7</v>
      </c>
      <c r="J279" s="29" t="s">
        <v>2236</v>
      </c>
      <c r="K279" s="67" t="s">
        <v>2234</v>
      </c>
      <c r="L279" s="47">
        <v>1496</v>
      </c>
      <c r="M279" s="50" t="s">
        <v>2235</v>
      </c>
      <c r="N279" s="129">
        <v>18.00679502</v>
      </c>
      <c r="O279" s="29" t="str">
        <f t="shared" si="63"/>
        <v>NO</v>
      </c>
      <c r="P279" s="130"/>
      <c r="Q279" s="53" t="str">
        <f t="shared" si="62"/>
        <v>NO</v>
      </c>
      <c r="R279" s="56" t="s">
        <v>2236</v>
      </c>
      <c r="S279" s="57">
        <v>125198</v>
      </c>
      <c r="T279" s="33">
        <v>11269</v>
      </c>
      <c r="U279" s="33">
        <v>12626</v>
      </c>
      <c r="V279" s="58">
        <v>10644</v>
      </c>
      <c r="W279" s="32">
        <f t="shared" si="52"/>
        <v>1</v>
      </c>
      <c r="X279" s="25">
        <f t="shared" si="53"/>
        <v>0</v>
      </c>
      <c r="Y279" s="25">
        <f t="shared" si="54"/>
        <v>0</v>
      </c>
      <c r="Z279" s="27">
        <f t="shared" si="55"/>
        <v>0</v>
      </c>
      <c r="AA279" s="66" t="str">
        <f t="shared" si="56"/>
        <v>-</v>
      </c>
      <c r="AB279" s="32">
        <f t="shared" si="57"/>
        <v>1</v>
      </c>
      <c r="AC279" s="25">
        <f t="shared" si="58"/>
        <v>0</v>
      </c>
      <c r="AD279" s="27">
        <f t="shared" si="59"/>
        <v>0</v>
      </c>
      <c r="AE279" s="66" t="str">
        <f t="shared" si="60"/>
        <v>-</v>
      </c>
      <c r="AF279" s="32">
        <f t="shared" si="61"/>
        <v>0</v>
      </c>
    </row>
    <row r="280" spans="1:32" s="1" customFormat="1" ht="12.75">
      <c r="A280" s="136">
        <v>2614230</v>
      </c>
      <c r="B280" s="137">
        <v>3050</v>
      </c>
      <c r="C280" s="32" t="s">
        <v>2078</v>
      </c>
      <c r="D280" s="25" t="s">
        <v>2079</v>
      </c>
      <c r="E280" s="25" t="s">
        <v>351</v>
      </c>
      <c r="F280" s="25">
        <v>49408</v>
      </c>
      <c r="G280" s="26">
        <v>1</v>
      </c>
      <c r="H280" s="27">
        <v>2695617331</v>
      </c>
      <c r="I280" s="28" t="s">
        <v>471</v>
      </c>
      <c r="J280" s="29" t="s">
        <v>2236</v>
      </c>
      <c r="K280" s="67" t="s">
        <v>2234</v>
      </c>
      <c r="L280" s="47">
        <v>1344</v>
      </c>
      <c r="M280" s="50" t="s">
        <v>2235</v>
      </c>
      <c r="N280" s="129">
        <v>13.33693305</v>
      </c>
      <c r="O280" s="29" t="str">
        <f t="shared" si="63"/>
        <v>NO</v>
      </c>
      <c r="P280" s="130"/>
      <c r="Q280" s="53" t="str">
        <f t="shared" si="62"/>
        <v>NO</v>
      </c>
      <c r="R280" s="56" t="s">
        <v>2236</v>
      </c>
      <c r="S280" s="57">
        <v>82224</v>
      </c>
      <c r="T280" s="33">
        <v>6663</v>
      </c>
      <c r="U280" s="33">
        <v>8625</v>
      </c>
      <c r="V280" s="58">
        <v>9638</v>
      </c>
      <c r="W280" s="32">
        <f t="shared" si="52"/>
        <v>1</v>
      </c>
      <c r="X280" s="25">
        <f t="shared" si="53"/>
        <v>0</v>
      </c>
      <c r="Y280" s="25">
        <f t="shared" si="54"/>
        <v>0</v>
      </c>
      <c r="Z280" s="27">
        <f t="shared" si="55"/>
        <v>0</v>
      </c>
      <c r="AA280" s="66" t="str">
        <f t="shared" si="56"/>
        <v>-</v>
      </c>
      <c r="AB280" s="32">
        <f t="shared" si="57"/>
        <v>1</v>
      </c>
      <c r="AC280" s="25">
        <f t="shared" si="58"/>
        <v>0</v>
      </c>
      <c r="AD280" s="27">
        <f t="shared" si="59"/>
        <v>0</v>
      </c>
      <c r="AE280" s="66" t="str">
        <f t="shared" si="60"/>
        <v>-</v>
      </c>
      <c r="AF280" s="32">
        <f t="shared" si="61"/>
        <v>0</v>
      </c>
    </row>
    <row r="281" spans="1:32" s="1" customFormat="1" ht="12.75">
      <c r="A281" s="136">
        <v>2614250</v>
      </c>
      <c r="B281" s="137">
        <v>25100</v>
      </c>
      <c r="C281" s="32" t="s">
        <v>2080</v>
      </c>
      <c r="D281" s="25" t="s">
        <v>2081</v>
      </c>
      <c r="E281" s="25" t="s">
        <v>495</v>
      </c>
      <c r="F281" s="25">
        <v>48430</v>
      </c>
      <c r="G281" s="26">
        <v>1754</v>
      </c>
      <c r="H281" s="27">
        <v>8105914700</v>
      </c>
      <c r="I281" s="28">
        <v>4</v>
      </c>
      <c r="J281" s="29" t="s">
        <v>2235</v>
      </c>
      <c r="K281" s="67" t="s">
        <v>2234</v>
      </c>
      <c r="L281" s="47">
        <v>3436</v>
      </c>
      <c r="M281" s="50" t="s">
        <v>2235</v>
      </c>
      <c r="N281" s="129">
        <v>5.414685684</v>
      </c>
      <c r="O281" s="29" t="str">
        <f t="shared" si="63"/>
        <v>NO</v>
      </c>
      <c r="P281" s="130"/>
      <c r="Q281" s="53" t="str">
        <f t="shared" si="62"/>
        <v>NO</v>
      </c>
      <c r="R281" s="56" t="s">
        <v>2235</v>
      </c>
      <c r="S281" s="57">
        <v>113049</v>
      </c>
      <c r="T281" s="33">
        <v>6316</v>
      </c>
      <c r="U281" s="33">
        <v>15009</v>
      </c>
      <c r="V281" s="58">
        <v>2263</v>
      </c>
      <c r="W281" s="32">
        <f t="shared" si="52"/>
        <v>0</v>
      </c>
      <c r="X281" s="25">
        <f t="shared" si="53"/>
        <v>0</v>
      </c>
      <c r="Y281" s="25">
        <f t="shared" si="54"/>
        <v>0</v>
      </c>
      <c r="Z281" s="27">
        <f t="shared" si="55"/>
        <v>0</v>
      </c>
      <c r="AA281" s="66" t="str">
        <f t="shared" si="56"/>
        <v>-</v>
      </c>
      <c r="AB281" s="32">
        <f t="shared" si="57"/>
        <v>0</v>
      </c>
      <c r="AC281" s="25">
        <f t="shared" si="58"/>
        <v>0</v>
      </c>
      <c r="AD281" s="27">
        <f t="shared" si="59"/>
        <v>0</v>
      </c>
      <c r="AE281" s="66" t="str">
        <f t="shared" si="60"/>
        <v>-</v>
      </c>
      <c r="AF281" s="32">
        <f t="shared" si="61"/>
        <v>0</v>
      </c>
    </row>
    <row r="282" spans="1:32" s="1" customFormat="1" ht="12.75">
      <c r="A282" s="136">
        <v>2614280</v>
      </c>
      <c r="B282" s="137">
        <v>63020</v>
      </c>
      <c r="C282" s="32" t="s">
        <v>2082</v>
      </c>
      <c r="D282" s="25" t="s">
        <v>2083</v>
      </c>
      <c r="E282" s="25" t="s">
        <v>1415</v>
      </c>
      <c r="F282" s="25">
        <v>48220</v>
      </c>
      <c r="G282" s="26">
        <v>2356</v>
      </c>
      <c r="H282" s="27">
        <v>2485868653</v>
      </c>
      <c r="I282" s="28">
        <v>3</v>
      </c>
      <c r="J282" s="29" t="s">
        <v>2235</v>
      </c>
      <c r="K282" s="67" t="s">
        <v>2234</v>
      </c>
      <c r="L282" s="47">
        <v>3582</v>
      </c>
      <c r="M282" s="50" t="s">
        <v>2235</v>
      </c>
      <c r="N282" s="129">
        <v>11.26693606</v>
      </c>
      <c r="O282" s="29" t="str">
        <f t="shared" si="63"/>
        <v>NO</v>
      </c>
      <c r="P282" s="130"/>
      <c r="Q282" s="53" t="str">
        <f t="shared" si="62"/>
        <v>NO</v>
      </c>
      <c r="R282" s="56" t="s">
        <v>2235</v>
      </c>
      <c r="S282" s="57">
        <v>240721</v>
      </c>
      <c r="T282" s="33">
        <v>18522</v>
      </c>
      <c r="U282" s="33">
        <v>49496</v>
      </c>
      <c r="V282" s="58">
        <v>11080</v>
      </c>
      <c r="W282" s="32">
        <f t="shared" si="52"/>
        <v>0</v>
      </c>
      <c r="X282" s="25">
        <f t="shared" si="53"/>
        <v>0</v>
      </c>
      <c r="Y282" s="25">
        <f t="shared" si="54"/>
        <v>0</v>
      </c>
      <c r="Z282" s="27">
        <f t="shared" si="55"/>
        <v>0</v>
      </c>
      <c r="AA282" s="66" t="str">
        <f t="shared" si="56"/>
        <v>-</v>
      </c>
      <c r="AB282" s="32">
        <f t="shared" si="57"/>
        <v>0</v>
      </c>
      <c r="AC282" s="25">
        <f t="shared" si="58"/>
        <v>0</v>
      </c>
      <c r="AD282" s="27">
        <f t="shared" si="59"/>
        <v>0</v>
      </c>
      <c r="AE282" s="66" t="str">
        <f t="shared" si="60"/>
        <v>-</v>
      </c>
      <c r="AF282" s="32">
        <f t="shared" si="61"/>
        <v>0</v>
      </c>
    </row>
    <row r="283" spans="1:32" s="1" customFormat="1" ht="12.75">
      <c r="A283" s="136">
        <v>2614460</v>
      </c>
      <c r="B283" s="137">
        <v>50090</v>
      </c>
      <c r="C283" s="32" t="s">
        <v>2084</v>
      </c>
      <c r="D283" s="25" t="s">
        <v>2085</v>
      </c>
      <c r="E283" s="25" t="s">
        <v>537</v>
      </c>
      <c r="F283" s="25">
        <v>48091</v>
      </c>
      <c r="G283" s="26">
        <v>1999</v>
      </c>
      <c r="H283" s="27">
        <v>5867571750</v>
      </c>
      <c r="I283" s="28">
        <v>2</v>
      </c>
      <c r="J283" s="29" t="s">
        <v>2235</v>
      </c>
      <c r="K283" s="67" t="s">
        <v>2234</v>
      </c>
      <c r="L283" s="47">
        <v>3001</v>
      </c>
      <c r="M283" s="50" t="s">
        <v>2235</v>
      </c>
      <c r="N283" s="129">
        <v>16.31799163</v>
      </c>
      <c r="O283" s="29" t="str">
        <f t="shared" si="63"/>
        <v>NO</v>
      </c>
      <c r="P283" s="130"/>
      <c r="Q283" s="53" t="str">
        <f t="shared" si="62"/>
        <v>NO</v>
      </c>
      <c r="R283" s="56" t="s">
        <v>2235</v>
      </c>
      <c r="S283" s="57">
        <v>176284</v>
      </c>
      <c r="T283" s="33">
        <v>16498</v>
      </c>
      <c r="U283" s="33">
        <v>19857</v>
      </c>
      <c r="V283" s="58">
        <v>17518</v>
      </c>
      <c r="W283" s="32">
        <f t="shared" si="52"/>
        <v>0</v>
      </c>
      <c r="X283" s="25">
        <f t="shared" si="53"/>
        <v>0</v>
      </c>
      <c r="Y283" s="25">
        <f t="shared" si="54"/>
        <v>0</v>
      </c>
      <c r="Z283" s="27">
        <f t="shared" si="55"/>
        <v>0</v>
      </c>
      <c r="AA283" s="66" t="str">
        <f t="shared" si="56"/>
        <v>-</v>
      </c>
      <c r="AB283" s="32">
        <f t="shared" si="57"/>
        <v>0</v>
      </c>
      <c r="AC283" s="25">
        <f t="shared" si="58"/>
        <v>0</v>
      </c>
      <c r="AD283" s="27">
        <f t="shared" si="59"/>
        <v>0</v>
      </c>
      <c r="AE283" s="66" t="str">
        <f t="shared" si="60"/>
        <v>-</v>
      </c>
      <c r="AF283" s="32">
        <f t="shared" si="61"/>
        <v>0</v>
      </c>
    </row>
    <row r="284" spans="1:32" s="1" customFormat="1" ht="12.75">
      <c r="A284" s="136">
        <v>2607080</v>
      </c>
      <c r="B284" s="137">
        <v>82180</v>
      </c>
      <c r="C284" s="32" t="s">
        <v>1739</v>
      </c>
      <c r="D284" s="25" t="s">
        <v>1740</v>
      </c>
      <c r="E284" s="25" t="s">
        <v>1263</v>
      </c>
      <c r="F284" s="25">
        <v>48134</v>
      </c>
      <c r="G284" s="26">
        <v>1515</v>
      </c>
      <c r="H284" s="27">
        <v>7347822451</v>
      </c>
      <c r="I284" s="28">
        <v>3</v>
      </c>
      <c r="J284" s="29" t="s">
        <v>2235</v>
      </c>
      <c r="K284" s="67" t="s">
        <v>2234</v>
      </c>
      <c r="L284" s="47">
        <v>1637</v>
      </c>
      <c r="M284" s="50" t="s">
        <v>2235</v>
      </c>
      <c r="N284" s="129">
        <v>4.99745028</v>
      </c>
      <c r="O284" s="29" t="str">
        <f t="shared" si="63"/>
        <v>NO</v>
      </c>
      <c r="P284" s="130"/>
      <c r="Q284" s="53" t="str">
        <f t="shared" si="62"/>
        <v>NO</v>
      </c>
      <c r="R284" s="56" t="s">
        <v>2235</v>
      </c>
      <c r="S284" s="57">
        <v>69585</v>
      </c>
      <c r="T284" s="33">
        <v>3873</v>
      </c>
      <c r="U284" s="33">
        <v>7742</v>
      </c>
      <c r="V284" s="58">
        <v>1078</v>
      </c>
      <c r="W284" s="32">
        <f t="shared" si="52"/>
        <v>0</v>
      </c>
      <c r="X284" s="25">
        <f t="shared" si="53"/>
        <v>0</v>
      </c>
      <c r="Y284" s="25">
        <f t="shared" si="54"/>
        <v>0</v>
      </c>
      <c r="Z284" s="27">
        <f t="shared" si="55"/>
        <v>0</v>
      </c>
      <c r="AA284" s="66" t="str">
        <f t="shared" si="56"/>
        <v>-</v>
      </c>
      <c r="AB284" s="32">
        <f t="shared" si="57"/>
        <v>0</v>
      </c>
      <c r="AC284" s="25">
        <f t="shared" si="58"/>
        <v>0</v>
      </c>
      <c r="AD284" s="27">
        <f t="shared" si="59"/>
        <v>0</v>
      </c>
      <c r="AE284" s="66" t="str">
        <f t="shared" si="60"/>
        <v>-</v>
      </c>
      <c r="AF284" s="32">
        <f t="shared" si="61"/>
        <v>0</v>
      </c>
    </row>
    <row r="285" spans="1:32" s="1" customFormat="1" ht="12.75">
      <c r="A285" s="136">
        <v>2614520</v>
      </c>
      <c r="B285" s="137">
        <v>25010</v>
      </c>
      <c r="C285" s="32" t="s">
        <v>2086</v>
      </c>
      <c r="D285" s="25" t="s">
        <v>2087</v>
      </c>
      <c r="E285" s="25" t="s">
        <v>1369</v>
      </c>
      <c r="F285" s="25">
        <v>48503</v>
      </c>
      <c r="G285" s="26">
        <v>6106</v>
      </c>
      <c r="H285" s="27">
        <v>8107601249</v>
      </c>
      <c r="I285" s="28" t="s">
        <v>464</v>
      </c>
      <c r="J285" s="29" t="s">
        <v>2235</v>
      </c>
      <c r="K285" s="67" t="s">
        <v>2234</v>
      </c>
      <c r="L285" s="47">
        <v>18416</v>
      </c>
      <c r="M285" s="50" t="s">
        <v>2235</v>
      </c>
      <c r="N285" s="129">
        <v>33.97416754</v>
      </c>
      <c r="O285" s="29" t="str">
        <f t="shared" si="63"/>
        <v>YES</v>
      </c>
      <c r="P285" s="130"/>
      <c r="Q285" s="53" t="str">
        <f t="shared" si="62"/>
        <v>NO</v>
      </c>
      <c r="R285" s="56" t="s">
        <v>2235</v>
      </c>
      <c r="S285" s="57">
        <v>3132117</v>
      </c>
      <c r="T285" s="33">
        <v>399567</v>
      </c>
      <c r="U285" s="33">
        <v>710951</v>
      </c>
      <c r="V285" s="58">
        <v>323781</v>
      </c>
      <c r="W285" s="32">
        <f t="shared" si="52"/>
        <v>0</v>
      </c>
      <c r="X285" s="25">
        <f t="shared" si="53"/>
        <v>0</v>
      </c>
      <c r="Y285" s="25">
        <f t="shared" si="54"/>
        <v>0</v>
      </c>
      <c r="Z285" s="27">
        <f t="shared" si="55"/>
        <v>0</v>
      </c>
      <c r="AA285" s="66" t="str">
        <f t="shared" si="56"/>
        <v>-</v>
      </c>
      <c r="AB285" s="32">
        <f t="shared" si="57"/>
        <v>0</v>
      </c>
      <c r="AC285" s="25">
        <f t="shared" si="58"/>
        <v>1</v>
      </c>
      <c r="AD285" s="27">
        <f t="shared" si="59"/>
        <v>0</v>
      </c>
      <c r="AE285" s="66" t="str">
        <f t="shared" si="60"/>
        <v>-</v>
      </c>
      <c r="AF285" s="32">
        <f t="shared" si="61"/>
        <v>0</v>
      </c>
    </row>
    <row r="286" spans="1:32" s="1" customFormat="1" ht="12.75">
      <c r="A286" s="136">
        <v>2614550</v>
      </c>
      <c r="B286" s="137">
        <v>25120</v>
      </c>
      <c r="C286" s="32" t="s">
        <v>2088</v>
      </c>
      <c r="D286" s="25" t="s">
        <v>2089</v>
      </c>
      <c r="E286" s="25" t="s">
        <v>2090</v>
      </c>
      <c r="F286" s="25">
        <v>48433</v>
      </c>
      <c r="G286" s="26">
        <v>1379</v>
      </c>
      <c r="H286" s="27">
        <v>8105911180</v>
      </c>
      <c r="I286" s="28">
        <v>4</v>
      </c>
      <c r="J286" s="29" t="s">
        <v>2235</v>
      </c>
      <c r="K286" s="67" t="s">
        <v>2234</v>
      </c>
      <c r="L286" s="47">
        <v>4084</v>
      </c>
      <c r="M286" s="50" t="s">
        <v>2235</v>
      </c>
      <c r="N286" s="129">
        <v>3.992094862</v>
      </c>
      <c r="O286" s="29" t="str">
        <f t="shared" si="63"/>
        <v>NO</v>
      </c>
      <c r="P286" s="130"/>
      <c r="Q286" s="53" t="str">
        <f t="shared" si="62"/>
        <v>NO</v>
      </c>
      <c r="R286" s="56" t="s">
        <v>2235</v>
      </c>
      <c r="S286" s="57">
        <v>112299</v>
      </c>
      <c r="T286" s="33">
        <v>4396</v>
      </c>
      <c r="U286" s="33">
        <v>14962</v>
      </c>
      <c r="V286" s="58">
        <v>2690</v>
      </c>
      <c r="W286" s="32">
        <f t="shared" si="52"/>
        <v>0</v>
      </c>
      <c r="X286" s="25">
        <f t="shared" si="53"/>
        <v>0</v>
      </c>
      <c r="Y286" s="25">
        <f t="shared" si="54"/>
        <v>0</v>
      </c>
      <c r="Z286" s="27">
        <f t="shared" si="55"/>
        <v>0</v>
      </c>
      <c r="AA286" s="66" t="str">
        <f t="shared" si="56"/>
        <v>-</v>
      </c>
      <c r="AB286" s="32">
        <f t="shared" si="57"/>
        <v>0</v>
      </c>
      <c r="AC286" s="25">
        <f t="shared" si="58"/>
        <v>0</v>
      </c>
      <c r="AD286" s="27">
        <f t="shared" si="59"/>
        <v>0</v>
      </c>
      <c r="AE286" s="66" t="str">
        <f t="shared" si="60"/>
        <v>-</v>
      </c>
      <c r="AF286" s="32">
        <f t="shared" si="61"/>
        <v>0</v>
      </c>
    </row>
    <row r="287" spans="1:32" s="1" customFormat="1" ht="12.75">
      <c r="A287" s="136">
        <v>2614570</v>
      </c>
      <c r="B287" s="137">
        <v>40020</v>
      </c>
      <c r="C287" s="32" t="s">
        <v>2091</v>
      </c>
      <c r="D287" s="25" t="s">
        <v>2092</v>
      </c>
      <c r="E287" s="25" t="s">
        <v>2093</v>
      </c>
      <c r="F287" s="25">
        <v>49633</v>
      </c>
      <c r="G287" s="26">
        <v>9213</v>
      </c>
      <c r="H287" s="27">
        <v>2313694191</v>
      </c>
      <c r="I287" s="28">
        <v>7</v>
      </c>
      <c r="J287" s="29" t="s">
        <v>2236</v>
      </c>
      <c r="K287" s="67" t="s">
        <v>2234</v>
      </c>
      <c r="L287" s="47">
        <v>811</v>
      </c>
      <c r="M287" s="50" t="s">
        <v>2235</v>
      </c>
      <c r="N287" s="129">
        <v>17.79935275</v>
      </c>
      <c r="O287" s="29" t="str">
        <f t="shared" si="63"/>
        <v>NO</v>
      </c>
      <c r="P287" s="130"/>
      <c r="Q287" s="53" t="str">
        <f t="shared" si="62"/>
        <v>NO</v>
      </c>
      <c r="R287" s="56" t="s">
        <v>2236</v>
      </c>
      <c r="S287" s="57">
        <v>60675</v>
      </c>
      <c r="T287" s="33">
        <v>5412</v>
      </c>
      <c r="U287" s="33">
        <v>6195</v>
      </c>
      <c r="V287" s="58">
        <v>5424</v>
      </c>
      <c r="W287" s="32">
        <f t="shared" si="52"/>
        <v>1</v>
      </c>
      <c r="X287" s="25">
        <f t="shared" si="53"/>
        <v>0</v>
      </c>
      <c r="Y287" s="25">
        <f t="shared" si="54"/>
        <v>0</v>
      </c>
      <c r="Z287" s="27">
        <f t="shared" si="55"/>
        <v>0</v>
      </c>
      <c r="AA287" s="66" t="str">
        <f t="shared" si="56"/>
        <v>-</v>
      </c>
      <c r="AB287" s="32">
        <f t="shared" si="57"/>
        <v>1</v>
      </c>
      <c r="AC287" s="25">
        <f t="shared" si="58"/>
        <v>0</v>
      </c>
      <c r="AD287" s="27">
        <f t="shared" si="59"/>
        <v>0</v>
      </c>
      <c r="AE287" s="66" t="str">
        <f t="shared" si="60"/>
        <v>-</v>
      </c>
      <c r="AF287" s="32">
        <f t="shared" si="61"/>
        <v>0</v>
      </c>
    </row>
    <row r="288" spans="1:32" s="1" customFormat="1" ht="12.75">
      <c r="A288" s="136">
        <v>2614610</v>
      </c>
      <c r="B288" s="137">
        <v>41110</v>
      </c>
      <c r="C288" s="32" t="s">
        <v>2094</v>
      </c>
      <c r="D288" s="25" t="s">
        <v>2095</v>
      </c>
      <c r="E288" s="25" t="s">
        <v>400</v>
      </c>
      <c r="F288" s="25">
        <v>49546</v>
      </c>
      <c r="G288" s="26">
        <v>6497</v>
      </c>
      <c r="H288" s="27">
        <v>6164938800</v>
      </c>
      <c r="I288" s="28" t="s">
        <v>467</v>
      </c>
      <c r="J288" s="29" t="s">
        <v>2235</v>
      </c>
      <c r="K288" s="67" t="s">
        <v>2234</v>
      </c>
      <c r="L288" s="47">
        <v>8270</v>
      </c>
      <c r="M288" s="50" t="s">
        <v>2235</v>
      </c>
      <c r="N288" s="129">
        <v>2.663490689</v>
      </c>
      <c r="O288" s="29" t="str">
        <f t="shared" si="63"/>
        <v>NO</v>
      </c>
      <c r="P288" s="130"/>
      <c r="Q288" s="53" t="str">
        <f t="shared" si="62"/>
        <v>NO</v>
      </c>
      <c r="R288" s="56" t="s">
        <v>2235</v>
      </c>
      <c r="S288" s="57">
        <v>157168</v>
      </c>
      <c r="T288" s="33">
        <v>4681</v>
      </c>
      <c r="U288" s="33">
        <v>26988</v>
      </c>
      <c r="V288" s="58">
        <v>5448</v>
      </c>
      <c r="W288" s="32">
        <f t="shared" si="52"/>
        <v>0</v>
      </c>
      <c r="X288" s="25">
        <f t="shared" si="53"/>
        <v>0</v>
      </c>
      <c r="Y288" s="25">
        <f t="shared" si="54"/>
        <v>0</v>
      </c>
      <c r="Z288" s="27">
        <f t="shared" si="55"/>
        <v>0</v>
      </c>
      <c r="AA288" s="66" t="str">
        <f t="shared" si="56"/>
        <v>-</v>
      </c>
      <c r="AB288" s="32">
        <f t="shared" si="57"/>
        <v>0</v>
      </c>
      <c r="AC288" s="25">
        <f t="shared" si="58"/>
        <v>0</v>
      </c>
      <c r="AD288" s="27">
        <f t="shared" si="59"/>
        <v>0</v>
      </c>
      <c r="AE288" s="66" t="str">
        <f t="shared" si="60"/>
        <v>-</v>
      </c>
      <c r="AF288" s="32">
        <f t="shared" si="61"/>
        <v>0</v>
      </c>
    </row>
    <row r="289" spans="1:32" s="1" customFormat="1" ht="12.75">
      <c r="A289" s="136">
        <v>2611190</v>
      </c>
      <c r="B289" s="137">
        <v>36015</v>
      </c>
      <c r="C289" s="32" t="s">
        <v>1886</v>
      </c>
      <c r="D289" s="25" t="s">
        <v>1887</v>
      </c>
      <c r="E289" s="25" t="s">
        <v>1888</v>
      </c>
      <c r="F289" s="25">
        <v>49920</v>
      </c>
      <c r="G289" s="26">
        <v>1133</v>
      </c>
      <c r="H289" s="27">
        <v>9068756761</v>
      </c>
      <c r="I289" s="28">
        <v>7</v>
      </c>
      <c r="J289" s="29" t="s">
        <v>2236</v>
      </c>
      <c r="K289" s="67" t="s">
        <v>2234</v>
      </c>
      <c r="L289" s="47">
        <v>568</v>
      </c>
      <c r="M289" s="50" t="s">
        <v>2234</v>
      </c>
      <c r="N289" s="129">
        <v>10.66066066</v>
      </c>
      <c r="O289" s="29" t="str">
        <f t="shared" si="63"/>
        <v>NO</v>
      </c>
      <c r="P289" s="130"/>
      <c r="Q289" s="53" t="str">
        <f t="shared" si="62"/>
        <v>NO</v>
      </c>
      <c r="R289" s="56" t="s">
        <v>2236</v>
      </c>
      <c r="S289" s="57">
        <v>36703</v>
      </c>
      <c r="T289" s="33">
        <v>2717</v>
      </c>
      <c r="U289" s="33">
        <v>3867</v>
      </c>
      <c r="V289" s="58">
        <v>3843</v>
      </c>
      <c r="W289" s="32">
        <f t="shared" si="52"/>
        <v>1</v>
      </c>
      <c r="X289" s="25">
        <f t="shared" si="53"/>
        <v>1</v>
      </c>
      <c r="Y289" s="25">
        <f t="shared" si="54"/>
        <v>0</v>
      </c>
      <c r="Z289" s="27">
        <f t="shared" si="55"/>
        <v>0</v>
      </c>
      <c r="AA289" s="66" t="str">
        <f t="shared" si="56"/>
        <v>SRSA</v>
      </c>
      <c r="AB289" s="32">
        <f t="shared" si="57"/>
        <v>1</v>
      </c>
      <c r="AC289" s="25">
        <f t="shared" si="58"/>
        <v>0</v>
      </c>
      <c r="AD289" s="27">
        <f t="shared" si="59"/>
        <v>0</v>
      </c>
      <c r="AE289" s="66" t="str">
        <f t="shared" si="60"/>
        <v>-</v>
      </c>
      <c r="AF289" s="32">
        <f t="shared" si="61"/>
        <v>0</v>
      </c>
    </row>
    <row r="290" spans="1:32" s="1" customFormat="1" ht="12.75">
      <c r="A290" s="138" t="s">
        <v>2237</v>
      </c>
      <c r="B290" s="137" t="s">
        <v>2029</v>
      </c>
      <c r="C290" s="131" t="s">
        <v>2030</v>
      </c>
      <c r="D290" s="122" t="s">
        <v>2031</v>
      </c>
      <c r="E290" s="122" t="s">
        <v>2032</v>
      </c>
      <c r="F290" s="122" t="s">
        <v>2033</v>
      </c>
      <c r="G290" s="122" t="s">
        <v>2237</v>
      </c>
      <c r="H290" s="123">
        <v>7345723623</v>
      </c>
      <c r="I290" s="124"/>
      <c r="J290" s="29"/>
      <c r="K290" s="67" t="s">
        <v>2234</v>
      </c>
      <c r="L290" s="47">
        <v>305.44</v>
      </c>
      <c r="M290" s="117" t="s">
        <v>2068</v>
      </c>
      <c r="N290" s="129"/>
      <c r="O290" s="29" t="str">
        <f t="shared" si="63"/>
        <v>M</v>
      </c>
      <c r="P290" s="130">
        <v>11.14</v>
      </c>
      <c r="Q290" s="53" t="str">
        <f t="shared" si="62"/>
        <v>NO</v>
      </c>
      <c r="R290" s="56"/>
      <c r="S290" s="57">
        <v>16270</v>
      </c>
      <c r="T290" s="33">
        <v>1277</v>
      </c>
      <c r="U290" s="33">
        <v>849</v>
      </c>
      <c r="V290" s="58">
        <v>201</v>
      </c>
      <c r="W290" s="32">
        <f t="shared" si="52"/>
        <v>0</v>
      </c>
      <c r="X290" s="25">
        <f t="shared" si="53"/>
        <v>1</v>
      </c>
      <c r="Y290" s="25">
        <f t="shared" si="54"/>
        <v>0</v>
      </c>
      <c r="Z290" s="27">
        <f t="shared" si="55"/>
        <v>0</v>
      </c>
      <c r="AA290" s="66" t="str">
        <f t="shared" si="56"/>
        <v>-</v>
      </c>
      <c r="AB290" s="32">
        <f t="shared" si="57"/>
        <v>0</v>
      </c>
      <c r="AC290" s="25">
        <f t="shared" si="58"/>
        <v>0</v>
      </c>
      <c r="AD290" s="27">
        <f t="shared" si="59"/>
        <v>0</v>
      </c>
      <c r="AE290" s="66" t="str">
        <f t="shared" si="60"/>
        <v>-</v>
      </c>
      <c r="AF290" s="32">
        <f t="shared" si="61"/>
        <v>0</v>
      </c>
    </row>
    <row r="291" spans="1:32" s="1" customFormat="1" ht="12.75">
      <c r="A291" s="136">
        <v>2614700</v>
      </c>
      <c r="B291" s="137">
        <v>19070</v>
      </c>
      <c r="C291" s="32" t="s">
        <v>2099</v>
      </c>
      <c r="D291" s="25" t="s">
        <v>2100</v>
      </c>
      <c r="E291" s="25" t="s">
        <v>538</v>
      </c>
      <c r="F291" s="25">
        <v>48835</v>
      </c>
      <c r="G291" s="26">
        <v>408</v>
      </c>
      <c r="H291" s="27">
        <v>9895932296</v>
      </c>
      <c r="I291" s="28">
        <v>8</v>
      </c>
      <c r="J291" s="29" t="s">
        <v>2236</v>
      </c>
      <c r="K291" s="67" t="s">
        <v>2234</v>
      </c>
      <c r="L291" s="47">
        <v>500</v>
      </c>
      <c r="M291" s="50" t="s">
        <v>2234</v>
      </c>
      <c r="N291" s="129">
        <v>3.595890411</v>
      </c>
      <c r="O291" s="29" t="str">
        <f t="shared" si="63"/>
        <v>NO</v>
      </c>
      <c r="P291" s="130"/>
      <c r="Q291" s="53" t="str">
        <f t="shared" si="62"/>
        <v>NO</v>
      </c>
      <c r="R291" s="56" t="s">
        <v>2236</v>
      </c>
      <c r="S291" s="57">
        <v>18988</v>
      </c>
      <c r="T291" s="33">
        <v>779</v>
      </c>
      <c r="U291" s="33">
        <v>2304</v>
      </c>
      <c r="V291" s="58">
        <v>387</v>
      </c>
      <c r="W291" s="32">
        <f t="shared" si="52"/>
        <v>1</v>
      </c>
      <c r="X291" s="25">
        <f t="shared" si="53"/>
        <v>1</v>
      </c>
      <c r="Y291" s="25">
        <f t="shared" si="54"/>
        <v>0</v>
      </c>
      <c r="Z291" s="27">
        <f t="shared" si="55"/>
        <v>0</v>
      </c>
      <c r="AA291" s="66" t="str">
        <f t="shared" si="56"/>
        <v>SRSA</v>
      </c>
      <c r="AB291" s="32">
        <f t="shared" si="57"/>
        <v>1</v>
      </c>
      <c r="AC291" s="25">
        <f t="shared" si="58"/>
        <v>0</v>
      </c>
      <c r="AD291" s="27">
        <f t="shared" si="59"/>
        <v>0</v>
      </c>
      <c r="AE291" s="66" t="str">
        <f t="shared" si="60"/>
        <v>-</v>
      </c>
      <c r="AF291" s="32">
        <f t="shared" si="61"/>
        <v>0</v>
      </c>
    </row>
    <row r="292" spans="1:32" s="1" customFormat="1" ht="12.75">
      <c r="A292" s="136">
        <v>2614730</v>
      </c>
      <c r="B292" s="137">
        <v>47030</v>
      </c>
      <c r="C292" s="32" t="s">
        <v>2101</v>
      </c>
      <c r="D292" s="25" t="s">
        <v>2102</v>
      </c>
      <c r="E292" s="25" t="s">
        <v>2103</v>
      </c>
      <c r="F292" s="25">
        <v>48836</v>
      </c>
      <c r="G292" s="26">
        <v>769</v>
      </c>
      <c r="H292" s="27">
        <v>5172236015</v>
      </c>
      <c r="I292" s="28" t="s">
        <v>473</v>
      </c>
      <c r="J292" s="29" t="s">
        <v>2235</v>
      </c>
      <c r="K292" s="67" t="s">
        <v>2234</v>
      </c>
      <c r="L292" s="47">
        <v>2910</v>
      </c>
      <c r="M292" s="50" t="s">
        <v>2235</v>
      </c>
      <c r="N292" s="129">
        <v>5.898123324</v>
      </c>
      <c r="O292" s="29" t="str">
        <f t="shared" si="63"/>
        <v>NO</v>
      </c>
      <c r="P292" s="130"/>
      <c r="Q292" s="53" t="str">
        <f t="shared" si="62"/>
        <v>NO</v>
      </c>
      <c r="R292" s="56" t="s">
        <v>2235</v>
      </c>
      <c r="S292" s="57">
        <v>101607</v>
      </c>
      <c r="T292" s="33">
        <v>5645</v>
      </c>
      <c r="U292" s="33">
        <v>12706</v>
      </c>
      <c r="V292" s="58">
        <v>1917</v>
      </c>
      <c r="W292" s="32">
        <f t="shared" si="52"/>
        <v>0</v>
      </c>
      <c r="X292" s="25">
        <f t="shared" si="53"/>
        <v>0</v>
      </c>
      <c r="Y292" s="25">
        <f t="shared" si="54"/>
        <v>0</v>
      </c>
      <c r="Z292" s="27">
        <f t="shared" si="55"/>
        <v>0</v>
      </c>
      <c r="AA292" s="66" t="str">
        <f t="shared" si="56"/>
        <v>-</v>
      </c>
      <c r="AB292" s="32">
        <f t="shared" si="57"/>
        <v>0</v>
      </c>
      <c r="AC292" s="25">
        <f t="shared" si="58"/>
        <v>0</v>
      </c>
      <c r="AD292" s="27">
        <f t="shared" si="59"/>
        <v>0</v>
      </c>
      <c r="AE292" s="66" t="str">
        <f t="shared" si="60"/>
        <v>-</v>
      </c>
      <c r="AF292" s="32">
        <f t="shared" si="61"/>
        <v>0</v>
      </c>
    </row>
    <row r="293" spans="1:32" s="1" customFormat="1" ht="12.75">
      <c r="A293" s="136">
        <v>2600218</v>
      </c>
      <c r="B293" s="137">
        <v>73909</v>
      </c>
      <c r="C293" s="32" t="s">
        <v>1422</v>
      </c>
      <c r="D293" s="25" t="s">
        <v>1423</v>
      </c>
      <c r="E293" s="25" t="s">
        <v>486</v>
      </c>
      <c r="F293" s="25">
        <v>48601</v>
      </c>
      <c r="G293" s="26">
        <v>3499</v>
      </c>
      <c r="H293" s="27">
        <v>9897532349</v>
      </c>
      <c r="I293" s="28">
        <v>2</v>
      </c>
      <c r="J293" s="29" t="s">
        <v>2235</v>
      </c>
      <c r="K293" s="67" t="s">
        <v>2234</v>
      </c>
      <c r="L293" s="47">
        <v>250</v>
      </c>
      <c r="M293" s="50" t="s">
        <v>2234</v>
      </c>
      <c r="N293" s="129" t="s">
        <v>454</v>
      </c>
      <c r="O293" s="29" t="str">
        <f t="shared" si="63"/>
        <v>M</v>
      </c>
      <c r="P293" s="130">
        <v>43.382</v>
      </c>
      <c r="Q293" s="53" t="str">
        <f t="shared" si="62"/>
        <v>YES</v>
      </c>
      <c r="R293" s="56" t="s">
        <v>2235</v>
      </c>
      <c r="S293" s="57">
        <v>38384</v>
      </c>
      <c r="T293" s="33">
        <v>5937</v>
      </c>
      <c r="U293" s="33">
        <v>4802</v>
      </c>
      <c r="V293" s="58">
        <v>5577</v>
      </c>
      <c r="W293" s="32">
        <f t="shared" si="52"/>
        <v>0</v>
      </c>
      <c r="X293" s="25">
        <f t="shared" si="53"/>
        <v>1</v>
      </c>
      <c r="Y293" s="25">
        <f t="shared" si="54"/>
        <v>0</v>
      </c>
      <c r="Z293" s="27">
        <f t="shared" si="55"/>
        <v>0</v>
      </c>
      <c r="AA293" s="66" t="str">
        <f t="shared" si="56"/>
        <v>-</v>
      </c>
      <c r="AB293" s="32">
        <f t="shared" si="57"/>
        <v>0</v>
      </c>
      <c r="AC293" s="25">
        <f t="shared" si="58"/>
        <v>1</v>
      </c>
      <c r="AD293" s="27">
        <f t="shared" si="59"/>
        <v>0</v>
      </c>
      <c r="AE293" s="66" t="str">
        <f t="shared" si="60"/>
        <v>-</v>
      </c>
      <c r="AF293" s="32">
        <f t="shared" si="61"/>
        <v>0</v>
      </c>
    </row>
    <row r="294" spans="1:32" s="1" customFormat="1" ht="12.75">
      <c r="A294" s="136">
        <v>2614760</v>
      </c>
      <c r="B294" s="137">
        <v>73190</v>
      </c>
      <c r="C294" s="32" t="s">
        <v>2104</v>
      </c>
      <c r="D294" s="25" t="s">
        <v>2105</v>
      </c>
      <c r="E294" s="25" t="s">
        <v>2106</v>
      </c>
      <c r="F294" s="25">
        <v>48734</v>
      </c>
      <c r="G294" s="26">
        <v>1229</v>
      </c>
      <c r="H294" s="27">
        <v>9896529958</v>
      </c>
      <c r="I294" s="28">
        <v>8</v>
      </c>
      <c r="J294" s="29" t="s">
        <v>2236</v>
      </c>
      <c r="K294" s="67" t="s">
        <v>2234</v>
      </c>
      <c r="L294" s="47">
        <v>1199</v>
      </c>
      <c r="M294" s="50" t="s">
        <v>2235</v>
      </c>
      <c r="N294" s="129">
        <v>5.043478261</v>
      </c>
      <c r="O294" s="29" t="str">
        <f t="shared" si="63"/>
        <v>NO</v>
      </c>
      <c r="P294" s="130"/>
      <c r="Q294" s="53" t="str">
        <f t="shared" si="62"/>
        <v>NO</v>
      </c>
      <c r="R294" s="56" t="s">
        <v>2236</v>
      </c>
      <c r="S294" s="57">
        <v>42650</v>
      </c>
      <c r="T294" s="33">
        <v>1713</v>
      </c>
      <c r="U294" s="33">
        <v>6482</v>
      </c>
      <c r="V294" s="58">
        <v>1067</v>
      </c>
      <c r="W294" s="32">
        <f t="shared" si="52"/>
        <v>1</v>
      </c>
      <c r="X294" s="25">
        <f t="shared" si="53"/>
        <v>0</v>
      </c>
      <c r="Y294" s="25">
        <f t="shared" si="54"/>
        <v>0</v>
      </c>
      <c r="Z294" s="27">
        <f t="shared" si="55"/>
        <v>0</v>
      </c>
      <c r="AA294" s="66" t="str">
        <f t="shared" si="56"/>
        <v>-</v>
      </c>
      <c r="AB294" s="32">
        <f t="shared" si="57"/>
        <v>1</v>
      </c>
      <c r="AC294" s="25">
        <f t="shared" si="58"/>
        <v>0</v>
      </c>
      <c r="AD294" s="27">
        <f t="shared" si="59"/>
        <v>0</v>
      </c>
      <c r="AE294" s="66" t="str">
        <f t="shared" si="60"/>
        <v>-</v>
      </c>
      <c r="AF294" s="32">
        <f t="shared" si="61"/>
        <v>0</v>
      </c>
    </row>
    <row r="295" spans="1:32" s="1" customFormat="1" ht="12.75">
      <c r="A295" s="136">
        <v>2614790</v>
      </c>
      <c r="B295" s="137">
        <v>10025</v>
      </c>
      <c r="C295" s="32" t="s">
        <v>2107</v>
      </c>
      <c r="D295" s="25" t="s">
        <v>2108</v>
      </c>
      <c r="E295" s="25" t="s">
        <v>547</v>
      </c>
      <c r="F295" s="25">
        <v>49635</v>
      </c>
      <c r="G295" s="26">
        <v>9348</v>
      </c>
      <c r="H295" s="27">
        <v>2313524641</v>
      </c>
      <c r="I295" s="28">
        <v>7</v>
      </c>
      <c r="J295" s="29" t="s">
        <v>2236</v>
      </c>
      <c r="K295" s="67" t="s">
        <v>2234</v>
      </c>
      <c r="L295" s="47">
        <v>533</v>
      </c>
      <c r="M295" s="50" t="s">
        <v>2234</v>
      </c>
      <c r="N295" s="129">
        <v>10.30405405</v>
      </c>
      <c r="O295" s="29" t="str">
        <f t="shared" si="63"/>
        <v>NO</v>
      </c>
      <c r="P295" s="130"/>
      <c r="Q295" s="53" t="str">
        <f t="shared" si="62"/>
        <v>NO</v>
      </c>
      <c r="R295" s="56" t="s">
        <v>2236</v>
      </c>
      <c r="S295" s="57">
        <v>28033</v>
      </c>
      <c r="T295" s="33">
        <v>1913</v>
      </c>
      <c r="U295" s="33">
        <v>2694</v>
      </c>
      <c r="V295" s="58">
        <v>2026</v>
      </c>
      <c r="W295" s="32">
        <f t="shared" si="52"/>
        <v>1</v>
      </c>
      <c r="X295" s="25">
        <f t="shared" si="53"/>
        <v>1</v>
      </c>
      <c r="Y295" s="25">
        <f t="shared" si="54"/>
        <v>0</v>
      </c>
      <c r="Z295" s="27">
        <f t="shared" si="55"/>
        <v>0</v>
      </c>
      <c r="AA295" s="66" t="str">
        <f t="shared" si="56"/>
        <v>SRSA</v>
      </c>
      <c r="AB295" s="32">
        <f t="shared" si="57"/>
        <v>1</v>
      </c>
      <c r="AC295" s="25">
        <f t="shared" si="58"/>
        <v>0</v>
      </c>
      <c r="AD295" s="27">
        <f t="shared" si="59"/>
        <v>0</v>
      </c>
      <c r="AE295" s="66" t="str">
        <f t="shared" si="60"/>
        <v>-</v>
      </c>
      <c r="AF295" s="32">
        <f t="shared" si="61"/>
        <v>0</v>
      </c>
    </row>
    <row r="296" spans="1:32" s="1" customFormat="1" ht="12.75">
      <c r="A296" s="136">
        <v>2614820</v>
      </c>
      <c r="B296" s="137">
        <v>50100</v>
      </c>
      <c r="C296" s="32" t="s">
        <v>2109</v>
      </c>
      <c r="D296" s="25" t="s">
        <v>2110</v>
      </c>
      <c r="E296" s="25" t="s">
        <v>2111</v>
      </c>
      <c r="F296" s="25">
        <v>48026</v>
      </c>
      <c r="G296" s="26">
        <v>1892</v>
      </c>
      <c r="H296" s="27">
        <v>5862935100</v>
      </c>
      <c r="I296" s="28">
        <v>3</v>
      </c>
      <c r="J296" s="29" t="s">
        <v>2235</v>
      </c>
      <c r="K296" s="67" t="s">
        <v>2234</v>
      </c>
      <c r="L296" s="47">
        <v>4533</v>
      </c>
      <c r="M296" s="50" t="s">
        <v>2235</v>
      </c>
      <c r="N296" s="129">
        <v>9.523809524</v>
      </c>
      <c r="O296" s="29" t="str">
        <f t="shared" si="63"/>
        <v>NO</v>
      </c>
      <c r="P296" s="130"/>
      <c r="Q296" s="53" t="str">
        <f t="shared" si="62"/>
        <v>NO</v>
      </c>
      <c r="R296" s="56" t="s">
        <v>2235</v>
      </c>
      <c r="S296" s="57">
        <v>169375</v>
      </c>
      <c r="T296" s="33">
        <v>11811</v>
      </c>
      <c r="U296" s="33">
        <v>21248</v>
      </c>
      <c r="V296" s="58">
        <v>2987</v>
      </c>
      <c r="W296" s="32">
        <f t="shared" si="52"/>
        <v>0</v>
      </c>
      <c r="X296" s="25">
        <f t="shared" si="53"/>
        <v>0</v>
      </c>
      <c r="Y296" s="25">
        <f t="shared" si="54"/>
        <v>0</v>
      </c>
      <c r="Z296" s="27">
        <f t="shared" si="55"/>
        <v>0</v>
      </c>
      <c r="AA296" s="66" t="str">
        <f t="shared" si="56"/>
        <v>-</v>
      </c>
      <c r="AB296" s="32">
        <f t="shared" si="57"/>
        <v>0</v>
      </c>
      <c r="AC296" s="25">
        <f t="shared" si="58"/>
        <v>0</v>
      </c>
      <c r="AD296" s="27">
        <f t="shared" si="59"/>
        <v>0</v>
      </c>
      <c r="AE296" s="66" t="str">
        <f t="shared" si="60"/>
        <v>-</v>
      </c>
      <c r="AF296" s="32">
        <f t="shared" si="61"/>
        <v>0</v>
      </c>
    </row>
    <row r="297" spans="1:32" s="1" customFormat="1" ht="12.75">
      <c r="A297" s="136">
        <v>2615090</v>
      </c>
      <c r="B297" s="137">
        <v>53030</v>
      </c>
      <c r="C297" s="32" t="s">
        <v>2115</v>
      </c>
      <c r="D297" s="25" t="s">
        <v>2116</v>
      </c>
      <c r="E297" s="25" t="s">
        <v>2117</v>
      </c>
      <c r="F297" s="25">
        <v>49411</v>
      </c>
      <c r="G297" s="26">
        <v>9601</v>
      </c>
      <c r="H297" s="27">
        <v>2314645651</v>
      </c>
      <c r="I297" s="28">
        <v>7</v>
      </c>
      <c r="J297" s="29" t="s">
        <v>2236</v>
      </c>
      <c r="K297" s="67" t="s">
        <v>2234</v>
      </c>
      <c r="L297" s="47">
        <v>159</v>
      </c>
      <c r="M297" s="50" t="s">
        <v>2234</v>
      </c>
      <c r="N297" s="129">
        <v>8.571428571</v>
      </c>
      <c r="O297" s="29" t="str">
        <f t="shared" si="63"/>
        <v>NO</v>
      </c>
      <c r="P297" s="130"/>
      <c r="Q297" s="53" t="str">
        <f t="shared" si="62"/>
        <v>NO</v>
      </c>
      <c r="R297" s="56" t="s">
        <v>2236</v>
      </c>
      <c r="S297" s="57">
        <v>10916</v>
      </c>
      <c r="T297" s="33">
        <v>877</v>
      </c>
      <c r="U297" s="33">
        <v>0</v>
      </c>
      <c r="V297" s="58">
        <v>1822</v>
      </c>
      <c r="W297" s="32">
        <f t="shared" si="52"/>
        <v>1</v>
      </c>
      <c r="X297" s="25">
        <f t="shared" si="53"/>
        <v>1</v>
      </c>
      <c r="Y297" s="25">
        <f t="shared" si="54"/>
        <v>0</v>
      </c>
      <c r="Z297" s="27">
        <f t="shared" si="55"/>
        <v>0</v>
      </c>
      <c r="AA297" s="66" t="str">
        <f t="shared" si="56"/>
        <v>SRSA</v>
      </c>
      <c r="AB297" s="32">
        <f t="shared" si="57"/>
        <v>1</v>
      </c>
      <c r="AC297" s="25">
        <f t="shared" si="58"/>
        <v>0</v>
      </c>
      <c r="AD297" s="27">
        <f t="shared" si="59"/>
        <v>0</v>
      </c>
      <c r="AE297" s="66" t="str">
        <f t="shared" si="60"/>
        <v>-</v>
      </c>
      <c r="AF297" s="32">
        <f t="shared" si="61"/>
        <v>0</v>
      </c>
    </row>
    <row r="298" spans="1:32" s="1" customFormat="1" ht="12.75">
      <c r="A298" s="136">
        <v>2615060</v>
      </c>
      <c r="B298" s="137">
        <v>73200</v>
      </c>
      <c r="C298" s="32" t="s">
        <v>2112</v>
      </c>
      <c r="D298" s="25" t="s">
        <v>2113</v>
      </c>
      <c r="E298" s="25" t="s">
        <v>2114</v>
      </c>
      <c r="F298" s="25">
        <v>48623</v>
      </c>
      <c r="G298" s="26">
        <v>8106</v>
      </c>
      <c r="H298" s="27">
        <v>9896955527</v>
      </c>
      <c r="I298" s="28" t="s">
        <v>467</v>
      </c>
      <c r="J298" s="29" t="s">
        <v>2235</v>
      </c>
      <c r="K298" s="67" t="s">
        <v>2234</v>
      </c>
      <c r="L298" s="47">
        <v>1559</v>
      </c>
      <c r="M298" s="50" t="s">
        <v>2235</v>
      </c>
      <c r="N298" s="129">
        <v>1.917315758</v>
      </c>
      <c r="O298" s="29" t="str">
        <f t="shared" si="63"/>
        <v>NO</v>
      </c>
      <c r="P298" s="130"/>
      <c r="Q298" s="53" t="str">
        <f t="shared" si="62"/>
        <v>NO</v>
      </c>
      <c r="R298" s="56" t="s">
        <v>2235</v>
      </c>
      <c r="S298" s="57">
        <v>44528</v>
      </c>
      <c r="T298" s="33">
        <v>1737</v>
      </c>
      <c r="U298" s="33">
        <v>5665</v>
      </c>
      <c r="V298" s="58">
        <v>1028</v>
      </c>
      <c r="W298" s="32">
        <f t="shared" si="52"/>
        <v>0</v>
      </c>
      <c r="X298" s="25">
        <f t="shared" si="53"/>
        <v>0</v>
      </c>
      <c r="Y298" s="25">
        <f t="shared" si="54"/>
        <v>0</v>
      </c>
      <c r="Z298" s="27">
        <f t="shared" si="55"/>
        <v>0</v>
      </c>
      <c r="AA298" s="66" t="str">
        <f t="shared" si="56"/>
        <v>-</v>
      </c>
      <c r="AB298" s="32">
        <f t="shared" si="57"/>
        <v>0</v>
      </c>
      <c r="AC298" s="25">
        <f t="shared" si="58"/>
        <v>0</v>
      </c>
      <c r="AD298" s="27">
        <f t="shared" si="59"/>
        <v>0</v>
      </c>
      <c r="AE298" s="66" t="str">
        <f t="shared" si="60"/>
        <v>-</v>
      </c>
      <c r="AF298" s="32">
        <f t="shared" si="61"/>
        <v>0</v>
      </c>
    </row>
    <row r="299" spans="1:32" s="1" customFormat="1" ht="12.75">
      <c r="A299" s="136">
        <v>2615150</v>
      </c>
      <c r="B299" s="137">
        <v>62040</v>
      </c>
      <c r="C299" s="32" t="s">
        <v>2118</v>
      </c>
      <c r="D299" s="25" t="s">
        <v>2119</v>
      </c>
      <c r="E299" s="25" t="s">
        <v>541</v>
      </c>
      <c r="F299" s="25">
        <v>49412</v>
      </c>
      <c r="G299" s="26">
        <v>1595</v>
      </c>
      <c r="H299" s="27">
        <v>2319242350</v>
      </c>
      <c r="I299" s="28" t="s">
        <v>467</v>
      </c>
      <c r="J299" s="29" t="s">
        <v>2235</v>
      </c>
      <c r="K299" s="67" t="s">
        <v>2234</v>
      </c>
      <c r="L299" s="47">
        <v>2408</v>
      </c>
      <c r="M299" s="50" t="s">
        <v>2235</v>
      </c>
      <c r="N299" s="129">
        <v>14.16921509</v>
      </c>
      <c r="O299" s="29" t="str">
        <f t="shared" si="63"/>
        <v>NO</v>
      </c>
      <c r="P299" s="130"/>
      <c r="Q299" s="53" t="str">
        <f t="shared" si="62"/>
        <v>NO</v>
      </c>
      <c r="R299" s="56" t="s">
        <v>2235</v>
      </c>
      <c r="S299" s="57">
        <v>149504</v>
      </c>
      <c r="T299" s="33">
        <v>11347</v>
      </c>
      <c r="U299" s="33">
        <v>15431</v>
      </c>
      <c r="V299" s="58">
        <v>7460</v>
      </c>
      <c r="W299" s="32">
        <f t="shared" si="52"/>
        <v>0</v>
      </c>
      <c r="X299" s="25">
        <f t="shared" si="53"/>
        <v>0</v>
      </c>
      <c r="Y299" s="25">
        <f t="shared" si="54"/>
        <v>0</v>
      </c>
      <c r="Z299" s="27">
        <f t="shared" si="55"/>
        <v>0</v>
      </c>
      <c r="AA299" s="66" t="str">
        <f t="shared" si="56"/>
        <v>-</v>
      </c>
      <c r="AB299" s="32">
        <f t="shared" si="57"/>
        <v>0</v>
      </c>
      <c r="AC299" s="25">
        <f t="shared" si="58"/>
        <v>0</v>
      </c>
      <c r="AD299" s="27">
        <f t="shared" si="59"/>
        <v>0</v>
      </c>
      <c r="AE299" s="66" t="str">
        <f t="shared" si="60"/>
        <v>-</v>
      </c>
      <c r="AF299" s="32">
        <f t="shared" si="61"/>
        <v>0</v>
      </c>
    </row>
    <row r="300" spans="1:32" s="1" customFormat="1" ht="12.75">
      <c r="A300" s="136">
        <v>2615390</v>
      </c>
      <c r="B300" s="137">
        <v>61080</v>
      </c>
      <c r="C300" s="32" t="s">
        <v>2120</v>
      </c>
      <c r="D300" s="25" t="s">
        <v>2121</v>
      </c>
      <c r="E300" s="25" t="s">
        <v>2122</v>
      </c>
      <c r="F300" s="25">
        <v>49415</v>
      </c>
      <c r="G300" s="26">
        <v>9600</v>
      </c>
      <c r="H300" s="27">
        <v>2318653154</v>
      </c>
      <c r="I300" s="28" t="s">
        <v>466</v>
      </c>
      <c r="J300" s="29" t="s">
        <v>2235</v>
      </c>
      <c r="K300" s="67" t="s">
        <v>2234</v>
      </c>
      <c r="L300" s="47">
        <v>3020</v>
      </c>
      <c r="M300" s="50" t="s">
        <v>2235</v>
      </c>
      <c r="N300" s="129">
        <v>8.569790771</v>
      </c>
      <c r="O300" s="29" t="str">
        <f t="shared" si="63"/>
        <v>NO</v>
      </c>
      <c r="P300" s="130"/>
      <c r="Q300" s="53" t="str">
        <f t="shared" si="62"/>
        <v>NO</v>
      </c>
      <c r="R300" s="56" t="s">
        <v>2235</v>
      </c>
      <c r="S300" s="57">
        <v>102676</v>
      </c>
      <c r="T300" s="33">
        <v>8020</v>
      </c>
      <c r="U300" s="33">
        <v>14777</v>
      </c>
      <c r="V300" s="58">
        <v>1990</v>
      </c>
      <c r="W300" s="32">
        <f t="shared" si="52"/>
        <v>0</v>
      </c>
      <c r="X300" s="25">
        <f t="shared" si="53"/>
        <v>0</v>
      </c>
      <c r="Y300" s="25">
        <f t="shared" si="54"/>
        <v>0</v>
      </c>
      <c r="Z300" s="27">
        <f t="shared" si="55"/>
        <v>0</v>
      </c>
      <c r="AA300" s="66" t="str">
        <f t="shared" si="56"/>
        <v>-</v>
      </c>
      <c r="AB300" s="32">
        <f t="shared" si="57"/>
        <v>0</v>
      </c>
      <c r="AC300" s="25">
        <f t="shared" si="58"/>
        <v>0</v>
      </c>
      <c r="AD300" s="27">
        <f t="shared" si="59"/>
        <v>0</v>
      </c>
      <c r="AE300" s="66" t="str">
        <f t="shared" si="60"/>
        <v>-</v>
      </c>
      <c r="AF300" s="32">
        <f t="shared" si="61"/>
        <v>0</v>
      </c>
    </row>
    <row r="301" spans="1:32" s="1" customFormat="1" ht="12.75">
      <c r="A301" s="136">
        <v>2615420</v>
      </c>
      <c r="B301" s="137">
        <v>29050</v>
      </c>
      <c r="C301" s="32" t="s">
        <v>2123</v>
      </c>
      <c r="D301" s="25" t="s">
        <v>2124</v>
      </c>
      <c r="E301" s="25" t="s">
        <v>560</v>
      </c>
      <c r="F301" s="25">
        <v>48856</v>
      </c>
      <c r="G301" s="26">
        <v>9704</v>
      </c>
      <c r="H301" s="27">
        <v>9892367300</v>
      </c>
      <c r="I301" s="28">
        <v>7</v>
      </c>
      <c r="J301" s="29" t="s">
        <v>2236</v>
      </c>
      <c r="K301" s="67" t="s">
        <v>2234</v>
      </c>
      <c r="L301" s="47">
        <v>947</v>
      </c>
      <c r="M301" s="50" t="s">
        <v>2235</v>
      </c>
      <c r="N301" s="129">
        <v>11.68969182</v>
      </c>
      <c r="O301" s="29" t="str">
        <f t="shared" si="63"/>
        <v>NO</v>
      </c>
      <c r="P301" s="130"/>
      <c r="Q301" s="53" t="str">
        <f t="shared" si="62"/>
        <v>NO</v>
      </c>
      <c r="R301" s="56" t="s">
        <v>2236</v>
      </c>
      <c r="S301" s="57">
        <v>49203</v>
      </c>
      <c r="T301" s="33">
        <v>3482</v>
      </c>
      <c r="U301" s="33">
        <v>5618</v>
      </c>
      <c r="V301" s="58">
        <v>624</v>
      </c>
      <c r="W301" s="32">
        <f t="shared" si="52"/>
        <v>1</v>
      </c>
      <c r="X301" s="25">
        <f t="shared" si="53"/>
        <v>0</v>
      </c>
      <c r="Y301" s="25">
        <f t="shared" si="54"/>
        <v>0</v>
      </c>
      <c r="Z301" s="27">
        <f t="shared" si="55"/>
        <v>0</v>
      </c>
      <c r="AA301" s="66" t="str">
        <f t="shared" si="56"/>
        <v>-</v>
      </c>
      <c r="AB301" s="32">
        <f t="shared" si="57"/>
        <v>1</v>
      </c>
      <c r="AC301" s="25">
        <f t="shared" si="58"/>
        <v>0</v>
      </c>
      <c r="AD301" s="27">
        <f t="shared" si="59"/>
        <v>0</v>
      </c>
      <c r="AE301" s="66" t="str">
        <f t="shared" si="60"/>
        <v>-</v>
      </c>
      <c r="AF301" s="32">
        <f t="shared" si="61"/>
        <v>0</v>
      </c>
    </row>
    <row r="302" spans="1:32" s="1" customFormat="1" ht="12.75">
      <c r="A302" s="136">
        <v>2615450</v>
      </c>
      <c r="B302" s="137">
        <v>39050</v>
      </c>
      <c r="C302" s="32" t="s">
        <v>2125</v>
      </c>
      <c r="D302" s="25" t="s">
        <v>2126</v>
      </c>
      <c r="E302" s="25" t="s">
        <v>564</v>
      </c>
      <c r="F302" s="25">
        <v>49053</v>
      </c>
      <c r="G302" s="26">
        <v>9620</v>
      </c>
      <c r="H302" s="27">
        <v>2694842000</v>
      </c>
      <c r="I302" s="28" t="s">
        <v>467</v>
      </c>
      <c r="J302" s="29" t="s">
        <v>2235</v>
      </c>
      <c r="K302" s="67" t="s">
        <v>2234</v>
      </c>
      <c r="L302" s="47">
        <v>1135</v>
      </c>
      <c r="M302" s="50" t="s">
        <v>2235</v>
      </c>
      <c r="N302" s="129">
        <v>10.07692308</v>
      </c>
      <c r="O302" s="29" t="str">
        <f t="shared" si="63"/>
        <v>NO</v>
      </c>
      <c r="P302" s="130"/>
      <c r="Q302" s="53" t="str">
        <f t="shared" si="62"/>
        <v>NO</v>
      </c>
      <c r="R302" s="56" t="s">
        <v>2235</v>
      </c>
      <c r="S302" s="57">
        <v>47269</v>
      </c>
      <c r="T302" s="33">
        <v>3673</v>
      </c>
      <c r="U302" s="33">
        <v>5886</v>
      </c>
      <c r="V302" s="58">
        <v>748</v>
      </c>
      <c r="W302" s="32">
        <f t="shared" si="52"/>
        <v>0</v>
      </c>
      <c r="X302" s="25">
        <f t="shared" si="53"/>
        <v>0</v>
      </c>
      <c r="Y302" s="25">
        <f t="shared" si="54"/>
        <v>0</v>
      </c>
      <c r="Z302" s="27">
        <f t="shared" si="55"/>
        <v>0</v>
      </c>
      <c r="AA302" s="66" t="str">
        <f t="shared" si="56"/>
        <v>-</v>
      </c>
      <c r="AB302" s="32">
        <f t="shared" si="57"/>
        <v>0</v>
      </c>
      <c r="AC302" s="25">
        <f t="shared" si="58"/>
        <v>0</v>
      </c>
      <c r="AD302" s="27">
        <f t="shared" si="59"/>
        <v>0</v>
      </c>
      <c r="AE302" s="66" t="str">
        <f t="shared" si="60"/>
        <v>-</v>
      </c>
      <c r="AF302" s="32">
        <f t="shared" si="61"/>
        <v>0</v>
      </c>
    </row>
    <row r="303" spans="1:32" s="1" customFormat="1" ht="12.75">
      <c r="A303" s="136">
        <v>2615480</v>
      </c>
      <c r="B303" s="137">
        <v>11160</v>
      </c>
      <c r="C303" s="32" t="s">
        <v>2127</v>
      </c>
      <c r="D303" s="25" t="s">
        <v>795</v>
      </c>
      <c r="E303" s="25" t="s">
        <v>2128</v>
      </c>
      <c r="F303" s="25">
        <v>49113</v>
      </c>
      <c r="G303" s="26">
        <v>248</v>
      </c>
      <c r="H303" s="27">
        <v>2695453364</v>
      </c>
      <c r="I303" s="28">
        <v>8</v>
      </c>
      <c r="J303" s="29" t="s">
        <v>2236</v>
      </c>
      <c r="K303" s="67" t="s">
        <v>2234</v>
      </c>
      <c r="L303" s="47">
        <v>285</v>
      </c>
      <c r="M303" s="50" t="s">
        <v>2234</v>
      </c>
      <c r="N303" s="129">
        <v>12.26993865</v>
      </c>
      <c r="O303" s="29" t="str">
        <f t="shared" si="63"/>
        <v>NO</v>
      </c>
      <c r="P303" s="130"/>
      <c r="Q303" s="53" t="str">
        <f t="shared" si="62"/>
        <v>NO</v>
      </c>
      <c r="R303" s="56" t="s">
        <v>2236</v>
      </c>
      <c r="S303" s="57">
        <v>25357</v>
      </c>
      <c r="T303" s="33">
        <v>1968</v>
      </c>
      <c r="U303" s="33">
        <v>2336</v>
      </c>
      <c r="V303" s="58">
        <v>2654</v>
      </c>
      <c r="W303" s="32">
        <f t="shared" si="52"/>
        <v>1</v>
      </c>
      <c r="X303" s="25">
        <f t="shared" si="53"/>
        <v>1</v>
      </c>
      <c r="Y303" s="25">
        <f t="shared" si="54"/>
        <v>0</v>
      </c>
      <c r="Z303" s="27">
        <f t="shared" si="55"/>
        <v>0</v>
      </c>
      <c r="AA303" s="66" t="str">
        <f t="shared" si="56"/>
        <v>SRSA</v>
      </c>
      <c r="AB303" s="32">
        <f t="shared" si="57"/>
        <v>1</v>
      </c>
      <c r="AC303" s="25">
        <f t="shared" si="58"/>
        <v>0</v>
      </c>
      <c r="AD303" s="27">
        <f t="shared" si="59"/>
        <v>0</v>
      </c>
      <c r="AE303" s="66" t="str">
        <f t="shared" si="60"/>
        <v>-</v>
      </c>
      <c r="AF303" s="32">
        <f t="shared" si="61"/>
        <v>0</v>
      </c>
    </row>
    <row r="304" spans="1:32" s="1" customFormat="1" ht="12.75">
      <c r="A304" s="136">
        <v>2615540</v>
      </c>
      <c r="B304" s="137">
        <v>82050</v>
      </c>
      <c r="C304" s="32" t="s">
        <v>2131</v>
      </c>
      <c r="D304" s="25" t="s">
        <v>2132</v>
      </c>
      <c r="E304" s="25" t="s">
        <v>505</v>
      </c>
      <c r="F304" s="25">
        <v>48135</v>
      </c>
      <c r="G304" s="26">
        <v>1198</v>
      </c>
      <c r="H304" s="27">
        <v>7347628300</v>
      </c>
      <c r="I304" s="28">
        <v>3</v>
      </c>
      <c r="J304" s="29" t="s">
        <v>2235</v>
      </c>
      <c r="K304" s="67" t="s">
        <v>2234</v>
      </c>
      <c r="L304" s="47">
        <v>4803</v>
      </c>
      <c r="M304" s="50" t="s">
        <v>2235</v>
      </c>
      <c r="N304" s="129">
        <v>4.077134986</v>
      </c>
      <c r="O304" s="29" t="str">
        <f t="shared" si="63"/>
        <v>NO</v>
      </c>
      <c r="P304" s="130"/>
      <c r="Q304" s="53" t="str">
        <f t="shared" si="62"/>
        <v>NO</v>
      </c>
      <c r="R304" s="56" t="s">
        <v>2235</v>
      </c>
      <c r="S304" s="57">
        <v>142714</v>
      </c>
      <c r="T304" s="33">
        <v>4215</v>
      </c>
      <c r="U304" s="33">
        <v>18775</v>
      </c>
      <c r="V304" s="58">
        <v>3164</v>
      </c>
      <c r="W304" s="32">
        <f t="shared" si="52"/>
        <v>0</v>
      </c>
      <c r="X304" s="25">
        <f t="shared" si="53"/>
        <v>0</v>
      </c>
      <c r="Y304" s="25">
        <f t="shared" si="54"/>
        <v>0</v>
      </c>
      <c r="Z304" s="27">
        <f t="shared" si="55"/>
        <v>0</v>
      </c>
      <c r="AA304" s="66" t="str">
        <f t="shared" si="56"/>
        <v>-</v>
      </c>
      <c r="AB304" s="32">
        <f t="shared" si="57"/>
        <v>0</v>
      </c>
      <c r="AC304" s="25">
        <f t="shared" si="58"/>
        <v>0</v>
      </c>
      <c r="AD304" s="27">
        <f t="shared" si="59"/>
        <v>0</v>
      </c>
      <c r="AE304" s="66" t="str">
        <f t="shared" si="60"/>
        <v>-</v>
      </c>
      <c r="AF304" s="32">
        <f t="shared" si="61"/>
        <v>0</v>
      </c>
    </row>
    <row r="305" spans="1:32" s="1" customFormat="1" ht="12.75">
      <c r="A305" s="136">
        <v>2600147</v>
      </c>
      <c r="B305" s="137">
        <v>41913</v>
      </c>
      <c r="C305" s="32" t="s">
        <v>1284</v>
      </c>
      <c r="D305" s="25" t="s">
        <v>1285</v>
      </c>
      <c r="E305" s="25" t="s">
        <v>400</v>
      </c>
      <c r="F305" s="25">
        <v>49503</v>
      </c>
      <c r="G305" s="26">
        <v>4312</v>
      </c>
      <c r="H305" s="27">
        <v>6164589646</v>
      </c>
      <c r="I305" s="28">
        <v>2</v>
      </c>
      <c r="J305" s="29" t="s">
        <v>2235</v>
      </c>
      <c r="K305" s="67" t="s">
        <v>2234</v>
      </c>
      <c r="L305" s="47">
        <v>134</v>
      </c>
      <c r="M305" s="50" t="s">
        <v>2234</v>
      </c>
      <c r="N305" s="129" t="s">
        <v>454</v>
      </c>
      <c r="O305" s="29" t="str">
        <f t="shared" si="63"/>
        <v>M</v>
      </c>
      <c r="P305" s="130">
        <v>19.178</v>
      </c>
      <c r="Q305" s="53" t="str">
        <f t="shared" si="62"/>
        <v>NO</v>
      </c>
      <c r="R305" s="56" t="s">
        <v>2235</v>
      </c>
      <c r="S305" s="57">
        <v>12639</v>
      </c>
      <c r="T305" s="33">
        <v>1264</v>
      </c>
      <c r="U305" s="33">
        <v>1416</v>
      </c>
      <c r="V305" s="58">
        <v>951</v>
      </c>
      <c r="W305" s="32">
        <f t="shared" si="52"/>
        <v>0</v>
      </c>
      <c r="X305" s="25">
        <f t="shared" si="53"/>
        <v>1</v>
      </c>
      <c r="Y305" s="25">
        <f t="shared" si="54"/>
        <v>0</v>
      </c>
      <c r="Z305" s="27">
        <f t="shared" si="55"/>
        <v>0</v>
      </c>
      <c r="AA305" s="66" t="str">
        <f t="shared" si="56"/>
        <v>-</v>
      </c>
      <c r="AB305" s="32">
        <f t="shared" si="57"/>
        <v>0</v>
      </c>
      <c r="AC305" s="25">
        <f t="shared" si="58"/>
        <v>0</v>
      </c>
      <c r="AD305" s="27">
        <f t="shared" si="59"/>
        <v>0</v>
      </c>
      <c r="AE305" s="66" t="str">
        <f t="shared" si="60"/>
        <v>-</v>
      </c>
      <c r="AF305" s="32">
        <f t="shared" si="61"/>
        <v>0</v>
      </c>
    </row>
    <row r="306" spans="1:32" s="1" customFormat="1" ht="12.75">
      <c r="A306" s="136">
        <v>2600132</v>
      </c>
      <c r="B306" s="137">
        <v>82911</v>
      </c>
      <c r="C306" s="32" t="s">
        <v>1251</v>
      </c>
      <c r="D306" s="25" t="s">
        <v>1252</v>
      </c>
      <c r="E306" s="25" t="s">
        <v>1246</v>
      </c>
      <c r="F306" s="25">
        <v>48141</v>
      </c>
      <c r="G306" s="26">
        <v>1816</v>
      </c>
      <c r="H306" s="27">
        <v>3137929444</v>
      </c>
      <c r="I306" s="28">
        <v>3</v>
      </c>
      <c r="J306" s="29" t="s">
        <v>2235</v>
      </c>
      <c r="K306" s="67" t="s">
        <v>2234</v>
      </c>
      <c r="L306" s="47">
        <v>196</v>
      </c>
      <c r="M306" s="50" t="s">
        <v>2234</v>
      </c>
      <c r="N306" s="129" t="s">
        <v>454</v>
      </c>
      <c r="O306" s="29" t="str">
        <f t="shared" si="63"/>
        <v>M</v>
      </c>
      <c r="P306" s="130">
        <v>13.146</v>
      </c>
      <c r="Q306" s="53" t="str">
        <f t="shared" si="62"/>
        <v>NO</v>
      </c>
      <c r="R306" s="56" t="s">
        <v>2235</v>
      </c>
      <c r="S306" s="57">
        <v>12756</v>
      </c>
      <c r="T306" s="33">
        <v>976</v>
      </c>
      <c r="U306" s="33">
        <v>1310</v>
      </c>
      <c r="V306" s="58">
        <v>984</v>
      </c>
      <c r="W306" s="32">
        <f t="shared" si="52"/>
        <v>0</v>
      </c>
      <c r="X306" s="25">
        <f t="shared" si="53"/>
        <v>1</v>
      </c>
      <c r="Y306" s="25">
        <f t="shared" si="54"/>
        <v>0</v>
      </c>
      <c r="Z306" s="27">
        <f t="shared" si="55"/>
        <v>0</v>
      </c>
      <c r="AA306" s="66" t="str">
        <f t="shared" si="56"/>
        <v>-</v>
      </c>
      <c r="AB306" s="32">
        <f t="shared" si="57"/>
        <v>0</v>
      </c>
      <c r="AC306" s="25">
        <f t="shared" si="58"/>
        <v>0</v>
      </c>
      <c r="AD306" s="27">
        <f t="shared" si="59"/>
        <v>0</v>
      </c>
      <c r="AE306" s="66" t="str">
        <f t="shared" si="60"/>
        <v>-</v>
      </c>
      <c r="AF306" s="32">
        <f t="shared" si="61"/>
        <v>0</v>
      </c>
    </row>
    <row r="307" spans="1:32" s="1" customFormat="1" ht="12.75">
      <c r="A307" s="136">
        <v>2615730</v>
      </c>
      <c r="B307" s="137">
        <v>69020</v>
      </c>
      <c r="C307" s="32" t="s">
        <v>2136</v>
      </c>
      <c r="D307" s="25" t="s">
        <v>2137</v>
      </c>
      <c r="E307" s="25" t="s">
        <v>2138</v>
      </c>
      <c r="F307" s="25">
        <v>49735</v>
      </c>
      <c r="G307" s="26">
        <v>1253</v>
      </c>
      <c r="H307" s="27">
        <v>9897053080</v>
      </c>
      <c r="I307" s="28" t="s">
        <v>459</v>
      </c>
      <c r="J307" s="29" t="s">
        <v>2235</v>
      </c>
      <c r="K307" s="67" t="s">
        <v>2234</v>
      </c>
      <c r="L307" s="47">
        <v>3239</v>
      </c>
      <c r="M307" s="50" t="s">
        <v>2235</v>
      </c>
      <c r="N307" s="129">
        <v>10.30901722</v>
      </c>
      <c r="O307" s="29" t="str">
        <f t="shared" si="63"/>
        <v>NO</v>
      </c>
      <c r="P307" s="130"/>
      <c r="Q307" s="53" t="str">
        <f t="shared" si="62"/>
        <v>NO</v>
      </c>
      <c r="R307" s="56" t="s">
        <v>2236</v>
      </c>
      <c r="S307" s="57">
        <v>154310</v>
      </c>
      <c r="T307" s="33">
        <v>10124</v>
      </c>
      <c r="U307" s="33">
        <v>17329</v>
      </c>
      <c r="V307" s="58">
        <v>2362</v>
      </c>
      <c r="W307" s="32">
        <f t="shared" si="52"/>
        <v>0</v>
      </c>
      <c r="X307" s="25">
        <f t="shared" si="53"/>
        <v>0</v>
      </c>
      <c r="Y307" s="25">
        <f t="shared" si="54"/>
        <v>0</v>
      </c>
      <c r="Z307" s="27">
        <f t="shared" si="55"/>
        <v>0</v>
      </c>
      <c r="AA307" s="66" t="str">
        <f t="shared" si="56"/>
        <v>-</v>
      </c>
      <c r="AB307" s="32">
        <f t="shared" si="57"/>
        <v>1</v>
      </c>
      <c r="AC307" s="25">
        <f t="shared" si="58"/>
        <v>0</v>
      </c>
      <c r="AD307" s="27">
        <f t="shared" si="59"/>
        <v>0</v>
      </c>
      <c r="AE307" s="66" t="str">
        <f t="shared" si="60"/>
        <v>-</v>
      </c>
      <c r="AF307" s="32">
        <f t="shared" si="61"/>
        <v>0</v>
      </c>
    </row>
    <row r="308" spans="1:32" s="1" customFormat="1" ht="12.75">
      <c r="A308" s="136">
        <v>2680400</v>
      </c>
      <c r="B308" s="137">
        <v>25000</v>
      </c>
      <c r="C308" s="32" t="s">
        <v>1150</v>
      </c>
      <c r="D308" s="25" t="s">
        <v>1151</v>
      </c>
      <c r="E308" s="25" t="s">
        <v>1369</v>
      </c>
      <c r="F308" s="25">
        <v>48507</v>
      </c>
      <c r="G308" s="26">
        <v>3429</v>
      </c>
      <c r="H308" s="27">
        <v>8105914402</v>
      </c>
      <c r="I308" s="28">
        <v>4</v>
      </c>
      <c r="J308" s="29" t="s">
        <v>2235</v>
      </c>
      <c r="K308" s="67" t="s">
        <v>2234</v>
      </c>
      <c r="L308" s="47">
        <v>756</v>
      </c>
      <c r="M308" s="50" t="s">
        <v>2235</v>
      </c>
      <c r="N308" s="129" t="s">
        <v>454</v>
      </c>
      <c r="O308" s="29" t="str">
        <f t="shared" si="63"/>
        <v>M</v>
      </c>
      <c r="P308" s="130"/>
      <c r="Q308" s="53" t="str">
        <f t="shared" si="62"/>
        <v>NO</v>
      </c>
      <c r="R308" s="56" t="s">
        <v>2235</v>
      </c>
      <c r="S308" s="57">
        <v>4802</v>
      </c>
      <c r="T308" s="33">
        <v>0</v>
      </c>
      <c r="U308" s="33">
        <v>2134</v>
      </c>
      <c r="V308" s="58">
        <v>106490</v>
      </c>
      <c r="W308" s="32">
        <f t="shared" si="52"/>
        <v>0</v>
      </c>
      <c r="X308" s="25">
        <f t="shared" si="53"/>
        <v>0</v>
      </c>
      <c r="Y308" s="25">
        <f t="shared" si="54"/>
        <v>0</v>
      </c>
      <c r="Z308" s="27">
        <f t="shared" si="55"/>
        <v>0</v>
      </c>
      <c r="AA308" s="66" t="str">
        <f t="shared" si="56"/>
        <v>-</v>
      </c>
      <c r="AB308" s="32">
        <f t="shared" si="57"/>
        <v>0</v>
      </c>
      <c r="AC308" s="25">
        <f t="shared" si="58"/>
        <v>0</v>
      </c>
      <c r="AD308" s="27">
        <f t="shared" si="59"/>
        <v>0</v>
      </c>
      <c r="AE308" s="66" t="str">
        <f t="shared" si="60"/>
        <v>-</v>
      </c>
      <c r="AF308" s="32">
        <f t="shared" si="61"/>
        <v>0</v>
      </c>
    </row>
    <row r="309" spans="1:32" s="1" customFormat="1" ht="12.75">
      <c r="A309" s="136">
        <v>2615750</v>
      </c>
      <c r="B309" s="137">
        <v>25070</v>
      </c>
      <c r="C309" s="32" t="s">
        <v>2139</v>
      </c>
      <c r="D309" s="25" t="s">
        <v>2140</v>
      </c>
      <c r="E309" s="25" t="s">
        <v>558</v>
      </c>
      <c r="F309" s="25">
        <v>48437</v>
      </c>
      <c r="G309" s="26">
        <v>220</v>
      </c>
      <c r="H309" s="27">
        <v>8105911650</v>
      </c>
      <c r="I309" s="28">
        <v>4</v>
      </c>
      <c r="J309" s="29" t="s">
        <v>2235</v>
      </c>
      <c r="K309" s="67" t="s">
        <v>2234</v>
      </c>
      <c r="L309" s="47">
        <v>910</v>
      </c>
      <c r="M309" s="50" t="s">
        <v>2235</v>
      </c>
      <c r="N309" s="129">
        <v>14.05579399</v>
      </c>
      <c r="O309" s="29" t="str">
        <f t="shared" si="63"/>
        <v>NO</v>
      </c>
      <c r="P309" s="130"/>
      <c r="Q309" s="53" t="str">
        <f t="shared" si="62"/>
        <v>NO</v>
      </c>
      <c r="R309" s="56" t="s">
        <v>2235</v>
      </c>
      <c r="S309" s="57">
        <v>44102</v>
      </c>
      <c r="T309" s="33">
        <v>4104</v>
      </c>
      <c r="U309" s="33">
        <v>5840</v>
      </c>
      <c r="V309" s="58">
        <v>3680</v>
      </c>
      <c r="W309" s="32">
        <f t="shared" si="52"/>
        <v>0</v>
      </c>
      <c r="X309" s="25">
        <f t="shared" si="53"/>
        <v>0</v>
      </c>
      <c r="Y309" s="25">
        <f t="shared" si="54"/>
        <v>0</v>
      </c>
      <c r="Z309" s="27">
        <f t="shared" si="55"/>
        <v>0</v>
      </c>
      <c r="AA309" s="66" t="str">
        <f t="shared" si="56"/>
        <v>-</v>
      </c>
      <c r="AB309" s="32">
        <f t="shared" si="57"/>
        <v>0</v>
      </c>
      <c r="AC309" s="25">
        <f t="shared" si="58"/>
        <v>0</v>
      </c>
      <c r="AD309" s="27">
        <f t="shared" si="59"/>
        <v>0</v>
      </c>
      <c r="AE309" s="66" t="str">
        <f t="shared" si="60"/>
        <v>-</v>
      </c>
      <c r="AF309" s="32">
        <f t="shared" si="61"/>
        <v>0</v>
      </c>
    </row>
    <row r="310" spans="1:32" s="1" customFormat="1" ht="12.75">
      <c r="A310" s="136">
        <v>2600224</v>
      </c>
      <c r="B310" s="137">
        <v>82937</v>
      </c>
      <c r="C310" s="32" t="s">
        <v>1434</v>
      </c>
      <c r="D310" s="25" t="s">
        <v>1435</v>
      </c>
      <c r="E310" s="25" t="s">
        <v>1234</v>
      </c>
      <c r="F310" s="25">
        <v>48208</v>
      </c>
      <c r="G310" s="26">
        <v>2204</v>
      </c>
      <c r="H310" s="27">
        <v>3138966078</v>
      </c>
      <c r="I310" s="28">
        <v>1</v>
      </c>
      <c r="J310" s="29" t="s">
        <v>2235</v>
      </c>
      <c r="K310" s="67" t="s">
        <v>2234</v>
      </c>
      <c r="L310" s="47">
        <v>377</v>
      </c>
      <c r="M310" s="50" t="s">
        <v>2234</v>
      </c>
      <c r="N310" s="129" t="s">
        <v>454</v>
      </c>
      <c r="O310" s="29" t="str">
        <f t="shared" si="63"/>
        <v>M</v>
      </c>
      <c r="P310" s="130">
        <v>30.976</v>
      </c>
      <c r="Q310" s="53" t="str">
        <f t="shared" si="62"/>
        <v>YES</v>
      </c>
      <c r="R310" s="56" t="s">
        <v>2235</v>
      </c>
      <c r="S310" s="57">
        <v>43923</v>
      </c>
      <c r="T310" s="33">
        <v>5142</v>
      </c>
      <c r="U310" s="33">
        <v>0</v>
      </c>
      <c r="V310" s="58">
        <v>6071</v>
      </c>
      <c r="W310" s="32">
        <f t="shared" si="52"/>
        <v>0</v>
      </c>
      <c r="X310" s="25">
        <f t="shared" si="53"/>
        <v>1</v>
      </c>
      <c r="Y310" s="25">
        <f t="shared" si="54"/>
        <v>0</v>
      </c>
      <c r="Z310" s="27">
        <f t="shared" si="55"/>
        <v>0</v>
      </c>
      <c r="AA310" s="66" t="str">
        <f t="shared" si="56"/>
        <v>-</v>
      </c>
      <c r="AB310" s="32">
        <f t="shared" si="57"/>
        <v>0</v>
      </c>
      <c r="AC310" s="25">
        <f t="shared" si="58"/>
        <v>1</v>
      </c>
      <c r="AD310" s="27">
        <f t="shared" si="59"/>
        <v>0</v>
      </c>
      <c r="AE310" s="66" t="str">
        <f t="shared" si="60"/>
        <v>-</v>
      </c>
      <c r="AF310" s="32">
        <f t="shared" si="61"/>
        <v>0</v>
      </c>
    </row>
    <row r="311" spans="1:32" s="1" customFormat="1" ht="12.75">
      <c r="A311" s="136">
        <v>2600249</v>
      </c>
      <c r="B311" s="137">
        <v>82963</v>
      </c>
      <c r="C311" s="32" t="s">
        <v>1475</v>
      </c>
      <c r="D311" s="25" t="s">
        <v>1476</v>
      </c>
      <c r="E311" s="25" t="s">
        <v>562</v>
      </c>
      <c r="F311" s="25">
        <v>48203</v>
      </c>
      <c r="G311" s="26">
        <v>5715</v>
      </c>
      <c r="H311" s="27">
        <v>3138656024</v>
      </c>
      <c r="I311" s="28">
        <v>3</v>
      </c>
      <c r="J311" s="29" t="s">
        <v>2235</v>
      </c>
      <c r="K311" s="67" t="s">
        <v>2234</v>
      </c>
      <c r="L311" s="47">
        <v>581</v>
      </c>
      <c r="M311" s="50" t="s">
        <v>2234</v>
      </c>
      <c r="N311" s="129" t="s">
        <v>454</v>
      </c>
      <c r="O311" s="29" t="str">
        <f t="shared" si="63"/>
        <v>M</v>
      </c>
      <c r="P311" s="130">
        <v>24.367</v>
      </c>
      <c r="Q311" s="53" t="str">
        <f t="shared" si="62"/>
        <v>YES</v>
      </c>
      <c r="R311" s="56" t="s">
        <v>2235</v>
      </c>
      <c r="S311" s="57">
        <v>64235</v>
      </c>
      <c r="T311" s="33">
        <v>7755</v>
      </c>
      <c r="U311" s="33">
        <v>0</v>
      </c>
      <c r="V311" s="58">
        <v>5099</v>
      </c>
      <c r="W311" s="32">
        <f t="shared" si="52"/>
        <v>0</v>
      </c>
      <c r="X311" s="25">
        <f t="shared" si="53"/>
        <v>1</v>
      </c>
      <c r="Y311" s="25">
        <f t="shared" si="54"/>
        <v>0</v>
      </c>
      <c r="Z311" s="27">
        <f t="shared" si="55"/>
        <v>0</v>
      </c>
      <c r="AA311" s="66" t="str">
        <f t="shared" si="56"/>
        <v>-</v>
      </c>
      <c r="AB311" s="32">
        <f t="shared" si="57"/>
        <v>0</v>
      </c>
      <c r="AC311" s="25">
        <f t="shared" si="58"/>
        <v>1</v>
      </c>
      <c r="AD311" s="27">
        <f t="shared" si="59"/>
        <v>0</v>
      </c>
      <c r="AE311" s="66" t="str">
        <f t="shared" si="60"/>
        <v>-</v>
      </c>
      <c r="AF311" s="32">
        <f t="shared" si="61"/>
        <v>0</v>
      </c>
    </row>
    <row r="312" spans="1:32" s="1" customFormat="1" ht="12.75">
      <c r="A312" s="136">
        <v>2615830</v>
      </c>
      <c r="B312" s="137">
        <v>72010</v>
      </c>
      <c r="C312" s="32" t="s">
        <v>2141</v>
      </c>
      <c r="D312" s="25" t="s">
        <v>2142</v>
      </c>
      <c r="E312" s="25" t="s">
        <v>2143</v>
      </c>
      <c r="F312" s="25">
        <v>48653</v>
      </c>
      <c r="G312" s="26">
        <v>825</v>
      </c>
      <c r="H312" s="27">
        <v>9892756600</v>
      </c>
      <c r="I312" s="28" t="s">
        <v>459</v>
      </c>
      <c r="J312" s="29" t="s">
        <v>2235</v>
      </c>
      <c r="K312" s="67" t="s">
        <v>2234</v>
      </c>
      <c r="L312" s="47">
        <v>1692</v>
      </c>
      <c r="M312" s="50" t="s">
        <v>2235</v>
      </c>
      <c r="N312" s="129">
        <v>23.97022333</v>
      </c>
      <c r="O312" s="29" t="str">
        <f t="shared" si="63"/>
        <v>YES</v>
      </c>
      <c r="P312" s="130"/>
      <c r="Q312" s="53" t="str">
        <f t="shared" si="62"/>
        <v>NO</v>
      </c>
      <c r="R312" s="56" t="s">
        <v>2236</v>
      </c>
      <c r="S312" s="57">
        <v>160827</v>
      </c>
      <c r="T312" s="33">
        <v>15399</v>
      </c>
      <c r="U312" s="33">
        <v>15862</v>
      </c>
      <c r="V312" s="58">
        <v>22935</v>
      </c>
      <c r="W312" s="32">
        <f t="shared" si="52"/>
        <v>0</v>
      </c>
      <c r="X312" s="25">
        <f t="shared" si="53"/>
        <v>0</v>
      </c>
      <c r="Y312" s="25">
        <f t="shared" si="54"/>
        <v>0</v>
      </c>
      <c r="Z312" s="27">
        <f t="shared" si="55"/>
        <v>0</v>
      </c>
      <c r="AA312" s="66" t="str">
        <f t="shared" si="56"/>
        <v>-</v>
      </c>
      <c r="AB312" s="32">
        <f t="shared" si="57"/>
        <v>1</v>
      </c>
      <c r="AC312" s="25">
        <f t="shared" si="58"/>
        <v>1</v>
      </c>
      <c r="AD312" s="27" t="str">
        <f t="shared" si="59"/>
        <v>Initial</v>
      </c>
      <c r="AE312" s="66" t="str">
        <f t="shared" si="60"/>
        <v>RLIS</v>
      </c>
      <c r="AF312" s="32">
        <f t="shared" si="61"/>
        <v>0</v>
      </c>
    </row>
    <row r="313" spans="1:32" s="1" customFormat="1" ht="12.75">
      <c r="A313" s="136">
        <v>2615870</v>
      </c>
      <c r="B313" s="137">
        <v>82290</v>
      </c>
      <c r="C313" s="32" t="s">
        <v>2144</v>
      </c>
      <c r="D313" s="25" t="s">
        <v>2145</v>
      </c>
      <c r="E313" s="25" t="s">
        <v>2146</v>
      </c>
      <c r="F313" s="25">
        <v>48183</v>
      </c>
      <c r="G313" s="26">
        <v>4430</v>
      </c>
      <c r="H313" s="27">
        <v>7346924002</v>
      </c>
      <c r="I313" s="28" t="s">
        <v>458</v>
      </c>
      <c r="J313" s="29" t="s">
        <v>2235</v>
      </c>
      <c r="K313" s="67" t="s">
        <v>2234</v>
      </c>
      <c r="L313" s="47">
        <v>3071</v>
      </c>
      <c r="M313" s="50" t="s">
        <v>2235</v>
      </c>
      <c r="N313" s="129">
        <v>3.210027515</v>
      </c>
      <c r="O313" s="29" t="str">
        <f t="shared" si="63"/>
        <v>NO</v>
      </c>
      <c r="P313" s="130"/>
      <c r="Q313" s="53" t="str">
        <f t="shared" si="62"/>
        <v>NO</v>
      </c>
      <c r="R313" s="56" t="s">
        <v>2235</v>
      </c>
      <c r="S313" s="57">
        <v>83394</v>
      </c>
      <c r="T313" s="33">
        <v>2892</v>
      </c>
      <c r="U313" s="33">
        <v>10840</v>
      </c>
      <c r="V313" s="58">
        <v>2023</v>
      </c>
      <c r="W313" s="32">
        <f t="shared" si="52"/>
        <v>0</v>
      </c>
      <c r="X313" s="25">
        <f t="shared" si="53"/>
        <v>0</v>
      </c>
      <c r="Y313" s="25">
        <f t="shared" si="54"/>
        <v>0</v>
      </c>
      <c r="Z313" s="27">
        <f t="shared" si="55"/>
        <v>0</v>
      </c>
      <c r="AA313" s="66" t="str">
        <f t="shared" si="56"/>
        <v>-</v>
      </c>
      <c r="AB313" s="32">
        <f t="shared" si="57"/>
        <v>0</v>
      </c>
      <c r="AC313" s="25">
        <f t="shared" si="58"/>
        <v>0</v>
      </c>
      <c r="AD313" s="27">
        <f t="shared" si="59"/>
        <v>0</v>
      </c>
      <c r="AE313" s="66" t="str">
        <f t="shared" si="60"/>
        <v>-</v>
      </c>
      <c r="AF313" s="32">
        <f t="shared" si="61"/>
        <v>0</v>
      </c>
    </row>
    <row r="314" spans="1:32" s="1" customFormat="1" ht="12.75">
      <c r="A314" s="136">
        <v>2615970</v>
      </c>
      <c r="B314" s="137">
        <v>21025</v>
      </c>
      <c r="C314" s="32" t="s">
        <v>2147</v>
      </c>
      <c r="D314" s="25" t="s">
        <v>2148</v>
      </c>
      <c r="E314" s="25" t="s">
        <v>2149</v>
      </c>
      <c r="F314" s="25">
        <v>49837</v>
      </c>
      <c r="G314" s="26">
        <v>1598</v>
      </c>
      <c r="H314" s="27">
        <v>9064282417</v>
      </c>
      <c r="I314" s="28" t="s">
        <v>460</v>
      </c>
      <c r="J314" s="29" t="s">
        <v>2235</v>
      </c>
      <c r="K314" s="67" t="s">
        <v>2234</v>
      </c>
      <c r="L314" s="47">
        <v>1603</v>
      </c>
      <c r="M314" s="50" t="s">
        <v>2235</v>
      </c>
      <c r="N314" s="129">
        <v>8.917197452</v>
      </c>
      <c r="O314" s="29" t="str">
        <f t="shared" si="63"/>
        <v>NO</v>
      </c>
      <c r="P314" s="130"/>
      <c r="Q314" s="53" t="str">
        <f t="shared" si="62"/>
        <v>NO</v>
      </c>
      <c r="R314" s="56" t="s">
        <v>2236</v>
      </c>
      <c r="S314" s="57">
        <v>84605</v>
      </c>
      <c r="T314" s="33">
        <v>5101</v>
      </c>
      <c r="U314" s="33">
        <v>8697</v>
      </c>
      <c r="V314" s="58">
        <v>1056</v>
      </c>
      <c r="W314" s="32">
        <f t="shared" si="52"/>
        <v>0</v>
      </c>
      <c r="X314" s="25">
        <f t="shared" si="53"/>
        <v>0</v>
      </c>
      <c r="Y314" s="25">
        <f t="shared" si="54"/>
        <v>0</v>
      </c>
      <c r="Z314" s="27">
        <f t="shared" si="55"/>
        <v>0</v>
      </c>
      <c r="AA314" s="66" t="str">
        <f t="shared" si="56"/>
        <v>-</v>
      </c>
      <c r="AB314" s="32">
        <f t="shared" si="57"/>
        <v>1</v>
      </c>
      <c r="AC314" s="25">
        <f t="shared" si="58"/>
        <v>0</v>
      </c>
      <c r="AD314" s="27">
        <f t="shared" si="59"/>
        <v>0</v>
      </c>
      <c r="AE314" s="66" t="str">
        <f t="shared" si="60"/>
        <v>-</v>
      </c>
      <c r="AF314" s="32">
        <f t="shared" si="61"/>
        <v>0</v>
      </c>
    </row>
    <row r="315" spans="1:32" s="1" customFormat="1" ht="12.75">
      <c r="A315" s="136">
        <v>2615990</v>
      </c>
      <c r="B315" s="137">
        <v>26040</v>
      </c>
      <c r="C315" s="32" t="s">
        <v>2150</v>
      </c>
      <c r="D315" s="25" t="s">
        <v>2151</v>
      </c>
      <c r="E315" s="25" t="s">
        <v>2152</v>
      </c>
      <c r="F315" s="25">
        <v>48624</v>
      </c>
      <c r="G315" s="26">
        <v>1041</v>
      </c>
      <c r="H315" s="27">
        <v>9894269255</v>
      </c>
      <c r="I315" s="28">
        <v>6</v>
      </c>
      <c r="J315" s="29" t="s">
        <v>2235</v>
      </c>
      <c r="K315" s="67" t="s">
        <v>2234</v>
      </c>
      <c r="L315" s="47">
        <v>1882</v>
      </c>
      <c r="M315" s="50" t="s">
        <v>2235</v>
      </c>
      <c r="N315" s="129">
        <v>16.89655172</v>
      </c>
      <c r="O315" s="29" t="str">
        <f t="shared" si="63"/>
        <v>NO</v>
      </c>
      <c r="P315" s="130"/>
      <c r="Q315" s="53" t="str">
        <f t="shared" si="62"/>
        <v>NO</v>
      </c>
      <c r="R315" s="56" t="s">
        <v>2236</v>
      </c>
      <c r="S315" s="57">
        <v>172110</v>
      </c>
      <c r="T315" s="33">
        <v>15213</v>
      </c>
      <c r="U315" s="33">
        <v>16745</v>
      </c>
      <c r="V315" s="58">
        <v>11797</v>
      </c>
      <c r="W315" s="32">
        <f t="shared" si="52"/>
        <v>0</v>
      </c>
      <c r="X315" s="25">
        <f t="shared" si="53"/>
        <v>0</v>
      </c>
      <c r="Y315" s="25">
        <f t="shared" si="54"/>
        <v>0</v>
      </c>
      <c r="Z315" s="27">
        <f t="shared" si="55"/>
        <v>0</v>
      </c>
      <c r="AA315" s="66" t="str">
        <f t="shared" si="56"/>
        <v>-</v>
      </c>
      <c r="AB315" s="32">
        <f t="shared" si="57"/>
        <v>1</v>
      </c>
      <c r="AC315" s="25">
        <f t="shared" si="58"/>
        <v>0</v>
      </c>
      <c r="AD315" s="27">
        <f t="shared" si="59"/>
        <v>0</v>
      </c>
      <c r="AE315" s="66" t="str">
        <f t="shared" si="60"/>
        <v>-</v>
      </c>
      <c r="AF315" s="32">
        <f t="shared" si="61"/>
        <v>0</v>
      </c>
    </row>
    <row r="316" spans="1:32" s="1" customFormat="1" ht="12.75">
      <c r="A316" s="136">
        <v>2616020</v>
      </c>
      <c r="B316" s="137">
        <v>45010</v>
      </c>
      <c r="C316" s="32" t="s">
        <v>2153</v>
      </c>
      <c r="D316" s="25" t="s">
        <v>2154</v>
      </c>
      <c r="E316" s="25" t="s">
        <v>2155</v>
      </c>
      <c r="F316" s="25">
        <v>49664</v>
      </c>
      <c r="G316" s="26">
        <v>9802</v>
      </c>
      <c r="H316" s="27">
        <v>2313343061</v>
      </c>
      <c r="I316" s="28">
        <v>7</v>
      </c>
      <c r="J316" s="29" t="s">
        <v>2236</v>
      </c>
      <c r="K316" s="67" t="s">
        <v>2234</v>
      </c>
      <c r="L316" s="47">
        <v>855</v>
      </c>
      <c r="M316" s="50" t="s">
        <v>2235</v>
      </c>
      <c r="N316" s="129">
        <v>8.613445378</v>
      </c>
      <c r="O316" s="29" t="str">
        <f t="shared" si="63"/>
        <v>NO</v>
      </c>
      <c r="P316" s="130"/>
      <c r="Q316" s="53" t="str">
        <f t="shared" si="62"/>
        <v>NO</v>
      </c>
      <c r="R316" s="56" t="s">
        <v>2236</v>
      </c>
      <c r="S316" s="57">
        <v>39454</v>
      </c>
      <c r="T316" s="33">
        <v>2387</v>
      </c>
      <c r="U316" s="33">
        <v>0</v>
      </c>
      <c r="V316" s="58">
        <v>5481</v>
      </c>
      <c r="W316" s="32">
        <f t="shared" si="52"/>
        <v>1</v>
      </c>
      <c r="X316" s="25">
        <f t="shared" si="53"/>
        <v>0</v>
      </c>
      <c r="Y316" s="25">
        <f t="shared" si="54"/>
        <v>0</v>
      </c>
      <c r="Z316" s="27">
        <f t="shared" si="55"/>
        <v>0</v>
      </c>
      <c r="AA316" s="66" t="str">
        <f t="shared" si="56"/>
        <v>-</v>
      </c>
      <c r="AB316" s="32">
        <f t="shared" si="57"/>
        <v>1</v>
      </c>
      <c r="AC316" s="25">
        <f t="shared" si="58"/>
        <v>0</v>
      </c>
      <c r="AD316" s="27">
        <f t="shared" si="59"/>
        <v>0</v>
      </c>
      <c r="AE316" s="66" t="str">
        <f t="shared" si="60"/>
        <v>-</v>
      </c>
      <c r="AF316" s="32">
        <f t="shared" si="61"/>
        <v>0</v>
      </c>
    </row>
    <row r="317" spans="1:32" s="1" customFormat="1" ht="12.75">
      <c r="A317" s="136">
        <v>2615510</v>
      </c>
      <c r="B317" s="137">
        <v>3440</v>
      </c>
      <c r="C317" s="32" t="s">
        <v>2129</v>
      </c>
      <c r="D317" s="25" t="s">
        <v>506</v>
      </c>
      <c r="E317" s="25" t="s">
        <v>2130</v>
      </c>
      <c r="F317" s="25">
        <v>49416</v>
      </c>
      <c r="G317" s="26">
        <v>68</v>
      </c>
      <c r="H317" s="27">
        <v>6166732161</v>
      </c>
      <c r="I317" s="28">
        <v>7</v>
      </c>
      <c r="J317" s="29" t="s">
        <v>2236</v>
      </c>
      <c r="K317" s="67" t="s">
        <v>2234</v>
      </c>
      <c r="L317" s="47">
        <v>23</v>
      </c>
      <c r="M317" s="50" t="s">
        <v>2234</v>
      </c>
      <c r="N317" s="129">
        <v>11.86440678</v>
      </c>
      <c r="O317" s="29" t="str">
        <f t="shared" si="63"/>
        <v>NO</v>
      </c>
      <c r="P317" s="130"/>
      <c r="Q317" s="53" t="str">
        <f t="shared" si="62"/>
        <v>NO</v>
      </c>
      <c r="R317" s="56" t="s">
        <v>2236</v>
      </c>
      <c r="S317" s="57">
        <v>2286</v>
      </c>
      <c r="T317" s="33">
        <v>0</v>
      </c>
      <c r="U317" s="33">
        <v>0</v>
      </c>
      <c r="V317" s="58">
        <v>156</v>
      </c>
      <c r="W317" s="32">
        <f t="shared" si="52"/>
        <v>1</v>
      </c>
      <c r="X317" s="25">
        <f t="shared" si="53"/>
        <v>1</v>
      </c>
      <c r="Y317" s="25">
        <f t="shared" si="54"/>
        <v>0</v>
      </c>
      <c r="Z317" s="27">
        <f t="shared" si="55"/>
        <v>0</v>
      </c>
      <c r="AA317" s="66" t="str">
        <f t="shared" si="56"/>
        <v>SRSA</v>
      </c>
      <c r="AB317" s="32">
        <f t="shared" si="57"/>
        <v>1</v>
      </c>
      <c r="AC317" s="25">
        <f t="shared" si="58"/>
        <v>0</v>
      </c>
      <c r="AD317" s="27">
        <f t="shared" si="59"/>
        <v>0</v>
      </c>
      <c r="AE317" s="66" t="str">
        <f t="shared" si="60"/>
        <v>-</v>
      </c>
      <c r="AF317" s="32">
        <f t="shared" si="61"/>
        <v>0</v>
      </c>
    </row>
    <row r="318" spans="1:32" s="1" customFormat="1" ht="12.75">
      <c r="A318" s="136">
        <v>2616050</v>
      </c>
      <c r="B318" s="137">
        <v>80110</v>
      </c>
      <c r="C318" s="32" t="s">
        <v>2156</v>
      </c>
      <c r="D318" s="25" t="s">
        <v>2157</v>
      </c>
      <c r="E318" s="25" t="s">
        <v>2158</v>
      </c>
      <c r="F318" s="25">
        <v>49055</v>
      </c>
      <c r="G318" s="26">
        <v>412</v>
      </c>
      <c r="H318" s="27">
        <v>6166285618</v>
      </c>
      <c r="I318" s="28">
        <v>8</v>
      </c>
      <c r="J318" s="29" t="s">
        <v>2236</v>
      </c>
      <c r="K318" s="67" t="s">
        <v>2234</v>
      </c>
      <c r="L318" s="47">
        <v>965</v>
      </c>
      <c r="M318" s="50" t="s">
        <v>2235</v>
      </c>
      <c r="N318" s="129">
        <v>7.67903365</v>
      </c>
      <c r="O318" s="29" t="str">
        <f t="shared" si="63"/>
        <v>NO</v>
      </c>
      <c r="P318" s="130"/>
      <c r="Q318" s="53" t="str">
        <f t="shared" si="62"/>
        <v>NO</v>
      </c>
      <c r="R318" s="56" t="s">
        <v>2236</v>
      </c>
      <c r="S318" s="57">
        <v>44169</v>
      </c>
      <c r="T318" s="33">
        <v>2521</v>
      </c>
      <c r="U318" s="33">
        <v>4758</v>
      </c>
      <c r="V318" s="58">
        <v>635</v>
      </c>
      <c r="W318" s="32">
        <f t="shared" si="52"/>
        <v>1</v>
      </c>
      <c r="X318" s="25">
        <f t="shared" si="53"/>
        <v>0</v>
      </c>
      <c r="Y318" s="25">
        <f t="shared" si="54"/>
        <v>0</v>
      </c>
      <c r="Z318" s="27">
        <f t="shared" si="55"/>
        <v>0</v>
      </c>
      <c r="AA318" s="66" t="str">
        <f t="shared" si="56"/>
        <v>-</v>
      </c>
      <c r="AB318" s="32">
        <f t="shared" si="57"/>
        <v>1</v>
      </c>
      <c r="AC318" s="25">
        <f t="shared" si="58"/>
        <v>0</v>
      </c>
      <c r="AD318" s="27">
        <f t="shared" si="59"/>
        <v>0</v>
      </c>
      <c r="AE318" s="66" t="str">
        <f t="shared" si="60"/>
        <v>-</v>
      </c>
      <c r="AF318" s="32">
        <f t="shared" si="61"/>
        <v>0</v>
      </c>
    </row>
    <row r="319" spans="1:32" s="1" customFormat="1" ht="12.75">
      <c r="A319" s="136">
        <v>2616080</v>
      </c>
      <c r="B319" s="137">
        <v>41120</v>
      </c>
      <c r="C319" s="32" t="s">
        <v>2159</v>
      </c>
      <c r="D319" s="25" t="s">
        <v>2160</v>
      </c>
      <c r="E319" s="25" t="s">
        <v>774</v>
      </c>
      <c r="F319" s="25">
        <v>49509</v>
      </c>
      <c r="G319" s="26">
        <v>1464</v>
      </c>
      <c r="H319" s="27">
        <v>6162414722</v>
      </c>
      <c r="I319" s="28">
        <v>2</v>
      </c>
      <c r="J319" s="29" t="s">
        <v>2235</v>
      </c>
      <c r="K319" s="67" t="s">
        <v>2234</v>
      </c>
      <c r="L319" s="47">
        <v>1447</v>
      </c>
      <c r="M319" s="50" t="s">
        <v>2235</v>
      </c>
      <c r="N319" s="129">
        <v>14.66666667</v>
      </c>
      <c r="O319" s="29" t="str">
        <f t="shared" si="63"/>
        <v>NO</v>
      </c>
      <c r="P319" s="130"/>
      <c r="Q319" s="53" t="str">
        <f t="shared" si="62"/>
        <v>NO</v>
      </c>
      <c r="R319" s="56" t="s">
        <v>2235</v>
      </c>
      <c r="S319" s="57">
        <v>82967</v>
      </c>
      <c r="T319" s="33">
        <v>6327</v>
      </c>
      <c r="U319" s="33">
        <v>9718</v>
      </c>
      <c r="V319" s="58">
        <v>8907</v>
      </c>
      <c r="W319" s="32">
        <f t="shared" si="52"/>
        <v>0</v>
      </c>
      <c r="X319" s="25">
        <f t="shared" si="53"/>
        <v>0</v>
      </c>
      <c r="Y319" s="25">
        <f t="shared" si="54"/>
        <v>0</v>
      </c>
      <c r="Z319" s="27">
        <f t="shared" si="55"/>
        <v>0</v>
      </c>
      <c r="AA319" s="66" t="str">
        <f t="shared" si="56"/>
        <v>-</v>
      </c>
      <c r="AB319" s="32">
        <f t="shared" si="57"/>
        <v>0</v>
      </c>
      <c r="AC319" s="25">
        <f t="shared" si="58"/>
        <v>0</v>
      </c>
      <c r="AD319" s="27">
        <f t="shared" si="59"/>
        <v>0</v>
      </c>
      <c r="AE319" s="66" t="str">
        <f t="shared" si="60"/>
        <v>-</v>
      </c>
      <c r="AF319" s="32">
        <f t="shared" si="61"/>
        <v>0</v>
      </c>
    </row>
    <row r="320" spans="1:32" s="1" customFormat="1" ht="12.75">
      <c r="A320" s="136">
        <v>2616110</v>
      </c>
      <c r="B320" s="137">
        <v>41020</v>
      </c>
      <c r="C320" s="32" t="s">
        <v>2161</v>
      </c>
      <c r="D320" s="25" t="s">
        <v>2162</v>
      </c>
      <c r="E320" s="25" t="s">
        <v>774</v>
      </c>
      <c r="F320" s="25">
        <v>49548</v>
      </c>
      <c r="G320" s="26">
        <v>2101</v>
      </c>
      <c r="H320" s="27">
        <v>6162522090</v>
      </c>
      <c r="I320" s="28">
        <v>2</v>
      </c>
      <c r="J320" s="29" t="s">
        <v>2235</v>
      </c>
      <c r="K320" s="67" t="s">
        <v>2234</v>
      </c>
      <c r="L320" s="47">
        <v>2118</v>
      </c>
      <c r="M320" s="50" t="s">
        <v>2235</v>
      </c>
      <c r="N320" s="129">
        <v>6.133443846</v>
      </c>
      <c r="O320" s="29" t="str">
        <f t="shared" si="63"/>
        <v>NO</v>
      </c>
      <c r="P320" s="130"/>
      <c r="Q320" s="53" t="str">
        <f t="shared" si="62"/>
        <v>NO</v>
      </c>
      <c r="R320" s="56" t="s">
        <v>2235</v>
      </c>
      <c r="S320" s="57">
        <v>97893</v>
      </c>
      <c r="T320" s="33">
        <v>7879</v>
      </c>
      <c r="U320" s="33">
        <v>12748</v>
      </c>
      <c r="V320" s="58">
        <v>9290</v>
      </c>
      <c r="W320" s="32">
        <f t="shared" si="52"/>
        <v>0</v>
      </c>
      <c r="X320" s="25">
        <f t="shared" si="53"/>
        <v>0</v>
      </c>
      <c r="Y320" s="25">
        <f t="shared" si="54"/>
        <v>0</v>
      </c>
      <c r="Z320" s="27">
        <f t="shared" si="55"/>
        <v>0</v>
      </c>
      <c r="AA320" s="66" t="str">
        <f t="shared" si="56"/>
        <v>-</v>
      </c>
      <c r="AB320" s="32">
        <f t="shared" si="57"/>
        <v>0</v>
      </c>
      <c r="AC320" s="25">
        <f t="shared" si="58"/>
        <v>0</v>
      </c>
      <c r="AD320" s="27">
        <f t="shared" si="59"/>
        <v>0</v>
      </c>
      <c r="AE320" s="66" t="str">
        <f t="shared" si="60"/>
        <v>-</v>
      </c>
      <c r="AF320" s="32">
        <f t="shared" si="61"/>
        <v>0</v>
      </c>
    </row>
    <row r="321" spans="1:32" s="1" customFormat="1" ht="12.75">
      <c r="A321" s="136">
        <v>2680420</v>
      </c>
      <c r="B321" s="137">
        <v>27000</v>
      </c>
      <c r="C321" s="32" t="s">
        <v>1152</v>
      </c>
      <c r="D321" s="25" t="s">
        <v>1153</v>
      </c>
      <c r="E321" s="25" t="s">
        <v>1154</v>
      </c>
      <c r="F321" s="25">
        <v>49910</v>
      </c>
      <c r="G321" s="26">
        <v>218</v>
      </c>
      <c r="H321" s="27">
        <v>9065753438</v>
      </c>
      <c r="I321" s="28">
        <v>7</v>
      </c>
      <c r="J321" s="29" t="s">
        <v>2236</v>
      </c>
      <c r="K321" s="67" t="s">
        <v>2234</v>
      </c>
      <c r="L321" s="47">
        <v>36</v>
      </c>
      <c r="M321" s="50" t="s">
        <v>2234</v>
      </c>
      <c r="N321" s="129" t="s">
        <v>454</v>
      </c>
      <c r="O321" s="29" t="str">
        <f t="shared" si="63"/>
        <v>M</v>
      </c>
      <c r="P321" s="130"/>
      <c r="Q321" s="53" t="str">
        <f t="shared" si="62"/>
        <v>NO</v>
      </c>
      <c r="R321" s="56" t="s">
        <v>2236</v>
      </c>
      <c r="S321" s="57">
        <v>204</v>
      </c>
      <c r="T321" s="33">
        <v>0</v>
      </c>
      <c r="U321" s="33">
        <v>97</v>
      </c>
      <c r="V321" s="58">
        <v>1079</v>
      </c>
      <c r="W321" s="32">
        <f t="shared" si="52"/>
        <v>1</v>
      </c>
      <c r="X321" s="25">
        <f t="shared" si="53"/>
        <v>1</v>
      </c>
      <c r="Y321" s="25">
        <f t="shared" si="54"/>
        <v>0</v>
      </c>
      <c r="Z321" s="27">
        <f t="shared" si="55"/>
        <v>0</v>
      </c>
      <c r="AA321" s="66" t="str">
        <f t="shared" si="56"/>
        <v>SRSA</v>
      </c>
      <c r="AB321" s="32">
        <f t="shared" si="57"/>
        <v>1</v>
      </c>
      <c r="AC321" s="25">
        <f t="shared" si="58"/>
        <v>0</v>
      </c>
      <c r="AD321" s="27">
        <f t="shared" si="59"/>
        <v>0</v>
      </c>
      <c r="AE321" s="66" t="str">
        <f t="shared" si="60"/>
        <v>-</v>
      </c>
      <c r="AF321" s="32">
        <f t="shared" si="61"/>
        <v>0</v>
      </c>
    </row>
    <row r="322" spans="1:32" s="1" customFormat="1" ht="12.75">
      <c r="A322" s="136">
        <v>2616320</v>
      </c>
      <c r="B322" s="137">
        <v>25050</v>
      </c>
      <c r="C322" s="32" t="s">
        <v>2163</v>
      </c>
      <c r="D322" s="25" t="s">
        <v>2164</v>
      </c>
      <c r="E322" s="25" t="s">
        <v>2165</v>
      </c>
      <c r="F322" s="25">
        <v>48438</v>
      </c>
      <c r="G322" s="26">
        <v>9203</v>
      </c>
      <c r="H322" s="27">
        <v>8105912201</v>
      </c>
      <c r="I322" s="28">
        <v>8</v>
      </c>
      <c r="J322" s="29" t="s">
        <v>2236</v>
      </c>
      <c r="K322" s="67" t="s">
        <v>2234</v>
      </c>
      <c r="L322" s="47">
        <v>1919</v>
      </c>
      <c r="M322" s="50" t="s">
        <v>2235</v>
      </c>
      <c r="N322" s="129">
        <v>4.764292879</v>
      </c>
      <c r="O322" s="29" t="str">
        <f t="shared" si="63"/>
        <v>NO</v>
      </c>
      <c r="P322" s="130"/>
      <c r="Q322" s="53" t="str">
        <f t="shared" si="62"/>
        <v>NO</v>
      </c>
      <c r="R322" s="56" t="s">
        <v>2236</v>
      </c>
      <c r="S322" s="57">
        <v>43164</v>
      </c>
      <c r="T322" s="33">
        <v>2015</v>
      </c>
      <c r="U322" s="33">
        <v>6579</v>
      </c>
      <c r="V322" s="58">
        <v>1265</v>
      </c>
      <c r="W322" s="32">
        <f t="shared" si="52"/>
        <v>1</v>
      </c>
      <c r="X322" s="25">
        <f t="shared" si="53"/>
        <v>0</v>
      </c>
      <c r="Y322" s="25">
        <f t="shared" si="54"/>
        <v>0</v>
      </c>
      <c r="Z322" s="27">
        <f t="shared" si="55"/>
        <v>0</v>
      </c>
      <c r="AA322" s="66" t="str">
        <f t="shared" si="56"/>
        <v>-</v>
      </c>
      <c r="AB322" s="32">
        <f t="shared" si="57"/>
        <v>1</v>
      </c>
      <c r="AC322" s="25">
        <f t="shared" si="58"/>
        <v>0</v>
      </c>
      <c r="AD322" s="27">
        <f t="shared" si="59"/>
        <v>0</v>
      </c>
      <c r="AE322" s="66" t="str">
        <f t="shared" si="60"/>
        <v>-</v>
      </c>
      <c r="AF322" s="32">
        <f t="shared" si="61"/>
        <v>0</v>
      </c>
    </row>
    <row r="323" spans="1:32" s="1" customFormat="1" ht="12.75">
      <c r="A323" s="136">
        <v>2600193</v>
      </c>
      <c r="B323" s="137">
        <v>25903</v>
      </c>
      <c r="C323" s="32" t="s">
        <v>1365</v>
      </c>
      <c r="D323" s="25" t="s">
        <v>1366</v>
      </c>
      <c r="E323" s="25" t="s">
        <v>374</v>
      </c>
      <c r="F323" s="25">
        <v>48439</v>
      </c>
      <c r="G323" s="26">
        <v>7637</v>
      </c>
      <c r="H323" s="27">
        <v>8109533140</v>
      </c>
      <c r="I323" s="28">
        <v>4</v>
      </c>
      <c r="J323" s="29" t="s">
        <v>2235</v>
      </c>
      <c r="K323" s="67" t="s">
        <v>2234</v>
      </c>
      <c r="L323" s="47">
        <v>420</v>
      </c>
      <c r="M323" s="50" t="s">
        <v>2234</v>
      </c>
      <c r="N323" s="129" t="s">
        <v>454</v>
      </c>
      <c r="O323" s="29" t="str">
        <f t="shared" si="63"/>
        <v>M</v>
      </c>
      <c r="P323" s="130">
        <v>13.596</v>
      </c>
      <c r="Q323" s="53" t="str">
        <f t="shared" si="62"/>
        <v>NO</v>
      </c>
      <c r="R323" s="56" t="s">
        <v>2235</v>
      </c>
      <c r="S323" s="57">
        <v>16509</v>
      </c>
      <c r="T323" s="33">
        <v>1648</v>
      </c>
      <c r="U323" s="33">
        <v>2312</v>
      </c>
      <c r="V323" s="58">
        <v>2165</v>
      </c>
      <c r="W323" s="32">
        <f t="shared" si="52"/>
        <v>0</v>
      </c>
      <c r="X323" s="25">
        <f t="shared" si="53"/>
        <v>1</v>
      </c>
      <c r="Y323" s="25">
        <f t="shared" si="54"/>
        <v>0</v>
      </c>
      <c r="Z323" s="27">
        <f t="shared" si="55"/>
        <v>0</v>
      </c>
      <c r="AA323" s="66" t="str">
        <f t="shared" si="56"/>
        <v>-</v>
      </c>
      <c r="AB323" s="32">
        <f t="shared" si="57"/>
        <v>0</v>
      </c>
      <c r="AC323" s="25">
        <f t="shared" si="58"/>
        <v>0</v>
      </c>
      <c r="AD323" s="27">
        <f t="shared" si="59"/>
        <v>0</v>
      </c>
      <c r="AE323" s="66" t="str">
        <f t="shared" si="60"/>
        <v>-</v>
      </c>
      <c r="AF323" s="32">
        <f t="shared" si="61"/>
        <v>0</v>
      </c>
    </row>
    <row r="324" spans="1:32" s="1" customFormat="1" ht="12.75">
      <c r="A324" s="136">
        <v>2616350</v>
      </c>
      <c r="B324" s="137">
        <v>25030</v>
      </c>
      <c r="C324" s="32" t="s">
        <v>2166</v>
      </c>
      <c r="D324" s="25" t="s">
        <v>2167</v>
      </c>
      <c r="E324" s="25" t="s">
        <v>374</v>
      </c>
      <c r="F324" s="25">
        <v>48439</v>
      </c>
      <c r="G324" s="26">
        <v>1402</v>
      </c>
      <c r="H324" s="27">
        <v>8105916014</v>
      </c>
      <c r="I324" s="28" t="s">
        <v>467</v>
      </c>
      <c r="J324" s="29" t="s">
        <v>2235</v>
      </c>
      <c r="K324" s="67" t="s">
        <v>2234</v>
      </c>
      <c r="L324" s="47">
        <v>6726</v>
      </c>
      <c r="M324" s="50" t="s">
        <v>2235</v>
      </c>
      <c r="N324" s="129">
        <v>3.40397351</v>
      </c>
      <c r="O324" s="29" t="str">
        <f t="shared" si="63"/>
        <v>NO</v>
      </c>
      <c r="P324" s="130"/>
      <c r="Q324" s="53" t="str">
        <f t="shared" si="62"/>
        <v>NO</v>
      </c>
      <c r="R324" s="56" t="s">
        <v>2235</v>
      </c>
      <c r="S324" s="57">
        <v>172347</v>
      </c>
      <c r="T324" s="33">
        <v>5169</v>
      </c>
      <c r="U324" s="33">
        <v>49270</v>
      </c>
      <c r="V324" s="58">
        <v>4431</v>
      </c>
      <c r="W324" s="32">
        <f t="shared" si="52"/>
        <v>0</v>
      </c>
      <c r="X324" s="25">
        <f t="shared" si="53"/>
        <v>0</v>
      </c>
      <c r="Y324" s="25">
        <f t="shared" si="54"/>
        <v>0</v>
      </c>
      <c r="Z324" s="27">
        <f t="shared" si="55"/>
        <v>0</v>
      </c>
      <c r="AA324" s="66" t="str">
        <f t="shared" si="56"/>
        <v>-</v>
      </c>
      <c r="AB324" s="32">
        <f t="shared" si="57"/>
        <v>0</v>
      </c>
      <c r="AC324" s="25">
        <f t="shared" si="58"/>
        <v>0</v>
      </c>
      <c r="AD324" s="27">
        <f t="shared" si="59"/>
        <v>0</v>
      </c>
      <c r="AE324" s="66" t="str">
        <f t="shared" si="60"/>
        <v>-</v>
      </c>
      <c r="AF324" s="32">
        <f t="shared" si="61"/>
        <v>0</v>
      </c>
    </row>
    <row r="325" spans="1:32" s="1" customFormat="1" ht="12.75">
      <c r="A325" s="136">
        <v>2616380</v>
      </c>
      <c r="B325" s="137">
        <v>70010</v>
      </c>
      <c r="C325" s="32" t="s">
        <v>2168</v>
      </c>
      <c r="D325" s="25" t="s">
        <v>2169</v>
      </c>
      <c r="E325" s="25" t="s">
        <v>2170</v>
      </c>
      <c r="F325" s="25">
        <v>49417</v>
      </c>
      <c r="G325" s="26">
        <v>2843</v>
      </c>
      <c r="H325" s="27">
        <v>6168505015</v>
      </c>
      <c r="I325" s="28" t="s">
        <v>461</v>
      </c>
      <c r="J325" s="29" t="s">
        <v>2235</v>
      </c>
      <c r="K325" s="67" t="s">
        <v>2234</v>
      </c>
      <c r="L325" s="47">
        <v>5585</v>
      </c>
      <c r="M325" s="50" t="s">
        <v>2235</v>
      </c>
      <c r="N325" s="129">
        <v>2.281477257</v>
      </c>
      <c r="O325" s="29" t="str">
        <f t="shared" si="63"/>
        <v>NO</v>
      </c>
      <c r="P325" s="130"/>
      <c r="Q325" s="53" t="str">
        <f t="shared" si="62"/>
        <v>NO</v>
      </c>
      <c r="R325" s="56" t="s">
        <v>2235</v>
      </c>
      <c r="S325" s="57">
        <v>191503</v>
      </c>
      <c r="T325" s="33">
        <v>7754</v>
      </c>
      <c r="U325" s="33">
        <v>23202</v>
      </c>
      <c r="V325" s="58">
        <v>3924</v>
      </c>
      <c r="W325" s="32">
        <f t="shared" si="52"/>
        <v>0</v>
      </c>
      <c r="X325" s="25">
        <f t="shared" si="53"/>
        <v>0</v>
      </c>
      <c r="Y325" s="25">
        <f t="shared" si="54"/>
        <v>0</v>
      </c>
      <c r="Z325" s="27">
        <f t="shared" si="55"/>
        <v>0</v>
      </c>
      <c r="AA325" s="66" t="str">
        <f t="shared" si="56"/>
        <v>-</v>
      </c>
      <c r="AB325" s="32">
        <f t="shared" si="57"/>
        <v>0</v>
      </c>
      <c r="AC325" s="25">
        <f t="shared" si="58"/>
        <v>0</v>
      </c>
      <c r="AD325" s="27">
        <f t="shared" si="59"/>
        <v>0</v>
      </c>
      <c r="AE325" s="66" t="str">
        <f t="shared" si="60"/>
        <v>-</v>
      </c>
      <c r="AF325" s="32">
        <f t="shared" si="61"/>
        <v>0</v>
      </c>
    </row>
    <row r="326" spans="1:32" s="1" customFormat="1" ht="12.75">
      <c r="A326" s="136">
        <v>2616410</v>
      </c>
      <c r="B326" s="137">
        <v>23060</v>
      </c>
      <c r="C326" s="32" t="s">
        <v>2171</v>
      </c>
      <c r="D326" s="25" t="s">
        <v>2172</v>
      </c>
      <c r="E326" s="25" t="s">
        <v>2173</v>
      </c>
      <c r="F326" s="25">
        <v>48837</v>
      </c>
      <c r="G326" s="26">
        <v>1760</v>
      </c>
      <c r="H326" s="27">
        <v>5176273241</v>
      </c>
      <c r="I326" s="28" t="s">
        <v>467</v>
      </c>
      <c r="J326" s="29" t="s">
        <v>2235</v>
      </c>
      <c r="K326" s="67" t="s">
        <v>2234</v>
      </c>
      <c r="L326" s="47">
        <v>4915</v>
      </c>
      <c r="M326" s="50" t="s">
        <v>2235</v>
      </c>
      <c r="N326" s="129">
        <v>6.747496046</v>
      </c>
      <c r="O326" s="29" t="str">
        <f t="shared" si="63"/>
        <v>NO</v>
      </c>
      <c r="P326" s="130"/>
      <c r="Q326" s="53" t="str">
        <f t="shared" si="62"/>
        <v>NO</v>
      </c>
      <c r="R326" s="56" t="s">
        <v>2235</v>
      </c>
      <c r="S326" s="57">
        <v>159396</v>
      </c>
      <c r="T326" s="33">
        <v>10960</v>
      </c>
      <c r="U326" s="33">
        <v>22079</v>
      </c>
      <c r="V326" s="58">
        <v>3238</v>
      </c>
      <c r="W326" s="32">
        <f aca="true" t="shared" si="64" ref="W326:W389">IF(OR(J326="YES",K326="YES"),1,0)</f>
        <v>0</v>
      </c>
      <c r="X326" s="25">
        <f aca="true" t="shared" si="65" ref="X326:X389">IF(OR(AND(ISNUMBER(L326),AND(L326&gt;0,L326&lt;600)),AND(ISNUMBER(L326),AND(L326&gt;0,M326="YES"))),1,0)</f>
        <v>0</v>
      </c>
      <c r="Y326" s="25">
        <f aca="true" t="shared" si="66" ref="Y326:Y389">IF(AND(OR(J326="YES",K326="YES"),(W326=0)),"Trouble",0)</f>
        <v>0</v>
      </c>
      <c r="Z326" s="27">
        <f aca="true" t="shared" si="67" ref="Z326:Z389">IF(AND(OR(AND(ISNUMBER(L326),AND(L326&gt;0,L326&lt;600)),AND(ISNUMBER(L326),AND(L326&gt;0,M326="YES"))),(X326=0)),"Trouble",0)</f>
        <v>0</v>
      </c>
      <c r="AA326" s="66" t="str">
        <f aca="true" t="shared" si="68" ref="AA326:AA389">IF(AND(W326=1,X326=1),"SRSA","-")</f>
        <v>-</v>
      </c>
      <c r="AB326" s="32">
        <f aca="true" t="shared" si="69" ref="AB326:AB389">IF(R326="YES",1,0)</f>
        <v>0</v>
      </c>
      <c r="AC326" s="25">
        <f aca="true" t="shared" si="70" ref="AC326:AC389">IF(OR(AND(ISNUMBER(P326),P326&gt;=20),(AND(ISNUMBER(P326)=FALSE,AND(ISNUMBER(N326),N326&gt;=20)))),1,0)</f>
        <v>0</v>
      </c>
      <c r="AD326" s="27">
        <f aca="true" t="shared" si="71" ref="AD326:AD389">IF(AND(AB326=1,AC326=1),"Initial",0)</f>
        <v>0</v>
      </c>
      <c r="AE326" s="66" t="str">
        <f aca="true" t="shared" si="72" ref="AE326:AE389">IF(AND(AND(AD326="Initial",AF326=0),AND(ISNUMBER(L326),L326&gt;0)),"RLIS","-")</f>
        <v>-</v>
      </c>
      <c r="AF326" s="32">
        <f aca="true" t="shared" si="73" ref="AF326:AF389">IF(AND(AA326="SRSA",AD326="Initial"),"SRSA",0)</f>
        <v>0</v>
      </c>
    </row>
    <row r="327" spans="1:32" s="1" customFormat="1" ht="12.75">
      <c r="A327" s="136">
        <v>2600252</v>
      </c>
      <c r="B327" s="137">
        <v>41921</v>
      </c>
      <c r="C327" s="32" t="s">
        <v>1482</v>
      </c>
      <c r="D327" s="25" t="s">
        <v>1483</v>
      </c>
      <c r="E327" s="25" t="s">
        <v>400</v>
      </c>
      <c r="F327" s="25">
        <v>49504</v>
      </c>
      <c r="G327" s="26">
        <v>5107</v>
      </c>
      <c r="H327" s="27">
        <v>6164590330</v>
      </c>
      <c r="I327" s="28">
        <v>2</v>
      </c>
      <c r="J327" s="29" t="s">
        <v>2235</v>
      </c>
      <c r="K327" s="67" t="s">
        <v>2234</v>
      </c>
      <c r="L327" s="47">
        <v>148</v>
      </c>
      <c r="M327" s="50" t="s">
        <v>2234</v>
      </c>
      <c r="N327" s="129" t="s">
        <v>454</v>
      </c>
      <c r="O327" s="29" t="str">
        <f t="shared" si="63"/>
        <v>M</v>
      </c>
      <c r="P327" s="130">
        <v>29.814</v>
      </c>
      <c r="Q327" s="53" t="str">
        <f aca="true" t="shared" si="74" ref="Q327:Q390">IF(AND(ISNUMBER(P327),P327&gt;=20),"YES","NO")</f>
        <v>YES</v>
      </c>
      <c r="R327" s="56" t="s">
        <v>2235</v>
      </c>
      <c r="S327" s="57">
        <v>10980</v>
      </c>
      <c r="T327" s="33">
        <v>1769</v>
      </c>
      <c r="U327" s="33">
        <v>0</v>
      </c>
      <c r="V327" s="58">
        <v>2311</v>
      </c>
      <c r="W327" s="32">
        <f t="shared" si="64"/>
        <v>0</v>
      </c>
      <c r="X327" s="25">
        <f t="shared" si="65"/>
        <v>1</v>
      </c>
      <c r="Y327" s="25">
        <f t="shared" si="66"/>
        <v>0</v>
      </c>
      <c r="Z327" s="27">
        <f t="shared" si="67"/>
        <v>0</v>
      </c>
      <c r="AA327" s="66" t="str">
        <f t="shared" si="68"/>
        <v>-</v>
      </c>
      <c r="AB327" s="32">
        <f t="shared" si="69"/>
        <v>0</v>
      </c>
      <c r="AC327" s="25">
        <f t="shared" si="70"/>
        <v>1</v>
      </c>
      <c r="AD327" s="27">
        <f t="shared" si="71"/>
        <v>0</v>
      </c>
      <c r="AE327" s="66" t="str">
        <f t="shared" si="72"/>
        <v>-</v>
      </c>
      <c r="AF327" s="32">
        <f t="shared" si="73"/>
        <v>0</v>
      </c>
    </row>
    <row r="328" spans="1:32" s="1" customFormat="1" ht="12.75">
      <c r="A328" s="136">
        <v>2616440</v>
      </c>
      <c r="B328" s="137">
        <v>41010</v>
      </c>
      <c r="C328" s="32" t="s">
        <v>2174</v>
      </c>
      <c r="D328" s="25" t="s">
        <v>2175</v>
      </c>
      <c r="E328" s="25" t="s">
        <v>400</v>
      </c>
      <c r="F328" s="25">
        <v>49501</v>
      </c>
      <c r="G328" s="26">
        <v>117</v>
      </c>
      <c r="H328" s="27">
        <v>6167712000</v>
      </c>
      <c r="I328" s="28" t="s">
        <v>463</v>
      </c>
      <c r="J328" s="29" t="s">
        <v>2235</v>
      </c>
      <c r="K328" s="67" t="s">
        <v>2234</v>
      </c>
      <c r="L328" s="47">
        <v>21522</v>
      </c>
      <c r="M328" s="50" t="s">
        <v>2235</v>
      </c>
      <c r="N328" s="129">
        <v>19.56734124</v>
      </c>
      <c r="O328" s="29" t="str">
        <f t="shared" si="63"/>
        <v>NO</v>
      </c>
      <c r="P328" s="130"/>
      <c r="Q328" s="53" t="str">
        <f t="shared" si="74"/>
        <v>NO</v>
      </c>
      <c r="R328" s="56" t="s">
        <v>2235</v>
      </c>
      <c r="S328" s="57">
        <v>2592553</v>
      </c>
      <c r="T328" s="33">
        <v>272028</v>
      </c>
      <c r="U328" s="33">
        <v>561773</v>
      </c>
      <c r="V328" s="58">
        <v>166226</v>
      </c>
      <c r="W328" s="32">
        <f t="shared" si="64"/>
        <v>0</v>
      </c>
      <c r="X328" s="25">
        <f t="shared" si="65"/>
        <v>0</v>
      </c>
      <c r="Y328" s="25">
        <f t="shared" si="66"/>
        <v>0</v>
      </c>
      <c r="Z328" s="27">
        <f t="shared" si="67"/>
        <v>0</v>
      </c>
      <c r="AA328" s="66" t="str">
        <f t="shared" si="68"/>
        <v>-</v>
      </c>
      <c r="AB328" s="32">
        <f t="shared" si="69"/>
        <v>0</v>
      </c>
      <c r="AC328" s="25">
        <f t="shared" si="70"/>
        <v>0</v>
      </c>
      <c r="AD328" s="27">
        <f t="shared" si="71"/>
        <v>0</v>
      </c>
      <c r="AE328" s="66" t="str">
        <f t="shared" si="72"/>
        <v>-</v>
      </c>
      <c r="AF328" s="32">
        <f t="shared" si="73"/>
        <v>0</v>
      </c>
    </row>
    <row r="329" spans="1:32" s="1" customFormat="1" ht="12.75">
      <c r="A329" s="136">
        <v>2600265</v>
      </c>
      <c r="B329" s="137">
        <v>28902</v>
      </c>
      <c r="C329" s="32" t="s">
        <v>1504</v>
      </c>
      <c r="D329" s="25" t="s">
        <v>1505</v>
      </c>
      <c r="E329" s="25" t="s">
        <v>380</v>
      </c>
      <c r="F329" s="25">
        <v>49686</v>
      </c>
      <c r="G329" s="26">
        <v>9000</v>
      </c>
      <c r="H329" s="27">
        <v>2319950665</v>
      </c>
      <c r="I329" s="28">
        <v>7</v>
      </c>
      <c r="J329" s="29" t="s">
        <v>2236</v>
      </c>
      <c r="K329" s="67" t="s">
        <v>2234</v>
      </c>
      <c r="L329" s="47">
        <v>477</v>
      </c>
      <c r="M329" s="50" t="s">
        <v>2234</v>
      </c>
      <c r="N329" s="129" t="s">
        <v>454</v>
      </c>
      <c r="O329" s="29" t="str">
        <f t="shared" si="63"/>
        <v>M</v>
      </c>
      <c r="P329" s="130">
        <v>1.927</v>
      </c>
      <c r="Q329" s="53" t="str">
        <f t="shared" si="74"/>
        <v>NO</v>
      </c>
      <c r="R329" s="56" t="s">
        <v>2236</v>
      </c>
      <c r="S329" s="57">
        <v>12343</v>
      </c>
      <c r="T329" s="33">
        <v>121</v>
      </c>
      <c r="U329" s="33">
        <v>0</v>
      </c>
      <c r="V329" s="58">
        <v>315</v>
      </c>
      <c r="W329" s="32">
        <f t="shared" si="64"/>
        <v>1</v>
      </c>
      <c r="X329" s="25">
        <f t="shared" si="65"/>
        <v>1</v>
      </c>
      <c r="Y329" s="25">
        <f t="shared" si="66"/>
        <v>0</v>
      </c>
      <c r="Z329" s="27">
        <f t="shared" si="67"/>
        <v>0</v>
      </c>
      <c r="AA329" s="66" t="str">
        <f t="shared" si="68"/>
        <v>SRSA</v>
      </c>
      <c r="AB329" s="32">
        <f t="shared" si="69"/>
        <v>1</v>
      </c>
      <c r="AC329" s="25">
        <f t="shared" si="70"/>
        <v>0</v>
      </c>
      <c r="AD329" s="27">
        <f t="shared" si="71"/>
        <v>0</v>
      </c>
      <c r="AE329" s="66" t="str">
        <f t="shared" si="72"/>
        <v>-</v>
      </c>
      <c r="AF329" s="32">
        <f t="shared" si="73"/>
        <v>0</v>
      </c>
    </row>
    <row r="330" spans="1:32" s="1" customFormat="1" ht="12.75">
      <c r="A330" s="136">
        <v>2616470</v>
      </c>
      <c r="B330" s="137">
        <v>41130</v>
      </c>
      <c r="C330" s="32" t="s">
        <v>2176</v>
      </c>
      <c r="D330" s="25" t="s">
        <v>2177</v>
      </c>
      <c r="E330" s="25" t="s">
        <v>2178</v>
      </c>
      <c r="F330" s="25">
        <v>49418</v>
      </c>
      <c r="G330" s="26">
        <v>1688</v>
      </c>
      <c r="H330" s="27">
        <v>6162546570</v>
      </c>
      <c r="I330" s="28" t="s">
        <v>461</v>
      </c>
      <c r="J330" s="29" t="s">
        <v>2235</v>
      </c>
      <c r="K330" s="67" t="s">
        <v>2234</v>
      </c>
      <c r="L330" s="47">
        <v>5639</v>
      </c>
      <c r="M330" s="50" t="s">
        <v>2235</v>
      </c>
      <c r="N330" s="129">
        <v>3.835040714</v>
      </c>
      <c r="O330" s="29" t="str">
        <f t="shared" si="63"/>
        <v>NO</v>
      </c>
      <c r="P330" s="130"/>
      <c r="Q330" s="53" t="str">
        <f t="shared" si="74"/>
        <v>NO</v>
      </c>
      <c r="R330" s="56" t="s">
        <v>2235</v>
      </c>
      <c r="S330" s="57">
        <v>182469</v>
      </c>
      <c r="T330" s="33">
        <v>5497</v>
      </c>
      <c r="U330" s="33">
        <v>24199</v>
      </c>
      <c r="V330" s="58">
        <v>3715</v>
      </c>
      <c r="W330" s="32">
        <f t="shared" si="64"/>
        <v>0</v>
      </c>
      <c r="X330" s="25">
        <f t="shared" si="65"/>
        <v>0</v>
      </c>
      <c r="Y330" s="25">
        <f t="shared" si="66"/>
        <v>0</v>
      </c>
      <c r="Z330" s="27">
        <f t="shared" si="67"/>
        <v>0</v>
      </c>
      <c r="AA330" s="66" t="str">
        <f t="shared" si="68"/>
        <v>-</v>
      </c>
      <c r="AB330" s="32">
        <f t="shared" si="69"/>
        <v>0</v>
      </c>
      <c r="AC330" s="25">
        <f t="shared" si="70"/>
        <v>0</v>
      </c>
      <c r="AD330" s="27">
        <f t="shared" si="71"/>
        <v>0</v>
      </c>
      <c r="AE330" s="66" t="str">
        <f t="shared" si="72"/>
        <v>-</v>
      </c>
      <c r="AF330" s="32">
        <f t="shared" si="73"/>
        <v>0</v>
      </c>
    </row>
    <row r="331" spans="1:32" s="1" customFormat="1" ht="12.75">
      <c r="A331" s="136">
        <v>2616500</v>
      </c>
      <c r="B331" s="137">
        <v>62050</v>
      </c>
      <c r="C331" s="32" t="s">
        <v>2179</v>
      </c>
      <c r="D331" s="25" t="s">
        <v>2180</v>
      </c>
      <c r="E331" s="25" t="s">
        <v>2181</v>
      </c>
      <c r="F331" s="25">
        <v>49327</v>
      </c>
      <c r="G331" s="26">
        <v>9359</v>
      </c>
      <c r="H331" s="27">
        <v>2318345621</v>
      </c>
      <c r="I331" s="28" t="s">
        <v>467</v>
      </c>
      <c r="J331" s="29" t="s">
        <v>2235</v>
      </c>
      <c r="K331" s="67" t="s">
        <v>2234</v>
      </c>
      <c r="L331" s="47">
        <v>2296</v>
      </c>
      <c r="M331" s="50" t="s">
        <v>2235</v>
      </c>
      <c r="N331" s="129">
        <v>10.99611902</v>
      </c>
      <c r="O331" s="29" t="str">
        <f aca="true" t="shared" si="75" ref="O331:O394">IF(ISNUMBER(N331)=FALSE,"M",IF(AND(ISNUMBER(N331),N331&gt;=20),"YES","NO"))</f>
        <v>NO</v>
      </c>
      <c r="P331" s="130"/>
      <c r="Q331" s="53" t="str">
        <f t="shared" si="74"/>
        <v>NO</v>
      </c>
      <c r="R331" s="56" t="s">
        <v>2235</v>
      </c>
      <c r="S331" s="57">
        <v>110828</v>
      </c>
      <c r="T331" s="33">
        <v>7350</v>
      </c>
      <c r="U331" s="33">
        <v>11598</v>
      </c>
      <c r="V331" s="58">
        <v>1554</v>
      </c>
      <c r="W331" s="32">
        <f t="shared" si="64"/>
        <v>0</v>
      </c>
      <c r="X331" s="25">
        <f t="shared" si="65"/>
        <v>0</v>
      </c>
      <c r="Y331" s="25">
        <f t="shared" si="66"/>
        <v>0</v>
      </c>
      <c r="Z331" s="27">
        <f t="shared" si="67"/>
        <v>0</v>
      </c>
      <c r="AA331" s="66" t="str">
        <f t="shared" si="68"/>
        <v>-</v>
      </c>
      <c r="AB331" s="32">
        <f t="shared" si="69"/>
        <v>0</v>
      </c>
      <c r="AC331" s="25">
        <f t="shared" si="70"/>
        <v>0</v>
      </c>
      <c r="AD331" s="27">
        <f t="shared" si="71"/>
        <v>0</v>
      </c>
      <c r="AE331" s="66" t="str">
        <f t="shared" si="72"/>
        <v>-</v>
      </c>
      <c r="AF331" s="32">
        <f t="shared" si="73"/>
        <v>0</v>
      </c>
    </row>
    <row r="332" spans="1:32" s="1" customFormat="1" ht="12.75">
      <c r="A332" s="136">
        <v>2616560</v>
      </c>
      <c r="B332" s="137">
        <v>42030</v>
      </c>
      <c r="C332" s="32" t="s">
        <v>2182</v>
      </c>
      <c r="D332" s="25" t="s">
        <v>2183</v>
      </c>
      <c r="E332" s="25" t="s">
        <v>2184</v>
      </c>
      <c r="F332" s="25">
        <v>49918</v>
      </c>
      <c r="G332" s="26">
        <v>74</v>
      </c>
      <c r="H332" s="27">
        <v>9062894447</v>
      </c>
      <c r="I332" s="28">
        <v>7</v>
      </c>
      <c r="J332" s="29" t="s">
        <v>2236</v>
      </c>
      <c r="K332" s="67" t="s">
        <v>2234</v>
      </c>
      <c r="L332" s="47">
        <v>3</v>
      </c>
      <c r="M332" s="50" t="s">
        <v>2234</v>
      </c>
      <c r="N332" s="129">
        <v>13.33333333</v>
      </c>
      <c r="O332" s="29" t="str">
        <f t="shared" si="75"/>
        <v>NO</v>
      </c>
      <c r="P332" s="130"/>
      <c r="Q332" s="53" t="str">
        <f t="shared" si="74"/>
        <v>NO</v>
      </c>
      <c r="R332" s="56" t="s">
        <v>2236</v>
      </c>
      <c r="S332" s="57">
        <v>411</v>
      </c>
      <c r="T332" s="33">
        <v>0</v>
      </c>
      <c r="U332" s="33">
        <v>0</v>
      </c>
      <c r="V332" s="58">
        <v>19</v>
      </c>
      <c r="W332" s="32">
        <f t="shared" si="64"/>
        <v>1</v>
      </c>
      <c r="X332" s="25">
        <f t="shared" si="65"/>
        <v>1</v>
      </c>
      <c r="Y332" s="25">
        <f t="shared" si="66"/>
        <v>0</v>
      </c>
      <c r="Z332" s="27">
        <f t="shared" si="67"/>
        <v>0</v>
      </c>
      <c r="AA332" s="66" t="str">
        <f t="shared" si="68"/>
        <v>SRSA</v>
      </c>
      <c r="AB332" s="32">
        <f t="shared" si="69"/>
        <v>1</v>
      </c>
      <c r="AC332" s="25">
        <f t="shared" si="70"/>
        <v>0</v>
      </c>
      <c r="AD332" s="27">
        <f t="shared" si="71"/>
        <v>0</v>
      </c>
      <c r="AE332" s="66" t="str">
        <f t="shared" si="72"/>
        <v>-</v>
      </c>
      <c r="AF332" s="32">
        <f t="shared" si="73"/>
        <v>0</v>
      </c>
    </row>
    <row r="333" spans="1:32" s="1" customFormat="1" ht="12.75">
      <c r="A333" s="136">
        <v>2616830</v>
      </c>
      <c r="B333" s="137">
        <v>38050</v>
      </c>
      <c r="C333" s="32" t="s">
        <v>2185</v>
      </c>
      <c r="D333" s="25" t="s">
        <v>2186</v>
      </c>
      <c r="E333" s="25" t="s">
        <v>2187</v>
      </c>
      <c r="F333" s="25">
        <v>49240</v>
      </c>
      <c r="G333" s="26">
        <v>9708</v>
      </c>
      <c r="H333" s="27">
        <v>5175228491</v>
      </c>
      <c r="I333" s="28">
        <v>8</v>
      </c>
      <c r="J333" s="29" t="s">
        <v>2236</v>
      </c>
      <c r="K333" s="67" t="s">
        <v>2234</v>
      </c>
      <c r="L333" s="47">
        <v>1019</v>
      </c>
      <c r="M333" s="50" t="s">
        <v>2235</v>
      </c>
      <c r="N333" s="129">
        <v>0.838926174</v>
      </c>
      <c r="O333" s="29" t="str">
        <f t="shared" si="75"/>
        <v>NO</v>
      </c>
      <c r="P333" s="130"/>
      <c r="Q333" s="53" t="str">
        <f t="shared" si="74"/>
        <v>NO</v>
      </c>
      <c r="R333" s="56" t="s">
        <v>2236</v>
      </c>
      <c r="S333" s="57">
        <v>27799</v>
      </c>
      <c r="T333" s="33">
        <v>0</v>
      </c>
      <c r="U333" s="33">
        <v>2686</v>
      </c>
      <c r="V333" s="58">
        <v>672</v>
      </c>
      <c r="W333" s="32">
        <f t="shared" si="64"/>
        <v>1</v>
      </c>
      <c r="X333" s="25">
        <f t="shared" si="65"/>
        <v>0</v>
      </c>
      <c r="Y333" s="25">
        <f t="shared" si="66"/>
        <v>0</v>
      </c>
      <c r="Z333" s="27">
        <f t="shared" si="67"/>
        <v>0</v>
      </c>
      <c r="AA333" s="66" t="str">
        <f t="shared" si="68"/>
        <v>-</v>
      </c>
      <c r="AB333" s="32">
        <f t="shared" si="69"/>
        <v>1</v>
      </c>
      <c r="AC333" s="25">
        <f t="shared" si="70"/>
        <v>0</v>
      </c>
      <c r="AD333" s="27">
        <f t="shared" si="71"/>
        <v>0</v>
      </c>
      <c r="AE333" s="66" t="str">
        <f t="shared" si="72"/>
        <v>-</v>
      </c>
      <c r="AF333" s="32">
        <f t="shared" si="73"/>
        <v>0</v>
      </c>
    </row>
    <row r="334" spans="1:32" s="1" customFormat="1" ht="12.75">
      <c r="A334" s="136">
        <v>2680460</v>
      </c>
      <c r="B334" s="137">
        <v>29000</v>
      </c>
      <c r="C334" s="32" t="s">
        <v>1157</v>
      </c>
      <c r="D334" s="25" t="s">
        <v>1643</v>
      </c>
      <c r="E334" s="25" t="s">
        <v>2299</v>
      </c>
      <c r="F334" s="25">
        <v>48847</v>
      </c>
      <c r="G334" s="26">
        <v>310</v>
      </c>
      <c r="H334" s="27">
        <v>9898755101</v>
      </c>
      <c r="I334" s="28" t="s">
        <v>474</v>
      </c>
      <c r="J334" s="29" t="s">
        <v>2235</v>
      </c>
      <c r="K334" s="67" t="s">
        <v>2234</v>
      </c>
      <c r="L334" s="47">
        <v>197</v>
      </c>
      <c r="M334" s="50" t="s">
        <v>2234</v>
      </c>
      <c r="N334" s="129" t="s">
        <v>454</v>
      </c>
      <c r="O334" s="29" t="str">
        <f t="shared" si="75"/>
        <v>M</v>
      </c>
      <c r="P334" s="130"/>
      <c r="Q334" s="53" t="str">
        <f t="shared" si="74"/>
        <v>NO</v>
      </c>
      <c r="R334" s="56" t="s">
        <v>2235</v>
      </c>
      <c r="S334" s="57">
        <v>1182</v>
      </c>
      <c r="T334" s="33">
        <v>0</v>
      </c>
      <c r="U334" s="33">
        <v>540</v>
      </c>
      <c r="V334" s="58">
        <v>1228</v>
      </c>
      <c r="W334" s="32">
        <f t="shared" si="64"/>
        <v>0</v>
      </c>
      <c r="X334" s="25">
        <f t="shared" si="65"/>
        <v>1</v>
      </c>
      <c r="Y334" s="25">
        <f t="shared" si="66"/>
        <v>0</v>
      </c>
      <c r="Z334" s="27">
        <f t="shared" si="67"/>
        <v>0</v>
      </c>
      <c r="AA334" s="66" t="str">
        <f t="shared" si="68"/>
        <v>-</v>
      </c>
      <c r="AB334" s="32">
        <f t="shared" si="69"/>
        <v>0</v>
      </c>
      <c r="AC334" s="25">
        <f t="shared" si="70"/>
        <v>0</v>
      </c>
      <c r="AD334" s="27">
        <f t="shared" si="71"/>
        <v>0</v>
      </c>
      <c r="AE334" s="66" t="str">
        <f t="shared" si="72"/>
        <v>-</v>
      </c>
      <c r="AF334" s="32">
        <f t="shared" si="73"/>
        <v>0</v>
      </c>
    </row>
    <row r="335" spans="1:32" s="1" customFormat="1" ht="12.75">
      <c r="A335" s="136">
        <v>2600145</v>
      </c>
      <c r="B335" s="137">
        <v>41911</v>
      </c>
      <c r="C335" s="32" t="s">
        <v>1281</v>
      </c>
      <c r="D335" s="25" t="s">
        <v>1282</v>
      </c>
      <c r="E335" s="25" t="s">
        <v>1283</v>
      </c>
      <c r="F335" s="25">
        <v>48809</v>
      </c>
      <c r="G335" s="26">
        <v>9367</v>
      </c>
      <c r="H335" s="27">
        <v>6166918999</v>
      </c>
      <c r="I335" s="28" t="s">
        <v>468</v>
      </c>
      <c r="J335" s="29" t="s">
        <v>2236</v>
      </c>
      <c r="K335" s="67" t="s">
        <v>2234</v>
      </c>
      <c r="L335" s="47">
        <v>149</v>
      </c>
      <c r="M335" s="50" t="s">
        <v>2234</v>
      </c>
      <c r="N335" s="129" t="s">
        <v>454</v>
      </c>
      <c r="O335" s="29" t="str">
        <f t="shared" si="75"/>
        <v>M</v>
      </c>
      <c r="P335" s="130">
        <v>4.953</v>
      </c>
      <c r="Q335" s="53" t="str">
        <f t="shared" si="74"/>
        <v>NO</v>
      </c>
      <c r="R335" s="56" t="s">
        <v>2236</v>
      </c>
      <c r="S335" s="57">
        <v>2572</v>
      </c>
      <c r="T335" s="33">
        <v>0</v>
      </c>
      <c r="U335" s="33">
        <v>0</v>
      </c>
      <c r="V335" s="58">
        <v>98</v>
      </c>
      <c r="W335" s="32">
        <f t="shared" si="64"/>
        <v>1</v>
      </c>
      <c r="X335" s="25">
        <f t="shared" si="65"/>
        <v>1</v>
      </c>
      <c r="Y335" s="25">
        <f t="shared" si="66"/>
        <v>0</v>
      </c>
      <c r="Z335" s="27">
        <f t="shared" si="67"/>
        <v>0</v>
      </c>
      <c r="AA335" s="66" t="str">
        <f t="shared" si="68"/>
        <v>SRSA</v>
      </c>
      <c r="AB335" s="32">
        <f t="shared" si="69"/>
        <v>1</v>
      </c>
      <c r="AC335" s="25">
        <f t="shared" si="70"/>
        <v>0</v>
      </c>
      <c r="AD335" s="27">
        <f t="shared" si="71"/>
        <v>0</v>
      </c>
      <c r="AE335" s="66" t="str">
        <f t="shared" si="72"/>
        <v>-</v>
      </c>
      <c r="AF335" s="32">
        <f t="shared" si="73"/>
        <v>0</v>
      </c>
    </row>
    <row r="336" spans="1:32" s="1" customFormat="1" ht="12.75">
      <c r="A336" s="136">
        <v>2600157</v>
      </c>
      <c r="B336" s="137">
        <v>63907</v>
      </c>
      <c r="C336" s="32" t="s">
        <v>1305</v>
      </c>
      <c r="D336" s="25" t="s">
        <v>1306</v>
      </c>
      <c r="E336" s="25" t="s">
        <v>565</v>
      </c>
      <c r="F336" s="25">
        <v>48342</v>
      </c>
      <c r="G336" s="26">
        <v>5006</v>
      </c>
      <c r="H336" s="27">
        <v>2483346434</v>
      </c>
      <c r="I336" s="28">
        <v>2</v>
      </c>
      <c r="J336" s="29" t="s">
        <v>2235</v>
      </c>
      <c r="K336" s="67" t="s">
        <v>2234</v>
      </c>
      <c r="L336" s="47">
        <v>312</v>
      </c>
      <c r="M336" s="50" t="s">
        <v>2234</v>
      </c>
      <c r="N336" s="129" t="s">
        <v>454</v>
      </c>
      <c r="O336" s="29" t="str">
        <f t="shared" si="75"/>
        <v>M</v>
      </c>
      <c r="P336" s="130">
        <v>27.729</v>
      </c>
      <c r="Q336" s="53" t="str">
        <f t="shared" si="74"/>
        <v>YES</v>
      </c>
      <c r="R336" s="56" t="s">
        <v>2235</v>
      </c>
      <c r="S336" s="57">
        <v>37684</v>
      </c>
      <c r="T336" s="33">
        <v>3757</v>
      </c>
      <c r="U336" s="33">
        <v>7450</v>
      </c>
      <c r="V336" s="58">
        <v>4510</v>
      </c>
      <c r="W336" s="32">
        <f t="shared" si="64"/>
        <v>0</v>
      </c>
      <c r="X336" s="25">
        <f t="shared" si="65"/>
        <v>1</v>
      </c>
      <c r="Y336" s="25">
        <f t="shared" si="66"/>
        <v>0</v>
      </c>
      <c r="Z336" s="27">
        <f t="shared" si="67"/>
        <v>0</v>
      </c>
      <c r="AA336" s="66" t="str">
        <f t="shared" si="68"/>
        <v>-</v>
      </c>
      <c r="AB336" s="32">
        <f t="shared" si="69"/>
        <v>0</v>
      </c>
      <c r="AC336" s="25">
        <f t="shared" si="70"/>
        <v>1</v>
      </c>
      <c r="AD336" s="27">
        <f t="shared" si="71"/>
        <v>0</v>
      </c>
      <c r="AE336" s="66" t="str">
        <f t="shared" si="72"/>
        <v>-</v>
      </c>
      <c r="AF336" s="32">
        <f t="shared" si="73"/>
        <v>0</v>
      </c>
    </row>
    <row r="337" spans="1:32" s="1" customFormat="1" ht="12.75">
      <c r="A337" s="138" t="s">
        <v>2237</v>
      </c>
      <c r="B337" s="137" t="s">
        <v>2024</v>
      </c>
      <c r="C337" s="131" t="s">
        <v>2025</v>
      </c>
      <c r="D337" s="122" t="s">
        <v>2026</v>
      </c>
      <c r="E337" s="122" t="s">
        <v>2027</v>
      </c>
      <c r="F337" s="122" t="s">
        <v>2028</v>
      </c>
      <c r="G337" s="122" t="s">
        <v>2237</v>
      </c>
      <c r="H337" s="123">
        <v>2483993740</v>
      </c>
      <c r="I337" s="124"/>
      <c r="J337" s="29"/>
      <c r="K337" s="67" t="s">
        <v>2234</v>
      </c>
      <c r="L337" s="47">
        <v>151.8</v>
      </c>
      <c r="M337" s="117" t="s">
        <v>2068</v>
      </c>
      <c r="N337" s="129"/>
      <c r="O337" s="29" t="str">
        <f t="shared" si="75"/>
        <v>M</v>
      </c>
      <c r="P337" s="130">
        <v>11.52</v>
      </c>
      <c r="Q337" s="53" t="str">
        <f t="shared" si="74"/>
        <v>NO</v>
      </c>
      <c r="R337" s="56"/>
      <c r="S337" s="57">
        <v>8158</v>
      </c>
      <c r="T337" s="33">
        <v>656</v>
      </c>
      <c r="U337" s="33">
        <v>420</v>
      </c>
      <c r="V337" s="58">
        <v>100</v>
      </c>
      <c r="W337" s="32">
        <f t="shared" si="64"/>
        <v>0</v>
      </c>
      <c r="X337" s="25">
        <f t="shared" si="65"/>
        <v>1</v>
      </c>
      <c r="Y337" s="25">
        <f t="shared" si="66"/>
        <v>0</v>
      </c>
      <c r="Z337" s="27">
        <f t="shared" si="67"/>
        <v>0</v>
      </c>
      <c r="AA337" s="66" t="str">
        <f t="shared" si="68"/>
        <v>-</v>
      </c>
      <c r="AB337" s="32">
        <f t="shared" si="69"/>
        <v>0</v>
      </c>
      <c r="AC337" s="25">
        <f t="shared" si="70"/>
        <v>0</v>
      </c>
      <c r="AD337" s="27">
        <f t="shared" si="71"/>
        <v>0</v>
      </c>
      <c r="AE337" s="66" t="str">
        <f t="shared" si="72"/>
        <v>-</v>
      </c>
      <c r="AF337" s="32">
        <f t="shared" si="73"/>
        <v>0</v>
      </c>
    </row>
    <row r="338" spans="1:32" s="1" customFormat="1" ht="12.75">
      <c r="A338" s="136">
        <v>2617160</v>
      </c>
      <c r="B338" s="137">
        <v>59070</v>
      </c>
      <c r="C338" s="32" t="s">
        <v>2188</v>
      </c>
      <c r="D338" s="25" t="s">
        <v>2189</v>
      </c>
      <c r="E338" s="25" t="s">
        <v>794</v>
      </c>
      <c r="F338" s="25">
        <v>48838</v>
      </c>
      <c r="G338" s="26">
        <v>1799</v>
      </c>
      <c r="H338" s="27">
        <v>6167543686</v>
      </c>
      <c r="I338" s="28" t="s">
        <v>475</v>
      </c>
      <c r="J338" s="29" t="s">
        <v>2235</v>
      </c>
      <c r="K338" s="67" t="s">
        <v>2234</v>
      </c>
      <c r="L338" s="47">
        <v>3517</v>
      </c>
      <c r="M338" s="50" t="s">
        <v>2235</v>
      </c>
      <c r="N338" s="129">
        <v>12.1102248</v>
      </c>
      <c r="O338" s="29" t="str">
        <f t="shared" si="75"/>
        <v>NO</v>
      </c>
      <c r="P338" s="130"/>
      <c r="Q338" s="53" t="str">
        <f t="shared" si="74"/>
        <v>NO</v>
      </c>
      <c r="R338" s="56" t="s">
        <v>2236</v>
      </c>
      <c r="S338" s="57">
        <v>197336</v>
      </c>
      <c r="T338" s="33">
        <v>13207</v>
      </c>
      <c r="U338" s="33">
        <v>19839</v>
      </c>
      <c r="V338" s="58">
        <v>2317</v>
      </c>
      <c r="W338" s="32">
        <f t="shared" si="64"/>
        <v>0</v>
      </c>
      <c r="X338" s="25">
        <f t="shared" si="65"/>
        <v>0</v>
      </c>
      <c r="Y338" s="25">
        <f t="shared" si="66"/>
        <v>0</v>
      </c>
      <c r="Z338" s="27">
        <f t="shared" si="67"/>
        <v>0</v>
      </c>
      <c r="AA338" s="66" t="str">
        <f t="shared" si="68"/>
        <v>-</v>
      </c>
      <c r="AB338" s="32">
        <f t="shared" si="69"/>
        <v>1</v>
      </c>
      <c r="AC338" s="25">
        <f t="shared" si="70"/>
        <v>0</v>
      </c>
      <c r="AD338" s="27">
        <f t="shared" si="71"/>
        <v>0</v>
      </c>
      <c r="AE338" s="66" t="str">
        <f t="shared" si="72"/>
        <v>-</v>
      </c>
      <c r="AF338" s="32">
        <f t="shared" si="73"/>
        <v>0</v>
      </c>
    </row>
    <row r="339" spans="1:32" s="1" customFormat="1" ht="12.75">
      <c r="A339" s="136">
        <v>2617220</v>
      </c>
      <c r="B339" s="137">
        <v>82300</v>
      </c>
      <c r="C339" s="32" t="s">
        <v>2190</v>
      </c>
      <c r="D339" s="25" t="s">
        <v>2191</v>
      </c>
      <c r="E339" s="25" t="s">
        <v>2192</v>
      </c>
      <c r="F339" s="25">
        <v>48138</v>
      </c>
      <c r="G339" s="26">
        <v>1535</v>
      </c>
      <c r="H339" s="27">
        <v>7343622555</v>
      </c>
      <c r="I339" s="28">
        <v>3</v>
      </c>
      <c r="J339" s="29" t="s">
        <v>2235</v>
      </c>
      <c r="K339" s="67" t="s">
        <v>2234</v>
      </c>
      <c r="L339" s="47">
        <v>1860</v>
      </c>
      <c r="M339" s="50" t="s">
        <v>2235</v>
      </c>
      <c r="N339" s="129">
        <v>3.681267474</v>
      </c>
      <c r="O339" s="29" t="str">
        <f t="shared" si="75"/>
        <v>NO</v>
      </c>
      <c r="P339" s="130"/>
      <c r="Q339" s="53" t="str">
        <f t="shared" si="74"/>
        <v>NO</v>
      </c>
      <c r="R339" s="56" t="s">
        <v>2235</v>
      </c>
      <c r="S339" s="57">
        <v>46261</v>
      </c>
      <c r="T339" s="33">
        <v>1506</v>
      </c>
      <c r="U339" s="33">
        <v>6306</v>
      </c>
      <c r="V339" s="58">
        <v>1226</v>
      </c>
      <c r="W339" s="32">
        <f t="shared" si="64"/>
        <v>0</v>
      </c>
      <c r="X339" s="25">
        <f t="shared" si="65"/>
        <v>0</v>
      </c>
      <c r="Y339" s="25">
        <f t="shared" si="66"/>
        <v>0</v>
      </c>
      <c r="Z339" s="27">
        <f t="shared" si="67"/>
        <v>0</v>
      </c>
      <c r="AA339" s="66" t="str">
        <f t="shared" si="68"/>
        <v>-</v>
      </c>
      <c r="AB339" s="32">
        <f t="shared" si="69"/>
        <v>0</v>
      </c>
      <c r="AC339" s="25">
        <f t="shared" si="70"/>
        <v>0</v>
      </c>
      <c r="AD339" s="27">
        <f t="shared" si="71"/>
        <v>0</v>
      </c>
      <c r="AE339" s="66" t="str">
        <f t="shared" si="72"/>
        <v>-</v>
      </c>
      <c r="AF339" s="32">
        <f t="shared" si="73"/>
        <v>0</v>
      </c>
    </row>
    <row r="340" spans="1:32" s="1" customFormat="1" ht="12.75">
      <c r="A340" s="136">
        <v>2625740</v>
      </c>
      <c r="B340" s="137">
        <v>82055</v>
      </c>
      <c r="C340" s="32" t="s">
        <v>195</v>
      </c>
      <c r="D340" s="25" t="s">
        <v>196</v>
      </c>
      <c r="E340" s="25" t="s">
        <v>197</v>
      </c>
      <c r="F340" s="25">
        <v>48230</v>
      </c>
      <c r="G340" s="26">
        <v>1501</v>
      </c>
      <c r="H340" s="27">
        <v>3134323000</v>
      </c>
      <c r="I340" s="28">
        <v>3</v>
      </c>
      <c r="J340" s="29" t="s">
        <v>2235</v>
      </c>
      <c r="K340" s="67" t="s">
        <v>2234</v>
      </c>
      <c r="L340" s="47">
        <v>8202</v>
      </c>
      <c r="M340" s="50" t="s">
        <v>2235</v>
      </c>
      <c r="N340" s="129">
        <v>2.587446095</v>
      </c>
      <c r="O340" s="29" t="str">
        <f t="shared" si="75"/>
        <v>NO</v>
      </c>
      <c r="P340" s="130"/>
      <c r="Q340" s="53" t="str">
        <f t="shared" si="74"/>
        <v>NO</v>
      </c>
      <c r="R340" s="56" t="s">
        <v>2235</v>
      </c>
      <c r="S340" s="57">
        <v>190766</v>
      </c>
      <c r="T340" s="33">
        <v>5393</v>
      </c>
      <c r="U340" s="33">
        <v>66831</v>
      </c>
      <c r="V340" s="58">
        <v>5403</v>
      </c>
      <c r="W340" s="32">
        <f t="shared" si="64"/>
        <v>0</v>
      </c>
      <c r="X340" s="25">
        <f t="shared" si="65"/>
        <v>0</v>
      </c>
      <c r="Y340" s="25">
        <f t="shared" si="66"/>
        <v>0</v>
      </c>
      <c r="Z340" s="27">
        <f t="shared" si="67"/>
        <v>0</v>
      </c>
      <c r="AA340" s="66" t="str">
        <f t="shared" si="68"/>
        <v>-</v>
      </c>
      <c r="AB340" s="32">
        <f t="shared" si="69"/>
        <v>0</v>
      </c>
      <c r="AC340" s="25">
        <f t="shared" si="70"/>
        <v>0</v>
      </c>
      <c r="AD340" s="27">
        <f t="shared" si="71"/>
        <v>0</v>
      </c>
      <c r="AE340" s="66" t="str">
        <f t="shared" si="72"/>
        <v>-</v>
      </c>
      <c r="AF340" s="32">
        <f t="shared" si="73"/>
        <v>0</v>
      </c>
    </row>
    <row r="341" spans="1:32" s="1" customFormat="1" ht="12.75">
      <c r="A341" s="136">
        <v>2617250</v>
      </c>
      <c r="B341" s="137">
        <v>39065</v>
      </c>
      <c r="C341" s="32" t="s">
        <v>2193</v>
      </c>
      <c r="D341" s="25" t="s">
        <v>2194</v>
      </c>
      <c r="E341" s="25" t="s">
        <v>2195</v>
      </c>
      <c r="F341" s="25">
        <v>49083</v>
      </c>
      <c r="G341" s="26">
        <v>9669</v>
      </c>
      <c r="H341" s="27">
        <v>2696295880</v>
      </c>
      <c r="I341" s="28" t="s">
        <v>467</v>
      </c>
      <c r="J341" s="29" t="s">
        <v>2235</v>
      </c>
      <c r="K341" s="67" t="s">
        <v>2234</v>
      </c>
      <c r="L341" s="47">
        <v>2770</v>
      </c>
      <c r="M341" s="50" t="s">
        <v>2235</v>
      </c>
      <c r="N341" s="129">
        <v>4.54086781</v>
      </c>
      <c r="O341" s="29" t="str">
        <f t="shared" si="75"/>
        <v>NO</v>
      </c>
      <c r="P341" s="130"/>
      <c r="Q341" s="53" t="str">
        <f t="shared" si="74"/>
        <v>NO</v>
      </c>
      <c r="R341" s="56" t="s">
        <v>2235</v>
      </c>
      <c r="S341" s="57">
        <v>73277</v>
      </c>
      <c r="T341" s="33">
        <v>3480</v>
      </c>
      <c r="U341" s="33">
        <v>10392</v>
      </c>
      <c r="V341" s="58">
        <v>1825</v>
      </c>
      <c r="W341" s="32">
        <f t="shared" si="64"/>
        <v>0</v>
      </c>
      <c r="X341" s="25">
        <f t="shared" si="65"/>
        <v>0</v>
      </c>
      <c r="Y341" s="25">
        <f t="shared" si="66"/>
        <v>0</v>
      </c>
      <c r="Z341" s="27">
        <f t="shared" si="67"/>
        <v>0</v>
      </c>
      <c r="AA341" s="66" t="str">
        <f t="shared" si="68"/>
        <v>-</v>
      </c>
      <c r="AB341" s="32">
        <f t="shared" si="69"/>
        <v>0</v>
      </c>
      <c r="AC341" s="25">
        <f t="shared" si="70"/>
        <v>0</v>
      </c>
      <c r="AD341" s="27">
        <f t="shared" si="71"/>
        <v>0</v>
      </c>
      <c r="AE341" s="66" t="str">
        <f t="shared" si="72"/>
        <v>-</v>
      </c>
      <c r="AF341" s="32">
        <f t="shared" si="73"/>
        <v>0</v>
      </c>
    </row>
    <row r="342" spans="1:32" s="1" customFormat="1" ht="12.75">
      <c r="A342" s="136">
        <v>2614690</v>
      </c>
      <c r="B342" s="137">
        <v>52040</v>
      </c>
      <c r="C342" s="32" t="s">
        <v>2096</v>
      </c>
      <c r="D342" s="25" t="s">
        <v>2097</v>
      </c>
      <c r="E342" s="25" t="s">
        <v>2098</v>
      </c>
      <c r="F342" s="25">
        <v>49841</v>
      </c>
      <c r="G342" s="26">
        <v>9180</v>
      </c>
      <c r="H342" s="27">
        <v>9063469283</v>
      </c>
      <c r="I342" s="28">
        <v>7</v>
      </c>
      <c r="J342" s="29" t="s">
        <v>2236</v>
      </c>
      <c r="K342" s="67" t="s">
        <v>2234</v>
      </c>
      <c r="L342" s="47">
        <v>1329</v>
      </c>
      <c r="M342" s="50" t="s">
        <v>2235</v>
      </c>
      <c r="N342" s="129">
        <v>17.54507628</v>
      </c>
      <c r="O342" s="29" t="str">
        <f t="shared" si="75"/>
        <v>NO</v>
      </c>
      <c r="P342" s="130"/>
      <c r="Q342" s="53" t="str">
        <f t="shared" si="74"/>
        <v>NO</v>
      </c>
      <c r="R342" s="56" t="s">
        <v>2236</v>
      </c>
      <c r="S342" s="57">
        <v>101564</v>
      </c>
      <c r="T342" s="33">
        <v>9267</v>
      </c>
      <c r="U342" s="33">
        <v>10699</v>
      </c>
      <c r="V342" s="58">
        <v>16935</v>
      </c>
      <c r="W342" s="32">
        <f t="shared" si="64"/>
        <v>1</v>
      </c>
      <c r="X342" s="25">
        <f t="shared" si="65"/>
        <v>0</v>
      </c>
      <c r="Y342" s="25">
        <f t="shared" si="66"/>
        <v>0</v>
      </c>
      <c r="Z342" s="27">
        <f t="shared" si="67"/>
        <v>0</v>
      </c>
      <c r="AA342" s="66" t="str">
        <f t="shared" si="68"/>
        <v>-</v>
      </c>
      <c r="AB342" s="32">
        <f t="shared" si="69"/>
        <v>1</v>
      </c>
      <c r="AC342" s="25">
        <f t="shared" si="70"/>
        <v>0</v>
      </c>
      <c r="AD342" s="27">
        <f t="shared" si="71"/>
        <v>0</v>
      </c>
      <c r="AE342" s="66" t="str">
        <f t="shared" si="72"/>
        <v>-</v>
      </c>
      <c r="AF342" s="32">
        <f t="shared" si="73"/>
        <v>0</v>
      </c>
    </row>
    <row r="343" spans="1:32" s="1" customFormat="1" ht="12.75">
      <c r="A343" s="136">
        <v>2617340</v>
      </c>
      <c r="B343" s="137">
        <v>11670</v>
      </c>
      <c r="C343" s="32" t="s">
        <v>2196</v>
      </c>
      <c r="D343" s="25" t="s">
        <v>2197</v>
      </c>
      <c r="E343" s="25" t="s">
        <v>534</v>
      </c>
      <c r="F343" s="25">
        <v>49084</v>
      </c>
      <c r="G343" s="26">
        <v>133</v>
      </c>
      <c r="H343" s="27">
        <v>2698491343</v>
      </c>
      <c r="I343" s="28">
        <v>8</v>
      </c>
      <c r="J343" s="29" t="s">
        <v>2236</v>
      </c>
      <c r="K343" s="67" t="s">
        <v>2234</v>
      </c>
      <c r="L343" s="47">
        <v>65</v>
      </c>
      <c r="M343" s="50" t="s">
        <v>2234</v>
      </c>
      <c r="N343" s="129">
        <v>12.19512195</v>
      </c>
      <c r="O343" s="29" t="str">
        <f t="shared" si="75"/>
        <v>NO</v>
      </c>
      <c r="P343" s="130"/>
      <c r="Q343" s="53" t="str">
        <f t="shared" si="74"/>
        <v>NO</v>
      </c>
      <c r="R343" s="56" t="s">
        <v>2236</v>
      </c>
      <c r="S343" s="57">
        <v>5554</v>
      </c>
      <c r="T343" s="33">
        <v>65</v>
      </c>
      <c r="U343" s="33">
        <v>237</v>
      </c>
      <c r="V343" s="58">
        <v>258</v>
      </c>
      <c r="W343" s="32">
        <f t="shared" si="64"/>
        <v>1</v>
      </c>
      <c r="X343" s="25">
        <f t="shared" si="65"/>
        <v>1</v>
      </c>
      <c r="Y343" s="25">
        <f t="shared" si="66"/>
        <v>0</v>
      </c>
      <c r="Z343" s="27">
        <f t="shared" si="67"/>
        <v>0</v>
      </c>
      <c r="AA343" s="66" t="str">
        <f t="shared" si="68"/>
        <v>SRSA</v>
      </c>
      <c r="AB343" s="32">
        <f t="shared" si="69"/>
        <v>1</v>
      </c>
      <c r="AC343" s="25">
        <f t="shared" si="70"/>
        <v>0</v>
      </c>
      <c r="AD343" s="27">
        <f t="shared" si="71"/>
        <v>0</v>
      </c>
      <c r="AE343" s="66" t="str">
        <f t="shared" si="72"/>
        <v>-</v>
      </c>
      <c r="AF343" s="32">
        <f t="shared" si="73"/>
        <v>0</v>
      </c>
    </row>
    <row r="344" spans="1:32" s="1" customFormat="1" ht="12.75">
      <c r="A344" s="136">
        <v>2617370</v>
      </c>
      <c r="B344" s="137">
        <v>35020</v>
      </c>
      <c r="C344" s="32" t="s">
        <v>2198</v>
      </c>
      <c r="D344" s="25" t="s">
        <v>2199</v>
      </c>
      <c r="E344" s="25" t="s">
        <v>2200</v>
      </c>
      <c r="F344" s="25">
        <v>48739</v>
      </c>
      <c r="G344" s="26">
        <v>9255</v>
      </c>
      <c r="H344" s="27">
        <v>9897287661</v>
      </c>
      <c r="I344" s="28">
        <v>7</v>
      </c>
      <c r="J344" s="29" t="s">
        <v>2236</v>
      </c>
      <c r="K344" s="67" t="s">
        <v>2234</v>
      </c>
      <c r="L344" s="47">
        <v>720</v>
      </c>
      <c r="M344" s="50" t="s">
        <v>2235</v>
      </c>
      <c r="N344" s="129">
        <v>28.01461632</v>
      </c>
      <c r="O344" s="29" t="str">
        <f t="shared" si="75"/>
        <v>YES</v>
      </c>
      <c r="P344" s="130"/>
      <c r="Q344" s="53" t="str">
        <f t="shared" si="74"/>
        <v>NO</v>
      </c>
      <c r="R344" s="56" t="s">
        <v>2236</v>
      </c>
      <c r="S344" s="57">
        <v>59232</v>
      </c>
      <c r="T344" s="33">
        <v>7907</v>
      </c>
      <c r="U344" s="33">
        <v>7767</v>
      </c>
      <c r="V344" s="58">
        <v>12325</v>
      </c>
      <c r="W344" s="32">
        <f t="shared" si="64"/>
        <v>1</v>
      </c>
      <c r="X344" s="25">
        <f t="shared" si="65"/>
        <v>0</v>
      </c>
      <c r="Y344" s="25">
        <f t="shared" si="66"/>
        <v>0</v>
      </c>
      <c r="Z344" s="27">
        <f t="shared" si="67"/>
        <v>0</v>
      </c>
      <c r="AA344" s="66" t="str">
        <f t="shared" si="68"/>
        <v>-</v>
      </c>
      <c r="AB344" s="32">
        <f t="shared" si="69"/>
        <v>1</v>
      </c>
      <c r="AC344" s="25">
        <f t="shared" si="70"/>
        <v>1</v>
      </c>
      <c r="AD344" s="27" t="str">
        <f t="shared" si="71"/>
        <v>Initial</v>
      </c>
      <c r="AE344" s="66" t="str">
        <f t="shared" si="72"/>
        <v>RLIS</v>
      </c>
      <c r="AF344" s="32">
        <f t="shared" si="73"/>
        <v>0</v>
      </c>
    </row>
    <row r="345" spans="1:32" s="1" customFormat="1" ht="12.75">
      <c r="A345" s="136">
        <v>2617400</v>
      </c>
      <c r="B345" s="137">
        <v>3100</v>
      </c>
      <c r="C345" s="32" t="s">
        <v>542</v>
      </c>
      <c r="D345" s="25" t="s">
        <v>2201</v>
      </c>
      <c r="E345" s="25" t="s">
        <v>793</v>
      </c>
      <c r="F345" s="25">
        <v>49419</v>
      </c>
      <c r="G345" s="26">
        <v>300</v>
      </c>
      <c r="H345" s="27">
        <v>2697515148</v>
      </c>
      <c r="I345" s="28">
        <v>7</v>
      </c>
      <c r="J345" s="29" t="s">
        <v>2236</v>
      </c>
      <c r="K345" s="67" t="s">
        <v>2234</v>
      </c>
      <c r="L345" s="47">
        <v>2291</v>
      </c>
      <c r="M345" s="50" t="s">
        <v>2235</v>
      </c>
      <c r="N345" s="129">
        <v>6.078296703</v>
      </c>
      <c r="O345" s="29" t="str">
        <f t="shared" si="75"/>
        <v>NO</v>
      </c>
      <c r="P345" s="130"/>
      <c r="Q345" s="53" t="str">
        <f t="shared" si="74"/>
        <v>NO</v>
      </c>
      <c r="R345" s="56" t="s">
        <v>2236</v>
      </c>
      <c r="S345" s="57">
        <v>68635</v>
      </c>
      <c r="T345" s="33">
        <v>4410</v>
      </c>
      <c r="U345" s="33">
        <v>9647</v>
      </c>
      <c r="V345" s="58">
        <v>1510</v>
      </c>
      <c r="W345" s="32">
        <f t="shared" si="64"/>
        <v>1</v>
      </c>
      <c r="X345" s="25">
        <f t="shared" si="65"/>
        <v>0</v>
      </c>
      <c r="Y345" s="25">
        <f t="shared" si="66"/>
        <v>0</v>
      </c>
      <c r="Z345" s="27">
        <f t="shared" si="67"/>
        <v>0</v>
      </c>
      <c r="AA345" s="66" t="str">
        <f t="shared" si="68"/>
        <v>-</v>
      </c>
      <c r="AB345" s="32">
        <f t="shared" si="69"/>
        <v>1</v>
      </c>
      <c r="AC345" s="25">
        <f t="shared" si="70"/>
        <v>0</v>
      </c>
      <c r="AD345" s="27">
        <f t="shared" si="71"/>
        <v>0</v>
      </c>
      <c r="AE345" s="66" t="str">
        <f t="shared" si="72"/>
        <v>-</v>
      </c>
      <c r="AF345" s="32">
        <f t="shared" si="73"/>
        <v>0</v>
      </c>
    </row>
    <row r="346" spans="1:32" s="1" customFormat="1" ht="12.75">
      <c r="A346" s="136">
        <v>2600287</v>
      </c>
      <c r="B346" s="137">
        <v>82977</v>
      </c>
      <c r="C346" s="32" t="s">
        <v>1548</v>
      </c>
      <c r="D346" s="25" t="s">
        <v>1549</v>
      </c>
      <c r="E346" s="25" t="s">
        <v>1550</v>
      </c>
      <c r="F346" s="25">
        <v>48212</v>
      </c>
      <c r="G346" s="26">
        <v>3134</v>
      </c>
      <c r="H346" s="27">
        <v>3133687312</v>
      </c>
      <c r="I346" s="28">
        <v>3</v>
      </c>
      <c r="J346" s="29" t="s">
        <v>2235</v>
      </c>
      <c r="K346" s="67" t="s">
        <v>2234</v>
      </c>
      <c r="L346" s="47">
        <v>254</v>
      </c>
      <c r="M346" s="50" t="s">
        <v>2234</v>
      </c>
      <c r="N346" s="129" t="s">
        <v>454</v>
      </c>
      <c r="O346" s="29" t="str">
        <f t="shared" si="75"/>
        <v>M</v>
      </c>
      <c r="P346" s="130">
        <v>39.13</v>
      </c>
      <c r="Q346" s="53" t="str">
        <f t="shared" si="74"/>
        <v>YES</v>
      </c>
      <c r="R346" s="56" t="s">
        <v>2235</v>
      </c>
      <c r="S346" s="57">
        <v>38680</v>
      </c>
      <c r="T346" s="33">
        <v>4884</v>
      </c>
      <c r="U346" s="33">
        <v>3923</v>
      </c>
      <c r="V346" s="58">
        <v>5114</v>
      </c>
      <c r="W346" s="32">
        <f t="shared" si="64"/>
        <v>0</v>
      </c>
      <c r="X346" s="25">
        <f t="shared" si="65"/>
        <v>1</v>
      </c>
      <c r="Y346" s="25">
        <f t="shared" si="66"/>
        <v>0</v>
      </c>
      <c r="Z346" s="27">
        <f t="shared" si="67"/>
        <v>0</v>
      </c>
      <c r="AA346" s="66" t="str">
        <f t="shared" si="68"/>
        <v>-</v>
      </c>
      <c r="AB346" s="32">
        <f t="shared" si="69"/>
        <v>0</v>
      </c>
      <c r="AC346" s="25">
        <f t="shared" si="70"/>
        <v>1</v>
      </c>
      <c r="AD346" s="27">
        <f t="shared" si="71"/>
        <v>0</v>
      </c>
      <c r="AE346" s="66" t="str">
        <f t="shared" si="72"/>
        <v>-</v>
      </c>
      <c r="AF346" s="32">
        <f t="shared" si="73"/>
        <v>0</v>
      </c>
    </row>
    <row r="347" spans="1:32" s="1" customFormat="1" ht="12.75">
      <c r="A347" s="136">
        <v>2617520</v>
      </c>
      <c r="B347" s="137">
        <v>82060</v>
      </c>
      <c r="C347" s="32" t="s">
        <v>2202</v>
      </c>
      <c r="D347" s="25" t="s">
        <v>2203</v>
      </c>
      <c r="E347" s="25" t="s">
        <v>1550</v>
      </c>
      <c r="F347" s="25">
        <v>48212</v>
      </c>
      <c r="G347" s="26">
        <v>12</v>
      </c>
      <c r="H347" s="27">
        <v>3138729270</v>
      </c>
      <c r="I347" s="28">
        <v>3</v>
      </c>
      <c r="J347" s="29" t="s">
        <v>2235</v>
      </c>
      <c r="K347" s="67" t="s">
        <v>2234</v>
      </c>
      <c r="L347" s="47">
        <v>3492</v>
      </c>
      <c r="M347" s="50" t="s">
        <v>2235</v>
      </c>
      <c r="N347" s="129">
        <v>33.1036016</v>
      </c>
      <c r="O347" s="29" t="str">
        <f t="shared" si="75"/>
        <v>YES</v>
      </c>
      <c r="P347" s="130"/>
      <c r="Q347" s="53" t="str">
        <f t="shared" si="74"/>
        <v>NO</v>
      </c>
      <c r="R347" s="56" t="s">
        <v>2235</v>
      </c>
      <c r="S347" s="57">
        <v>367219</v>
      </c>
      <c r="T347" s="33">
        <v>50392</v>
      </c>
      <c r="U347" s="33">
        <v>92304</v>
      </c>
      <c r="V347" s="58">
        <v>65033</v>
      </c>
      <c r="W347" s="32">
        <f t="shared" si="64"/>
        <v>0</v>
      </c>
      <c r="X347" s="25">
        <f t="shared" si="65"/>
        <v>0</v>
      </c>
      <c r="Y347" s="25">
        <f t="shared" si="66"/>
        <v>0</v>
      </c>
      <c r="Z347" s="27">
        <f t="shared" si="67"/>
        <v>0</v>
      </c>
      <c r="AA347" s="66" t="str">
        <f t="shared" si="68"/>
        <v>-</v>
      </c>
      <c r="AB347" s="32">
        <f t="shared" si="69"/>
        <v>0</v>
      </c>
      <c r="AC347" s="25">
        <f t="shared" si="70"/>
        <v>1</v>
      </c>
      <c r="AD347" s="27">
        <f t="shared" si="71"/>
        <v>0</v>
      </c>
      <c r="AE347" s="66" t="str">
        <f t="shared" si="72"/>
        <v>-</v>
      </c>
      <c r="AF347" s="32">
        <f t="shared" si="73"/>
        <v>0</v>
      </c>
    </row>
    <row r="348" spans="1:32" s="1" customFormat="1" ht="12.75">
      <c r="A348" s="136">
        <v>2617550</v>
      </c>
      <c r="B348" s="137">
        <v>31010</v>
      </c>
      <c r="C348" s="32" t="s">
        <v>2204</v>
      </c>
      <c r="D348" s="25" t="s">
        <v>2205</v>
      </c>
      <c r="E348" s="25" t="s">
        <v>303</v>
      </c>
      <c r="F348" s="25">
        <v>49930</v>
      </c>
      <c r="G348" s="26">
        <v>1845</v>
      </c>
      <c r="H348" s="27">
        <v>9064875925</v>
      </c>
      <c r="I348" s="28" t="s">
        <v>459</v>
      </c>
      <c r="J348" s="29" t="s">
        <v>2235</v>
      </c>
      <c r="K348" s="67" t="s">
        <v>2234</v>
      </c>
      <c r="L348" s="47">
        <v>896</v>
      </c>
      <c r="M348" s="50" t="s">
        <v>2235</v>
      </c>
      <c r="N348" s="129">
        <v>8.214676889</v>
      </c>
      <c r="O348" s="29" t="str">
        <f t="shared" si="75"/>
        <v>NO</v>
      </c>
      <c r="P348" s="130"/>
      <c r="Q348" s="53" t="str">
        <f t="shared" si="74"/>
        <v>NO</v>
      </c>
      <c r="R348" s="56" t="s">
        <v>2236</v>
      </c>
      <c r="S348" s="57">
        <v>50163</v>
      </c>
      <c r="T348" s="33">
        <v>3912</v>
      </c>
      <c r="U348" s="33">
        <v>5675</v>
      </c>
      <c r="V348" s="58">
        <v>3039</v>
      </c>
      <c r="W348" s="32">
        <f t="shared" si="64"/>
        <v>0</v>
      </c>
      <c r="X348" s="25">
        <f t="shared" si="65"/>
        <v>0</v>
      </c>
      <c r="Y348" s="25">
        <f t="shared" si="66"/>
        <v>0</v>
      </c>
      <c r="Z348" s="27">
        <f t="shared" si="67"/>
        <v>0</v>
      </c>
      <c r="AA348" s="66" t="str">
        <f t="shared" si="68"/>
        <v>-</v>
      </c>
      <c r="AB348" s="32">
        <f t="shared" si="69"/>
        <v>1</v>
      </c>
      <c r="AC348" s="25">
        <f t="shared" si="70"/>
        <v>0</v>
      </c>
      <c r="AD348" s="27">
        <f t="shared" si="71"/>
        <v>0</v>
      </c>
      <c r="AE348" s="66" t="str">
        <f t="shared" si="72"/>
        <v>-</v>
      </c>
      <c r="AF348" s="32">
        <f t="shared" si="73"/>
        <v>0</v>
      </c>
    </row>
    <row r="349" spans="1:32" s="1" customFormat="1" ht="12.75">
      <c r="A349" s="136">
        <v>2617640</v>
      </c>
      <c r="B349" s="137">
        <v>38100</v>
      </c>
      <c r="C349" s="32" t="s">
        <v>2206</v>
      </c>
      <c r="D349" s="25" t="s">
        <v>2207</v>
      </c>
      <c r="E349" s="25" t="s">
        <v>507</v>
      </c>
      <c r="F349" s="25">
        <v>49246</v>
      </c>
      <c r="G349" s="26">
        <v>60</v>
      </c>
      <c r="H349" s="27">
        <v>5175630100</v>
      </c>
      <c r="I349" s="28">
        <v>8</v>
      </c>
      <c r="J349" s="29" t="s">
        <v>2236</v>
      </c>
      <c r="K349" s="67" t="s">
        <v>2234</v>
      </c>
      <c r="L349" s="47">
        <v>1305</v>
      </c>
      <c r="M349" s="50" t="s">
        <v>2235</v>
      </c>
      <c r="N349" s="129">
        <v>6.501766784</v>
      </c>
      <c r="O349" s="29" t="str">
        <f t="shared" si="75"/>
        <v>NO</v>
      </c>
      <c r="P349" s="130"/>
      <c r="Q349" s="53" t="str">
        <f t="shared" si="74"/>
        <v>NO</v>
      </c>
      <c r="R349" s="56" t="s">
        <v>2236</v>
      </c>
      <c r="S349" s="57">
        <v>51344</v>
      </c>
      <c r="T349" s="33">
        <v>2890</v>
      </c>
      <c r="U349" s="33">
        <v>5868</v>
      </c>
      <c r="V349" s="58">
        <v>859</v>
      </c>
      <c r="W349" s="32">
        <f t="shared" si="64"/>
        <v>1</v>
      </c>
      <c r="X349" s="25">
        <f t="shared" si="65"/>
        <v>0</v>
      </c>
      <c r="Y349" s="25">
        <f t="shared" si="66"/>
        <v>0</v>
      </c>
      <c r="Z349" s="27">
        <f t="shared" si="67"/>
        <v>0</v>
      </c>
      <c r="AA349" s="66" t="str">
        <f t="shared" si="68"/>
        <v>-</v>
      </c>
      <c r="AB349" s="32">
        <f t="shared" si="69"/>
        <v>1</v>
      </c>
      <c r="AC349" s="25">
        <f t="shared" si="70"/>
        <v>0</v>
      </c>
      <c r="AD349" s="27">
        <f t="shared" si="71"/>
        <v>0</v>
      </c>
      <c r="AE349" s="66" t="str">
        <f t="shared" si="72"/>
        <v>-</v>
      </c>
      <c r="AF349" s="32">
        <f t="shared" si="73"/>
        <v>0</v>
      </c>
    </row>
    <row r="350" spans="1:32" s="1" customFormat="1" ht="12.75">
      <c r="A350" s="136">
        <v>2600007</v>
      </c>
      <c r="B350" s="137">
        <v>32060</v>
      </c>
      <c r="C350" s="32" t="s">
        <v>314</v>
      </c>
      <c r="D350" s="25" t="s">
        <v>315</v>
      </c>
      <c r="E350" s="25" t="s">
        <v>316</v>
      </c>
      <c r="F350" s="25">
        <v>48441</v>
      </c>
      <c r="G350" s="26">
        <v>1386</v>
      </c>
      <c r="H350" s="27">
        <v>9894793261</v>
      </c>
      <c r="I350" s="28">
        <v>7</v>
      </c>
      <c r="J350" s="29" t="s">
        <v>2236</v>
      </c>
      <c r="K350" s="67" t="s">
        <v>2234</v>
      </c>
      <c r="L350" s="47">
        <v>718</v>
      </c>
      <c r="M350" s="50" t="s">
        <v>2235</v>
      </c>
      <c r="N350" s="129">
        <v>13.66525424</v>
      </c>
      <c r="O350" s="29" t="str">
        <f t="shared" si="75"/>
        <v>NO</v>
      </c>
      <c r="P350" s="130"/>
      <c r="Q350" s="53" t="str">
        <f t="shared" si="74"/>
        <v>NO</v>
      </c>
      <c r="R350" s="56" t="s">
        <v>2236</v>
      </c>
      <c r="S350" s="57">
        <v>71077</v>
      </c>
      <c r="T350" s="33">
        <v>5517</v>
      </c>
      <c r="U350" s="33">
        <v>7102</v>
      </c>
      <c r="V350" s="58">
        <v>3765</v>
      </c>
      <c r="W350" s="32">
        <f t="shared" si="64"/>
        <v>1</v>
      </c>
      <c r="X350" s="25">
        <f t="shared" si="65"/>
        <v>0</v>
      </c>
      <c r="Y350" s="25">
        <f t="shared" si="66"/>
        <v>0</v>
      </c>
      <c r="Z350" s="27">
        <f t="shared" si="67"/>
        <v>0</v>
      </c>
      <c r="AA350" s="66" t="str">
        <f t="shared" si="68"/>
        <v>-</v>
      </c>
      <c r="AB350" s="32">
        <f t="shared" si="69"/>
        <v>1</v>
      </c>
      <c r="AC350" s="25">
        <f t="shared" si="70"/>
        <v>0</v>
      </c>
      <c r="AD350" s="27">
        <f t="shared" si="71"/>
        <v>0</v>
      </c>
      <c r="AE350" s="66" t="str">
        <f t="shared" si="72"/>
        <v>-</v>
      </c>
      <c r="AF350" s="32">
        <f t="shared" si="73"/>
        <v>0</v>
      </c>
    </row>
    <row r="351" spans="1:32" s="1" customFormat="1" ht="12.75">
      <c r="A351" s="136">
        <v>2617700</v>
      </c>
      <c r="B351" s="137">
        <v>24020</v>
      </c>
      <c r="C351" s="32" t="s">
        <v>2208</v>
      </c>
      <c r="D351" s="25" t="s">
        <v>2209</v>
      </c>
      <c r="E351" s="25" t="s">
        <v>2210</v>
      </c>
      <c r="F351" s="25">
        <v>49740</v>
      </c>
      <c r="G351" s="26">
        <v>9723</v>
      </c>
      <c r="H351" s="27">
        <v>2315264545</v>
      </c>
      <c r="I351" s="28">
        <v>7</v>
      </c>
      <c r="J351" s="29" t="s">
        <v>2236</v>
      </c>
      <c r="K351" s="67" t="s">
        <v>2234</v>
      </c>
      <c r="L351" s="47">
        <v>1063</v>
      </c>
      <c r="M351" s="50" t="s">
        <v>2235</v>
      </c>
      <c r="N351" s="129">
        <v>7.839866555</v>
      </c>
      <c r="O351" s="29" t="str">
        <f t="shared" si="75"/>
        <v>NO</v>
      </c>
      <c r="P351" s="130"/>
      <c r="Q351" s="53" t="str">
        <f t="shared" si="74"/>
        <v>NO</v>
      </c>
      <c r="R351" s="56" t="s">
        <v>2236</v>
      </c>
      <c r="S351" s="57">
        <v>45232</v>
      </c>
      <c r="T351" s="33">
        <v>2963</v>
      </c>
      <c r="U351" s="33">
        <v>5373</v>
      </c>
      <c r="V351" s="58">
        <v>700</v>
      </c>
      <c r="W351" s="32">
        <f t="shared" si="64"/>
        <v>1</v>
      </c>
      <c r="X351" s="25">
        <f t="shared" si="65"/>
        <v>0</v>
      </c>
      <c r="Y351" s="25">
        <f t="shared" si="66"/>
        <v>0</v>
      </c>
      <c r="Z351" s="27">
        <f t="shared" si="67"/>
        <v>0</v>
      </c>
      <c r="AA351" s="66" t="str">
        <f t="shared" si="68"/>
        <v>-</v>
      </c>
      <c r="AB351" s="32">
        <f t="shared" si="69"/>
        <v>1</v>
      </c>
      <c r="AC351" s="25">
        <f t="shared" si="70"/>
        <v>0</v>
      </c>
      <c r="AD351" s="27">
        <f t="shared" si="71"/>
        <v>0</v>
      </c>
      <c r="AE351" s="66" t="str">
        <f t="shared" si="72"/>
        <v>-</v>
      </c>
      <c r="AF351" s="32">
        <f t="shared" si="73"/>
        <v>0</v>
      </c>
    </row>
    <row r="352" spans="1:32" s="1" customFormat="1" ht="12.75">
      <c r="A352" s="136">
        <v>2617730</v>
      </c>
      <c r="B352" s="137">
        <v>13070</v>
      </c>
      <c r="C352" s="32" t="s">
        <v>2211</v>
      </c>
      <c r="D352" s="25" t="s">
        <v>2212</v>
      </c>
      <c r="E352" s="25" t="s">
        <v>310</v>
      </c>
      <c r="F352" s="25">
        <v>49014</v>
      </c>
      <c r="G352" s="26">
        <v>8270</v>
      </c>
      <c r="H352" s="27">
        <v>2699791136</v>
      </c>
      <c r="I352" s="28" t="s">
        <v>467</v>
      </c>
      <c r="J352" s="29" t="s">
        <v>2235</v>
      </c>
      <c r="K352" s="67" t="s">
        <v>2234</v>
      </c>
      <c r="L352" s="47">
        <v>2454</v>
      </c>
      <c r="M352" s="50" t="s">
        <v>2235</v>
      </c>
      <c r="N352" s="129">
        <v>11.48036254</v>
      </c>
      <c r="O352" s="29" t="str">
        <f t="shared" si="75"/>
        <v>NO</v>
      </c>
      <c r="P352" s="130"/>
      <c r="Q352" s="53" t="str">
        <f t="shared" si="74"/>
        <v>NO</v>
      </c>
      <c r="R352" s="56" t="s">
        <v>2235</v>
      </c>
      <c r="S352" s="57">
        <v>108079</v>
      </c>
      <c r="T352" s="33">
        <v>7711</v>
      </c>
      <c r="U352" s="33">
        <v>12597</v>
      </c>
      <c r="V352" s="58">
        <v>1616</v>
      </c>
      <c r="W352" s="32">
        <f t="shared" si="64"/>
        <v>0</v>
      </c>
      <c r="X352" s="25">
        <f t="shared" si="65"/>
        <v>0</v>
      </c>
      <c r="Y352" s="25">
        <f t="shared" si="66"/>
        <v>0</v>
      </c>
      <c r="Z352" s="27">
        <f t="shared" si="67"/>
        <v>0</v>
      </c>
      <c r="AA352" s="66" t="str">
        <f t="shared" si="68"/>
        <v>-</v>
      </c>
      <c r="AB352" s="32">
        <f t="shared" si="69"/>
        <v>0</v>
      </c>
      <c r="AC352" s="25">
        <f t="shared" si="70"/>
        <v>0</v>
      </c>
      <c r="AD352" s="27">
        <f t="shared" si="71"/>
        <v>0</v>
      </c>
      <c r="AE352" s="66" t="str">
        <f t="shared" si="72"/>
        <v>-</v>
      </c>
      <c r="AF352" s="32">
        <f t="shared" si="73"/>
        <v>0</v>
      </c>
    </row>
    <row r="353" spans="1:32" s="1" customFormat="1" ht="12.75">
      <c r="A353" s="136">
        <v>2617820</v>
      </c>
      <c r="B353" s="137">
        <v>18060</v>
      </c>
      <c r="C353" s="32" t="s">
        <v>2215</v>
      </c>
      <c r="D353" s="25" t="s">
        <v>1655</v>
      </c>
      <c r="E353" s="25" t="s">
        <v>559</v>
      </c>
      <c r="F353" s="25">
        <v>48625</v>
      </c>
      <c r="G353" s="26">
        <v>529</v>
      </c>
      <c r="H353" s="27">
        <v>9895397871</v>
      </c>
      <c r="I353" s="28" t="s">
        <v>471</v>
      </c>
      <c r="J353" s="29" t="s">
        <v>2236</v>
      </c>
      <c r="K353" s="67" t="s">
        <v>2234</v>
      </c>
      <c r="L353" s="47">
        <v>1948</v>
      </c>
      <c r="M353" s="50" t="s">
        <v>2235</v>
      </c>
      <c r="N353" s="129">
        <v>25.10477787</v>
      </c>
      <c r="O353" s="29" t="str">
        <f t="shared" si="75"/>
        <v>YES</v>
      </c>
      <c r="P353" s="130"/>
      <c r="Q353" s="53" t="str">
        <f t="shared" si="74"/>
        <v>NO</v>
      </c>
      <c r="R353" s="56" t="s">
        <v>2236</v>
      </c>
      <c r="S353" s="57">
        <v>207858</v>
      </c>
      <c r="T353" s="33">
        <v>23932</v>
      </c>
      <c r="U353" s="33">
        <v>22918</v>
      </c>
      <c r="V353" s="58">
        <v>17566</v>
      </c>
      <c r="W353" s="32">
        <f t="shared" si="64"/>
        <v>1</v>
      </c>
      <c r="X353" s="25">
        <f t="shared" si="65"/>
        <v>0</v>
      </c>
      <c r="Y353" s="25">
        <f t="shared" si="66"/>
        <v>0</v>
      </c>
      <c r="Z353" s="27">
        <f t="shared" si="67"/>
        <v>0</v>
      </c>
      <c r="AA353" s="66" t="str">
        <f t="shared" si="68"/>
        <v>-</v>
      </c>
      <c r="AB353" s="32">
        <f t="shared" si="69"/>
        <v>1</v>
      </c>
      <c r="AC353" s="25">
        <f t="shared" si="70"/>
        <v>1</v>
      </c>
      <c r="AD353" s="27" t="str">
        <f t="shared" si="71"/>
        <v>Initial</v>
      </c>
      <c r="AE353" s="66" t="str">
        <f t="shared" si="72"/>
        <v>RLIS</v>
      </c>
      <c r="AF353" s="32">
        <f t="shared" si="73"/>
        <v>0</v>
      </c>
    </row>
    <row r="354" spans="1:32" s="1" customFormat="1" ht="12.75">
      <c r="A354" s="136">
        <v>2617860</v>
      </c>
      <c r="B354" s="137">
        <v>64040</v>
      </c>
      <c r="C354" s="32" t="s">
        <v>2216</v>
      </c>
      <c r="D354" s="25" t="s">
        <v>2217</v>
      </c>
      <c r="E354" s="25" t="s">
        <v>443</v>
      </c>
      <c r="F354" s="25">
        <v>49420</v>
      </c>
      <c r="G354" s="26" t="s">
        <v>771</v>
      </c>
      <c r="H354" s="27">
        <v>2318736214</v>
      </c>
      <c r="I354" s="28">
        <v>7</v>
      </c>
      <c r="J354" s="29" t="s">
        <v>2236</v>
      </c>
      <c r="K354" s="67" t="s">
        <v>2234</v>
      </c>
      <c r="L354" s="47">
        <v>1270</v>
      </c>
      <c r="M354" s="50" t="s">
        <v>2235</v>
      </c>
      <c r="N354" s="129">
        <v>18.87723627</v>
      </c>
      <c r="O354" s="29" t="str">
        <f t="shared" si="75"/>
        <v>NO</v>
      </c>
      <c r="P354" s="130"/>
      <c r="Q354" s="53" t="str">
        <f t="shared" si="74"/>
        <v>NO</v>
      </c>
      <c r="R354" s="56" t="s">
        <v>2236</v>
      </c>
      <c r="S354" s="57">
        <v>126477</v>
      </c>
      <c r="T354" s="33">
        <v>11610</v>
      </c>
      <c r="U354" s="33">
        <v>12525</v>
      </c>
      <c r="V354" s="58">
        <v>9954</v>
      </c>
      <c r="W354" s="32">
        <f t="shared" si="64"/>
        <v>1</v>
      </c>
      <c r="X354" s="25">
        <f t="shared" si="65"/>
        <v>0</v>
      </c>
      <c r="Y354" s="25">
        <f t="shared" si="66"/>
        <v>0</v>
      </c>
      <c r="Z354" s="27">
        <f t="shared" si="67"/>
        <v>0</v>
      </c>
      <c r="AA354" s="66" t="str">
        <f t="shared" si="68"/>
        <v>-</v>
      </c>
      <c r="AB354" s="32">
        <f t="shared" si="69"/>
        <v>1</v>
      </c>
      <c r="AC354" s="25">
        <f t="shared" si="70"/>
        <v>0</v>
      </c>
      <c r="AD354" s="27">
        <f t="shared" si="71"/>
        <v>0</v>
      </c>
      <c r="AE354" s="66" t="str">
        <f t="shared" si="72"/>
        <v>-</v>
      </c>
      <c r="AF354" s="32">
        <f t="shared" si="73"/>
        <v>0</v>
      </c>
    </row>
    <row r="355" spans="1:32" s="1" customFormat="1" ht="12.75">
      <c r="A355" s="136">
        <v>2617880</v>
      </c>
      <c r="B355" s="137">
        <v>80120</v>
      </c>
      <c r="C355" s="32" t="s">
        <v>2218</v>
      </c>
      <c r="D355" s="25" t="s">
        <v>2219</v>
      </c>
      <c r="E355" s="25" t="s">
        <v>737</v>
      </c>
      <c r="F355" s="25">
        <v>49057</v>
      </c>
      <c r="G355" s="26">
        <v>1183</v>
      </c>
      <c r="H355" s="27">
        <v>2696217000</v>
      </c>
      <c r="I355" s="28">
        <v>4</v>
      </c>
      <c r="J355" s="29" t="s">
        <v>2235</v>
      </c>
      <c r="K355" s="67" t="s">
        <v>2234</v>
      </c>
      <c r="L355" s="47">
        <v>1360</v>
      </c>
      <c r="M355" s="50" t="s">
        <v>2235</v>
      </c>
      <c r="N355" s="129">
        <v>15.90397599</v>
      </c>
      <c r="O355" s="29" t="str">
        <f t="shared" si="75"/>
        <v>NO</v>
      </c>
      <c r="P355" s="130"/>
      <c r="Q355" s="53" t="str">
        <f t="shared" si="74"/>
        <v>NO</v>
      </c>
      <c r="R355" s="56" t="s">
        <v>2235</v>
      </c>
      <c r="S355" s="57">
        <v>120433</v>
      </c>
      <c r="T355" s="33">
        <v>10424</v>
      </c>
      <c r="U355" s="33">
        <v>24956</v>
      </c>
      <c r="V355" s="58">
        <v>8841</v>
      </c>
      <c r="W355" s="32">
        <f t="shared" si="64"/>
        <v>0</v>
      </c>
      <c r="X355" s="25">
        <f t="shared" si="65"/>
        <v>0</v>
      </c>
      <c r="Y355" s="25">
        <f t="shared" si="66"/>
        <v>0</v>
      </c>
      <c r="Z355" s="27">
        <f t="shared" si="67"/>
        <v>0</v>
      </c>
      <c r="AA355" s="66" t="str">
        <f t="shared" si="68"/>
        <v>-</v>
      </c>
      <c r="AB355" s="32">
        <f t="shared" si="69"/>
        <v>0</v>
      </c>
      <c r="AC355" s="25">
        <f t="shared" si="70"/>
        <v>0</v>
      </c>
      <c r="AD355" s="27">
        <f t="shared" si="71"/>
        <v>0</v>
      </c>
      <c r="AE355" s="66" t="str">
        <f t="shared" si="72"/>
        <v>-</v>
      </c>
      <c r="AF355" s="32">
        <f t="shared" si="73"/>
        <v>0</v>
      </c>
    </row>
    <row r="356" spans="1:32" s="1" customFormat="1" ht="12.75">
      <c r="A356" s="136">
        <v>2617910</v>
      </c>
      <c r="B356" s="137">
        <v>47060</v>
      </c>
      <c r="C356" s="32" t="s">
        <v>2220</v>
      </c>
      <c r="D356" s="25" t="s">
        <v>2221</v>
      </c>
      <c r="E356" s="25" t="s">
        <v>2222</v>
      </c>
      <c r="F356" s="25">
        <v>48353</v>
      </c>
      <c r="G356" s="26">
        <v>900</v>
      </c>
      <c r="H356" s="27">
        <v>8106327481</v>
      </c>
      <c r="I356" s="28" t="s">
        <v>458</v>
      </c>
      <c r="J356" s="29" t="s">
        <v>2235</v>
      </c>
      <c r="K356" s="67" t="s">
        <v>2234</v>
      </c>
      <c r="L356" s="47">
        <v>4861</v>
      </c>
      <c r="M356" s="50" t="s">
        <v>2235</v>
      </c>
      <c r="N356" s="129">
        <v>1.864309052</v>
      </c>
      <c r="O356" s="29" t="str">
        <f t="shared" si="75"/>
        <v>NO</v>
      </c>
      <c r="P356" s="130"/>
      <c r="Q356" s="53" t="str">
        <f t="shared" si="74"/>
        <v>NO</v>
      </c>
      <c r="R356" s="56" t="s">
        <v>2235</v>
      </c>
      <c r="S356" s="57">
        <v>110071</v>
      </c>
      <c r="T356" s="33">
        <v>0</v>
      </c>
      <c r="U356" s="33">
        <v>16001</v>
      </c>
      <c r="V356" s="58">
        <v>3202</v>
      </c>
      <c r="W356" s="32">
        <f t="shared" si="64"/>
        <v>0</v>
      </c>
      <c r="X356" s="25">
        <f t="shared" si="65"/>
        <v>0</v>
      </c>
      <c r="Y356" s="25">
        <f t="shared" si="66"/>
        <v>0</v>
      </c>
      <c r="Z356" s="27">
        <f t="shared" si="67"/>
        <v>0</v>
      </c>
      <c r="AA356" s="66" t="str">
        <f t="shared" si="68"/>
        <v>-</v>
      </c>
      <c r="AB356" s="32">
        <f t="shared" si="69"/>
        <v>0</v>
      </c>
      <c r="AC356" s="25">
        <f t="shared" si="70"/>
        <v>0</v>
      </c>
      <c r="AD356" s="27">
        <f t="shared" si="71"/>
        <v>0</v>
      </c>
      <c r="AE356" s="66" t="str">
        <f t="shared" si="72"/>
        <v>-</v>
      </c>
      <c r="AF356" s="32">
        <f t="shared" si="73"/>
        <v>0</v>
      </c>
    </row>
    <row r="357" spans="1:32" s="1" customFormat="1" ht="12.75">
      <c r="A357" s="136">
        <v>2617940</v>
      </c>
      <c r="B357" s="137">
        <v>33060</v>
      </c>
      <c r="C357" s="32" t="s">
        <v>2223</v>
      </c>
      <c r="D357" s="25" t="s">
        <v>2224</v>
      </c>
      <c r="E357" s="25" t="s">
        <v>2225</v>
      </c>
      <c r="F357" s="25">
        <v>48840</v>
      </c>
      <c r="G357" s="26">
        <v>8434</v>
      </c>
      <c r="H357" s="27">
        <v>5173398242</v>
      </c>
      <c r="I357" s="28">
        <v>4</v>
      </c>
      <c r="J357" s="29" t="s">
        <v>2235</v>
      </c>
      <c r="K357" s="67" t="s">
        <v>2234</v>
      </c>
      <c r="L357" s="47">
        <v>2696</v>
      </c>
      <c r="M357" s="50" t="s">
        <v>2235</v>
      </c>
      <c r="N357" s="129">
        <v>7.067618077</v>
      </c>
      <c r="O357" s="29" t="str">
        <f t="shared" si="75"/>
        <v>NO</v>
      </c>
      <c r="P357" s="130"/>
      <c r="Q357" s="53" t="str">
        <f t="shared" si="74"/>
        <v>NO</v>
      </c>
      <c r="R357" s="56" t="s">
        <v>2235</v>
      </c>
      <c r="S357" s="57">
        <v>84385</v>
      </c>
      <c r="T357" s="33">
        <v>5957</v>
      </c>
      <c r="U357" s="33">
        <v>12098</v>
      </c>
      <c r="V357" s="58">
        <v>1776</v>
      </c>
      <c r="W357" s="32">
        <f t="shared" si="64"/>
        <v>0</v>
      </c>
      <c r="X357" s="25">
        <f t="shared" si="65"/>
        <v>0</v>
      </c>
      <c r="Y357" s="25">
        <f t="shared" si="66"/>
        <v>0</v>
      </c>
      <c r="Z357" s="27">
        <f t="shared" si="67"/>
        <v>0</v>
      </c>
      <c r="AA357" s="66" t="str">
        <f t="shared" si="68"/>
        <v>-</v>
      </c>
      <c r="AB357" s="32">
        <f t="shared" si="69"/>
        <v>0</v>
      </c>
      <c r="AC357" s="25">
        <f t="shared" si="70"/>
        <v>0</v>
      </c>
      <c r="AD357" s="27">
        <f t="shared" si="71"/>
        <v>0</v>
      </c>
      <c r="AE357" s="66" t="str">
        <f t="shared" si="72"/>
        <v>-</v>
      </c>
      <c r="AF357" s="32">
        <f t="shared" si="73"/>
        <v>0</v>
      </c>
    </row>
    <row r="358" spans="1:32" s="1" customFormat="1" ht="12.75">
      <c r="A358" s="136">
        <v>2617970</v>
      </c>
      <c r="B358" s="137">
        <v>8030</v>
      </c>
      <c r="C358" s="32" t="s">
        <v>2226</v>
      </c>
      <c r="D358" s="25" t="s">
        <v>2227</v>
      </c>
      <c r="E358" s="25" t="s">
        <v>530</v>
      </c>
      <c r="F358" s="25">
        <v>49058</v>
      </c>
      <c r="G358" s="26">
        <v>2298</v>
      </c>
      <c r="H358" s="27">
        <v>2699484400</v>
      </c>
      <c r="I358" s="28" t="s">
        <v>467</v>
      </c>
      <c r="J358" s="29" t="s">
        <v>2235</v>
      </c>
      <c r="K358" s="67" t="s">
        <v>2234</v>
      </c>
      <c r="L358" s="47">
        <v>3016</v>
      </c>
      <c r="M358" s="50" t="s">
        <v>2235</v>
      </c>
      <c r="N358" s="129">
        <v>7.490217999</v>
      </c>
      <c r="O358" s="29" t="str">
        <f t="shared" si="75"/>
        <v>NO</v>
      </c>
      <c r="P358" s="130"/>
      <c r="Q358" s="53" t="str">
        <f t="shared" si="74"/>
        <v>NO</v>
      </c>
      <c r="R358" s="56" t="s">
        <v>2235</v>
      </c>
      <c r="S358" s="57">
        <v>150249</v>
      </c>
      <c r="T358" s="33">
        <v>8852</v>
      </c>
      <c r="U358" s="33">
        <v>16116</v>
      </c>
      <c r="V358" s="58">
        <v>1987</v>
      </c>
      <c r="W358" s="32">
        <f t="shared" si="64"/>
        <v>0</v>
      </c>
      <c r="X358" s="25">
        <f t="shared" si="65"/>
        <v>0</v>
      </c>
      <c r="Y358" s="25">
        <f t="shared" si="66"/>
        <v>0</v>
      </c>
      <c r="Z358" s="27">
        <f t="shared" si="67"/>
        <v>0</v>
      </c>
      <c r="AA358" s="66" t="str">
        <f t="shared" si="68"/>
        <v>-</v>
      </c>
      <c r="AB358" s="32">
        <f t="shared" si="69"/>
        <v>0</v>
      </c>
      <c r="AC358" s="25">
        <f t="shared" si="70"/>
        <v>0</v>
      </c>
      <c r="AD358" s="27">
        <f t="shared" si="71"/>
        <v>0</v>
      </c>
      <c r="AE358" s="66" t="str">
        <f t="shared" si="72"/>
        <v>-</v>
      </c>
      <c r="AF358" s="32">
        <f t="shared" si="73"/>
        <v>0</v>
      </c>
    </row>
    <row r="359" spans="1:32" s="1" customFormat="1" ht="12.75">
      <c r="A359" s="136">
        <v>2618030</v>
      </c>
      <c r="B359" s="137">
        <v>63130</v>
      </c>
      <c r="C359" s="32" t="s">
        <v>2228</v>
      </c>
      <c r="D359" s="25" t="s">
        <v>2229</v>
      </c>
      <c r="E359" s="25" t="s">
        <v>2230</v>
      </c>
      <c r="F359" s="25">
        <v>48030</v>
      </c>
      <c r="G359" s="26">
        <v>1500</v>
      </c>
      <c r="H359" s="27">
        <v>2485423910</v>
      </c>
      <c r="I359" s="28" t="s">
        <v>473</v>
      </c>
      <c r="J359" s="29" t="s">
        <v>2235</v>
      </c>
      <c r="K359" s="67" t="s">
        <v>2234</v>
      </c>
      <c r="L359" s="47">
        <v>4493</v>
      </c>
      <c r="M359" s="50" t="s">
        <v>2235</v>
      </c>
      <c r="N359" s="129">
        <v>13.19710515</v>
      </c>
      <c r="O359" s="29" t="str">
        <f t="shared" si="75"/>
        <v>NO</v>
      </c>
      <c r="P359" s="130"/>
      <c r="Q359" s="53" t="str">
        <f t="shared" si="74"/>
        <v>NO</v>
      </c>
      <c r="R359" s="56" t="s">
        <v>2235</v>
      </c>
      <c r="S359" s="57">
        <v>301141</v>
      </c>
      <c r="T359" s="33">
        <v>29604</v>
      </c>
      <c r="U359" s="33">
        <v>72954</v>
      </c>
      <c r="V359" s="58">
        <v>25687</v>
      </c>
      <c r="W359" s="32">
        <f t="shared" si="64"/>
        <v>0</v>
      </c>
      <c r="X359" s="25">
        <f t="shared" si="65"/>
        <v>0</v>
      </c>
      <c r="Y359" s="25">
        <f t="shared" si="66"/>
        <v>0</v>
      </c>
      <c r="Z359" s="27">
        <f t="shared" si="67"/>
        <v>0</v>
      </c>
      <c r="AA359" s="66" t="str">
        <f t="shared" si="68"/>
        <v>-</v>
      </c>
      <c r="AB359" s="32">
        <f t="shared" si="69"/>
        <v>0</v>
      </c>
      <c r="AC359" s="25">
        <f t="shared" si="70"/>
        <v>0</v>
      </c>
      <c r="AD359" s="27">
        <f t="shared" si="71"/>
        <v>0</v>
      </c>
      <c r="AE359" s="66" t="str">
        <f t="shared" si="72"/>
        <v>-</v>
      </c>
      <c r="AF359" s="32">
        <f t="shared" si="73"/>
        <v>0</v>
      </c>
    </row>
    <row r="360" spans="1:32" s="1" customFormat="1" ht="12.75">
      <c r="A360" s="136">
        <v>2600172</v>
      </c>
      <c r="B360" s="137">
        <v>82927</v>
      </c>
      <c r="C360" s="32" t="s">
        <v>1330</v>
      </c>
      <c r="D360" s="25" t="s">
        <v>1331</v>
      </c>
      <c r="E360" s="25" t="s">
        <v>1332</v>
      </c>
      <c r="F360" s="25">
        <v>48225</v>
      </c>
      <c r="G360" s="26">
        <v>1109</v>
      </c>
      <c r="H360" s="27">
        <v>3138824631</v>
      </c>
      <c r="I360" s="28">
        <v>3</v>
      </c>
      <c r="J360" s="29" t="s">
        <v>2235</v>
      </c>
      <c r="K360" s="67" t="s">
        <v>2234</v>
      </c>
      <c r="L360" s="47">
        <v>220</v>
      </c>
      <c r="M360" s="50" t="s">
        <v>2234</v>
      </c>
      <c r="N360" s="129" t="s">
        <v>454</v>
      </c>
      <c r="O360" s="29" t="str">
        <f t="shared" si="75"/>
        <v>M</v>
      </c>
      <c r="P360" s="130">
        <v>24.282</v>
      </c>
      <c r="Q360" s="53" t="str">
        <f t="shared" si="74"/>
        <v>YES</v>
      </c>
      <c r="R360" s="56" t="s">
        <v>2235</v>
      </c>
      <c r="S360" s="57">
        <v>7160</v>
      </c>
      <c r="T360" s="33">
        <v>1916</v>
      </c>
      <c r="U360" s="33">
        <v>1858</v>
      </c>
      <c r="V360" s="58">
        <v>1925</v>
      </c>
      <c r="W360" s="32">
        <f t="shared" si="64"/>
        <v>0</v>
      </c>
      <c r="X360" s="25">
        <f t="shared" si="65"/>
        <v>1</v>
      </c>
      <c r="Y360" s="25">
        <f t="shared" si="66"/>
        <v>0</v>
      </c>
      <c r="Z360" s="27">
        <f t="shared" si="67"/>
        <v>0</v>
      </c>
      <c r="AA360" s="66" t="str">
        <f t="shared" si="68"/>
        <v>-</v>
      </c>
      <c r="AB360" s="32">
        <f t="shared" si="69"/>
        <v>0</v>
      </c>
      <c r="AC360" s="25">
        <f t="shared" si="70"/>
        <v>1</v>
      </c>
      <c r="AD360" s="27">
        <f t="shared" si="71"/>
        <v>0</v>
      </c>
      <c r="AE360" s="66" t="str">
        <f t="shared" si="72"/>
        <v>-</v>
      </c>
      <c r="AF360" s="32">
        <f t="shared" si="73"/>
        <v>0</v>
      </c>
    </row>
    <row r="361" spans="1:32" s="1" customFormat="1" ht="12.75">
      <c r="A361" s="136">
        <v>2618180</v>
      </c>
      <c r="B361" s="137">
        <v>73210</v>
      </c>
      <c r="C361" s="32" t="s">
        <v>2231</v>
      </c>
      <c r="D361" s="25" t="s">
        <v>2232</v>
      </c>
      <c r="E361" s="25" t="s">
        <v>2233</v>
      </c>
      <c r="F361" s="25">
        <v>48626</v>
      </c>
      <c r="G361" s="26">
        <v>260</v>
      </c>
      <c r="H361" s="27">
        <v>9896425282</v>
      </c>
      <c r="I361" s="28">
        <v>8</v>
      </c>
      <c r="J361" s="29" t="s">
        <v>2236</v>
      </c>
      <c r="K361" s="67" t="s">
        <v>2234</v>
      </c>
      <c r="L361" s="47">
        <v>1320</v>
      </c>
      <c r="M361" s="50" t="s">
        <v>2235</v>
      </c>
      <c r="N361" s="129">
        <v>5.05160239</v>
      </c>
      <c r="O361" s="29" t="str">
        <f t="shared" si="75"/>
        <v>NO</v>
      </c>
      <c r="P361" s="130"/>
      <c r="Q361" s="53" t="str">
        <f t="shared" si="74"/>
        <v>NO</v>
      </c>
      <c r="R361" s="56" t="s">
        <v>2236</v>
      </c>
      <c r="S361" s="57">
        <v>65249</v>
      </c>
      <c r="T361" s="33">
        <v>2940</v>
      </c>
      <c r="U361" s="33">
        <v>7075</v>
      </c>
      <c r="V361" s="58">
        <v>870</v>
      </c>
      <c r="W361" s="32">
        <f t="shared" si="64"/>
        <v>1</v>
      </c>
      <c r="X361" s="25">
        <f t="shared" si="65"/>
        <v>0</v>
      </c>
      <c r="Y361" s="25">
        <f t="shared" si="66"/>
        <v>0</v>
      </c>
      <c r="Z361" s="27">
        <f t="shared" si="67"/>
        <v>0</v>
      </c>
      <c r="AA361" s="66" t="str">
        <f t="shared" si="68"/>
        <v>-</v>
      </c>
      <c r="AB361" s="32">
        <f t="shared" si="69"/>
        <v>1</v>
      </c>
      <c r="AC361" s="25">
        <f t="shared" si="70"/>
        <v>0</v>
      </c>
      <c r="AD361" s="27">
        <f t="shared" si="71"/>
        <v>0</v>
      </c>
      <c r="AE361" s="66" t="str">
        <f t="shared" si="72"/>
        <v>-</v>
      </c>
      <c r="AF361" s="32">
        <f t="shared" si="73"/>
        <v>0</v>
      </c>
    </row>
    <row r="362" spans="1:32" s="1" customFormat="1" ht="12.75">
      <c r="A362" s="136">
        <v>2600171</v>
      </c>
      <c r="B362" s="137">
        <v>82926</v>
      </c>
      <c r="C362" s="32" t="s">
        <v>1327</v>
      </c>
      <c r="D362" s="25" t="s">
        <v>1328</v>
      </c>
      <c r="E362" s="25" t="s">
        <v>1329</v>
      </c>
      <c r="F362" s="25">
        <v>48121</v>
      </c>
      <c r="G362" s="26">
        <v>1148</v>
      </c>
      <c r="H362" s="27">
        <v>3139826193</v>
      </c>
      <c r="I362" s="28">
        <v>2</v>
      </c>
      <c r="J362" s="29" t="s">
        <v>2235</v>
      </c>
      <c r="K362" s="67" t="s">
        <v>2234</v>
      </c>
      <c r="L362" s="47">
        <v>402</v>
      </c>
      <c r="M362" s="50" t="s">
        <v>2234</v>
      </c>
      <c r="N362" s="129" t="s">
        <v>454</v>
      </c>
      <c r="O362" s="29" t="str">
        <f t="shared" si="75"/>
        <v>M</v>
      </c>
      <c r="P362" s="130">
        <v>5.95</v>
      </c>
      <c r="Q362" s="53" t="str">
        <f t="shared" si="74"/>
        <v>NO</v>
      </c>
      <c r="R362" s="56" t="s">
        <v>2235</v>
      </c>
      <c r="S362" s="57">
        <v>16968</v>
      </c>
      <c r="T362" s="33">
        <v>967</v>
      </c>
      <c r="U362" s="33">
        <v>1869</v>
      </c>
      <c r="V362" s="58">
        <v>265</v>
      </c>
      <c r="W362" s="32">
        <f t="shared" si="64"/>
        <v>0</v>
      </c>
      <c r="X362" s="25">
        <f t="shared" si="65"/>
        <v>1</v>
      </c>
      <c r="Y362" s="25">
        <f t="shared" si="66"/>
        <v>0</v>
      </c>
      <c r="Z362" s="27">
        <f t="shared" si="67"/>
        <v>0</v>
      </c>
      <c r="AA362" s="66" t="str">
        <f t="shared" si="68"/>
        <v>-</v>
      </c>
      <c r="AB362" s="32">
        <f t="shared" si="69"/>
        <v>0</v>
      </c>
      <c r="AC362" s="25">
        <f t="shared" si="70"/>
        <v>0</v>
      </c>
      <c r="AD362" s="27">
        <f t="shared" si="71"/>
        <v>0</v>
      </c>
      <c r="AE362" s="66" t="str">
        <f t="shared" si="72"/>
        <v>-</v>
      </c>
      <c r="AF362" s="32">
        <f t="shared" si="73"/>
        <v>0</v>
      </c>
    </row>
    <row r="363" spans="1:32" s="1" customFormat="1" ht="12.75">
      <c r="A363" s="136">
        <v>2618270</v>
      </c>
      <c r="B363" s="137">
        <v>62060</v>
      </c>
      <c r="C363" s="32" t="s">
        <v>2238</v>
      </c>
      <c r="D363" s="25" t="s">
        <v>513</v>
      </c>
      <c r="E363" s="25" t="s">
        <v>2239</v>
      </c>
      <c r="F363" s="25">
        <v>49421</v>
      </c>
      <c r="G363" s="26">
        <v>338</v>
      </c>
      <c r="H363" s="27">
        <v>2318546185</v>
      </c>
      <c r="I363" s="28">
        <v>8</v>
      </c>
      <c r="J363" s="29" t="s">
        <v>2236</v>
      </c>
      <c r="K363" s="67" t="s">
        <v>2234</v>
      </c>
      <c r="L363" s="47">
        <v>1092</v>
      </c>
      <c r="M363" s="50" t="s">
        <v>2235</v>
      </c>
      <c r="N363" s="129">
        <v>19.79949875</v>
      </c>
      <c r="O363" s="29" t="str">
        <f t="shared" si="75"/>
        <v>NO</v>
      </c>
      <c r="P363" s="130"/>
      <c r="Q363" s="53" t="str">
        <f t="shared" si="74"/>
        <v>NO</v>
      </c>
      <c r="R363" s="56" t="s">
        <v>2236</v>
      </c>
      <c r="S363" s="57">
        <v>83206</v>
      </c>
      <c r="T363" s="33">
        <v>7928</v>
      </c>
      <c r="U363" s="33">
        <v>8682</v>
      </c>
      <c r="V363" s="58">
        <v>7985</v>
      </c>
      <c r="W363" s="32">
        <f t="shared" si="64"/>
        <v>1</v>
      </c>
      <c r="X363" s="25">
        <f t="shared" si="65"/>
        <v>0</v>
      </c>
      <c r="Y363" s="25">
        <f t="shared" si="66"/>
        <v>0</v>
      </c>
      <c r="Z363" s="27">
        <f t="shared" si="67"/>
        <v>0</v>
      </c>
      <c r="AA363" s="66" t="str">
        <f t="shared" si="68"/>
        <v>-</v>
      </c>
      <c r="AB363" s="32">
        <f t="shared" si="69"/>
        <v>1</v>
      </c>
      <c r="AC363" s="25">
        <f t="shared" si="70"/>
        <v>0</v>
      </c>
      <c r="AD363" s="27">
        <f t="shared" si="71"/>
        <v>0</v>
      </c>
      <c r="AE363" s="66" t="str">
        <f t="shared" si="72"/>
        <v>-</v>
      </c>
      <c r="AF363" s="32">
        <f t="shared" si="73"/>
        <v>0</v>
      </c>
    </row>
    <row r="364" spans="1:32" s="1" customFormat="1" ht="12.75">
      <c r="A364" s="136">
        <v>2618330</v>
      </c>
      <c r="B364" s="137">
        <v>82070</v>
      </c>
      <c r="C364" s="32" t="s">
        <v>2240</v>
      </c>
      <c r="D364" s="25" t="s">
        <v>2241</v>
      </c>
      <c r="E364" s="25" t="s">
        <v>562</v>
      </c>
      <c r="F364" s="25">
        <v>48203</v>
      </c>
      <c r="G364" s="26">
        <v>3779</v>
      </c>
      <c r="H364" s="27">
        <v>3139573000</v>
      </c>
      <c r="I364" s="28" t="s">
        <v>473</v>
      </c>
      <c r="J364" s="29" t="s">
        <v>2235</v>
      </c>
      <c r="K364" s="67" t="s">
        <v>2234</v>
      </c>
      <c r="L364" s="47">
        <v>3103</v>
      </c>
      <c r="M364" s="50" t="s">
        <v>2235</v>
      </c>
      <c r="N364" s="129">
        <v>41.47033778</v>
      </c>
      <c r="O364" s="29" t="str">
        <f t="shared" si="75"/>
        <v>YES</v>
      </c>
      <c r="P364" s="130"/>
      <c r="Q364" s="53" t="str">
        <f t="shared" si="74"/>
        <v>NO</v>
      </c>
      <c r="R364" s="56" t="s">
        <v>2235</v>
      </c>
      <c r="S364" s="57">
        <v>495573</v>
      </c>
      <c r="T364" s="33">
        <v>67536</v>
      </c>
      <c r="U364" s="33">
        <v>57176</v>
      </c>
      <c r="V364" s="58">
        <v>58738</v>
      </c>
      <c r="W364" s="32">
        <f t="shared" si="64"/>
        <v>0</v>
      </c>
      <c r="X364" s="25">
        <f t="shared" si="65"/>
        <v>0</v>
      </c>
      <c r="Y364" s="25">
        <f t="shared" si="66"/>
        <v>0</v>
      </c>
      <c r="Z364" s="27">
        <f t="shared" si="67"/>
        <v>0</v>
      </c>
      <c r="AA364" s="66" t="str">
        <f t="shared" si="68"/>
        <v>-</v>
      </c>
      <c r="AB364" s="32">
        <f t="shared" si="69"/>
        <v>0</v>
      </c>
      <c r="AC364" s="25">
        <f t="shared" si="70"/>
        <v>1</v>
      </c>
      <c r="AD364" s="27">
        <f t="shared" si="71"/>
        <v>0</v>
      </c>
      <c r="AE364" s="66" t="str">
        <f t="shared" si="72"/>
        <v>-</v>
      </c>
      <c r="AF364" s="32">
        <f t="shared" si="73"/>
        <v>0</v>
      </c>
    </row>
    <row r="365" spans="1:32" s="1" customFormat="1" ht="12.75">
      <c r="A365" s="136">
        <v>2618360</v>
      </c>
      <c r="B365" s="137">
        <v>60020</v>
      </c>
      <c r="C365" s="32" t="s">
        <v>2242</v>
      </c>
      <c r="D365" s="25" t="s">
        <v>2243</v>
      </c>
      <c r="E365" s="25" t="s">
        <v>2244</v>
      </c>
      <c r="F365" s="25">
        <v>49746</v>
      </c>
      <c r="G365" s="26">
        <v>518</v>
      </c>
      <c r="H365" s="27">
        <v>9897422908</v>
      </c>
      <c r="I365" s="28">
        <v>7</v>
      </c>
      <c r="J365" s="29" t="s">
        <v>2236</v>
      </c>
      <c r="K365" s="67" t="s">
        <v>2234</v>
      </c>
      <c r="L365" s="47">
        <v>552</v>
      </c>
      <c r="M365" s="50" t="s">
        <v>2234</v>
      </c>
      <c r="N365" s="129">
        <v>11.16666667</v>
      </c>
      <c r="O365" s="29" t="str">
        <f t="shared" si="75"/>
        <v>NO</v>
      </c>
      <c r="P365" s="130"/>
      <c r="Q365" s="53" t="str">
        <f t="shared" si="74"/>
        <v>NO</v>
      </c>
      <c r="R365" s="56" t="s">
        <v>2236</v>
      </c>
      <c r="S365" s="57">
        <v>45966</v>
      </c>
      <c r="T365" s="33">
        <v>3680</v>
      </c>
      <c r="U365" s="33">
        <v>14412</v>
      </c>
      <c r="V365" s="58">
        <v>6483</v>
      </c>
      <c r="W365" s="32">
        <f t="shared" si="64"/>
        <v>1</v>
      </c>
      <c r="X365" s="25">
        <f t="shared" si="65"/>
        <v>1</v>
      </c>
      <c r="Y365" s="25">
        <f t="shared" si="66"/>
        <v>0</v>
      </c>
      <c r="Z365" s="27">
        <f t="shared" si="67"/>
        <v>0</v>
      </c>
      <c r="AA365" s="66" t="str">
        <f t="shared" si="68"/>
        <v>SRSA</v>
      </c>
      <c r="AB365" s="32">
        <f t="shared" si="69"/>
        <v>1</v>
      </c>
      <c r="AC365" s="25">
        <f t="shared" si="70"/>
        <v>0</v>
      </c>
      <c r="AD365" s="27">
        <f t="shared" si="71"/>
        <v>0</v>
      </c>
      <c r="AE365" s="66" t="str">
        <f t="shared" si="72"/>
        <v>-</v>
      </c>
      <c r="AF365" s="32">
        <f t="shared" si="73"/>
        <v>0</v>
      </c>
    </row>
    <row r="366" spans="1:32" s="1" customFormat="1" ht="12.75">
      <c r="A366" s="136">
        <v>2618390</v>
      </c>
      <c r="B366" s="137">
        <v>30020</v>
      </c>
      <c r="C366" s="32" t="s">
        <v>2245</v>
      </c>
      <c r="D366" s="25" t="s">
        <v>2246</v>
      </c>
      <c r="E366" s="25" t="s">
        <v>1277</v>
      </c>
      <c r="F366" s="25">
        <v>49242</v>
      </c>
      <c r="G366" s="26">
        <v>1854</v>
      </c>
      <c r="H366" s="27">
        <v>5174374401</v>
      </c>
      <c r="I366" s="28">
        <v>6</v>
      </c>
      <c r="J366" s="29" t="s">
        <v>2235</v>
      </c>
      <c r="K366" s="67" t="s">
        <v>2234</v>
      </c>
      <c r="L366" s="47">
        <v>1738</v>
      </c>
      <c r="M366" s="50" t="s">
        <v>2235</v>
      </c>
      <c r="N366" s="129">
        <v>13.6402027</v>
      </c>
      <c r="O366" s="29" t="str">
        <f t="shared" si="75"/>
        <v>NO</v>
      </c>
      <c r="P366" s="130"/>
      <c r="Q366" s="53" t="str">
        <f t="shared" si="74"/>
        <v>NO</v>
      </c>
      <c r="R366" s="56" t="s">
        <v>2236</v>
      </c>
      <c r="S366" s="57">
        <v>125475</v>
      </c>
      <c r="T366" s="33">
        <v>10199</v>
      </c>
      <c r="U366" s="33">
        <v>12522</v>
      </c>
      <c r="V366" s="58">
        <v>5755</v>
      </c>
      <c r="W366" s="32">
        <f t="shared" si="64"/>
        <v>0</v>
      </c>
      <c r="X366" s="25">
        <f t="shared" si="65"/>
        <v>0</v>
      </c>
      <c r="Y366" s="25">
        <f t="shared" si="66"/>
        <v>0</v>
      </c>
      <c r="Z366" s="27">
        <f t="shared" si="67"/>
        <v>0</v>
      </c>
      <c r="AA366" s="66" t="str">
        <f t="shared" si="68"/>
        <v>-</v>
      </c>
      <c r="AB366" s="32">
        <f t="shared" si="69"/>
        <v>1</v>
      </c>
      <c r="AC366" s="25">
        <f t="shared" si="70"/>
        <v>0</v>
      </c>
      <c r="AD366" s="27">
        <f t="shared" si="71"/>
        <v>0</v>
      </c>
      <c r="AE366" s="66" t="str">
        <f t="shared" si="72"/>
        <v>-</v>
      </c>
      <c r="AF366" s="32">
        <f t="shared" si="73"/>
        <v>0</v>
      </c>
    </row>
    <row r="367" spans="1:32" s="1" customFormat="1" ht="12.75">
      <c r="A367" s="136">
        <v>2680480</v>
      </c>
      <c r="B367" s="137">
        <v>30000</v>
      </c>
      <c r="C367" s="32" t="s">
        <v>1158</v>
      </c>
      <c r="D367" s="25" t="s">
        <v>1159</v>
      </c>
      <c r="E367" s="25" t="s">
        <v>1277</v>
      </c>
      <c r="F367" s="25">
        <v>49242</v>
      </c>
      <c r="G367" s="26">
        <v>1546</v>
      </c>
      <c r="H367" s="27">
        <v>5174370990</v>
      </c>
      <c r="I367" s="28">
        <v>7</v>
      </c>
      <c r="J367" s="29" t="s">
        <v>2236</v>
      </c>
      <c r="K367" s="67" t="s">
        <v>2234</v>
      </c>
      <c r="L367" s="47">
        <v>310</v>
      </c>
      <c r="M367" s="50" t="s">
        <v>2234</v>
      </c>
      <c r="N367" s="129" t="s">
        <v>454</v>
      </c>
      <c r="O367" s="29" t="str">
        <f t="shared" si="75"/>
        <v>M</v>
      </c>
      <c r="P367" s="130"/>
      <c r="Q367" s="53" t="str">
        <f t="shared" si="74"/>
        <v>NO</v>
      </c>
      <c r="R367" s="56" t="s">
        <v>2236</v>
      </c>
      <c r="S367" s="57">
        <v>1333</v>
      </c>
      <c r="T367" s="33">
        <v>0</v>
      </c>
      <c r="U367" s="33">
        <v>837</v>
      </c>
      <c r="V367" s="58">
        <v>904</v>
      </c>
      <c r="W367" s="32">
        <f t="shared" si="64"/>
        <v>1</v>
      </c>
      <c r="X367" s="25">
        <f t="shared" si="65"/>
        <v>1</v>
      </c>
      <c r="Y367" s="25">
        <f t="shared" si="66"/>
        <v>0</v>
      </c>
      <c r="Z367" s="27">
        <f t="shared" si="67"/>
        <v>0</v>
      </c>
      <c r="AA367" s="66" t="str">
        <f t="shared" si="68"/>
        <v>SRSA</v>
      </c>
      <c r="AB367" s="32">
        <f t="shared" si="69"/>
        <v>1</v>
      </c>
      <c r="AC367" s="25">
        <f t="shared" si="70"/>
        <v>0</v>
      </c>
      <c r="AD367" s="27">
        <f t="shared" si="71"/>
        <v>0</v>
      </c>
      <c r="AE367" s="66" t="str">
        <f t="shared" si="72"/>
        <v>-</v>
      </c>
      <c r="AF367" s="32">
        <f t="shared" si="73"/>
        <v>0</v>
      </c>
    </row>
    <row r="368" spans="1:32" s="1" customFormat="1" ht="12.75">
      <c r="A368" s="136">
        <v>2618420</v>
      </c>
      <c r="B368" s="137">
        <v>70020</v>
      </c>
      <c r="C368" s="32" t="s">
        <v>2247</v>
      </c>
      <c r="D368" s="25" t="s">
        <v>2248</v>
      </c>
      <c r="E368" s="25" t="s">
        <v>304</v>
      </c>
      <c r="F368" s="25">
        <v>49423</v>
      </c>
      <c r="G368" s="26">
        <v>3356</v>
      </c>
      <c r="H368" s="27">
        <v>6164942000</v>
      </c>
      <c r="I368" s="28" t="s">
        <v>476</v>
      </c>
      <c r="J368" s="29" t="s">
        <v>2235</v>
      </c>
      <c r="K368" s="67" t="s">
        <v>2234</v>
      </c>
      <c r="L368" s="47">
        <v>4819</v>
      </c>
      <c r="M368" s="50" t="s">
        <v>2235</v>
      </c>
      <c r="N368" s="129">
        <v>9.146341463</v>
      </c>
      <c r="O368" s="29" t="str">
        <f t="shared" si="75"/>
        <v>NO</v>
      </c>
      <c r="P368" s="130"/>
      <c r="Q368" s="53" t="str">
        <f t="shared" si="74"/>
        <v>NO</v>
      </c>
      <c r="R368" s="56" t="s">
        <v>2235</v>
      </c>
      <c r="S368" s="57">
        <v>334803</v>
      </c>
      <c r="T368" s="33">
        <v>19446</v>
      </c>
      <c r="U368" s="33">
        <v>34538</v>
      </c>
      <c r="V368" s="58">
        <v>18166</v>
      </c>
      <c r="W368" s="32">
        <f t="shared" si="64"/>
        <v>0</v>
      </c>
      <c r="X368" s="25">
        <f t="shared" si="65"/>
        <v>0</v>
      </c>
      <c r="Y368" s="25">
        <f t="shared" si="66"/>
        <v>0</v>
      </c>
      <c r="Z368" s="27">
        <f t="shared" si="67"/>
        <v>0</v>
      </c>
      <c r="AA368" s="66" t="str">
        <f t="shared" si="68"/>
        <v>-</v>
      </c>
      <c r="AB368" s="32">
        <f t="shared" si="69"/>
        <v>0</v>
      </c>
      <c r="AC368" s="25">
        <f t="shared" si="70"/>
        <v>0</v>
      </c>
      <c r="AD368" s="27">
        <f t="shared" si="71"/>
        <v>0</v>
      </c>
      <c r="AE368" s="66" t="str">
        <f t="shared" si="72"/>
        <v>-</v>
      </c>
      <c r="AF368" s="32">
        <f t="shared" si="73"/>
        <v>0</v>
      </c>
    </row>
    <row r="369" spans="1:32" s="1" customFormat="1" ht="12.75">
      <c r="A369" s="136">
        <v>2600216</v>
      </c>
      <c r="B369" s="137">
        <v>63911</v>
      </c>
      <c r="C369" s="32" t="s">
        <v>1416</v>
      </c>
      <c r="D369" s="25" t="s">
        <v>1417</v>
      </c>
      <c r="E369" s="25" t="s">
        <v>1418</v>
      </c>
      <c r="F369" s="25">
        <v>48442</v>
      </c>
      <c r="G369" s="26">
        <v>1546</v>
      </c>
      <c r="H369" s="27">
        <v>2486345554</v>
      </c>
      <c r="I369" s="28">
        <v>8</v>
      </c>
      <c r="J369" s="29" t="s">
        <v>2236</v>
      </c>
      <c r="K369" s="67" t="s">
        <v>2234</v>
      </c>
      <c r="L369" s="47">
        <v>556</v>
      </c>
      <c r="M369" s="50" t="s">
        <v>2234</v>
      </c>
      <c r="N369" s="129" t="s">
        <v>454</v>
      </c>
      <c r="O369" s="29" t="str">
        <f t="shared" si="75"/>
        <v>M</v>
      </c>
      <c r="P369" s="130">
        <v>5.298</v>
      </c>
      <c r="Q369" s="53" t="str">
        <f t="shared" si="74"/>
        <v>NO</v>
      </c>
      <c r="R369" s="56" t="s">
        <v>2236</v>
      </c>
      <c r="S369" s="57">
        <v>12590</v>
      </c>
      <c r="T369" s="33">
        <v>850</v>
      </c>
      <c r="U369" s="33">
        <v>0</v>
      </c>
      <c r="V369" s="58">
        <v>366</v>
      </c>
      <c r="W369" s="32">
        <f t="shared" si="64"/>
        <v>1</v>
      </c>
      <c r="X369" s="25">
        <f t="shared" si="65"/>
        <v>1</v>
      </c>
      <c r="Y369" s="25">
        <f t="shared" si="66"/>
        <v>0</v>
      </c>
      <c r="Z369" s="27">
        <f t="shared" si="67"/>
        <v>0</v>
      </c>
      <c r="AA369" s="66" t="str">
        <f t="shared" si="68"/>
        <v>SRSA</v>
      </c>
      <c r="AB369" s="32">
        <f t="shared" si="69"/>
        <v>1</v>
      </c>
      <c r="AC369" s="25">
        <f t="shared" si="70"/>
        <v>0</v>
      </c>
      <c r="AD369" s="27">
        <f t="shared" si="71"/>
        <v>0</v>
      </c>
      <c r="AE369" s="66" t="str">
        <f t="shared" si="72"/>
        <v>-</v>
      </c>
      <c r="AF369" s="32">
        <f t="shared" si="73"/>
        <v>0</v>
      </c>
    </row>
    <row r="370" spans="1:32" s="1" customFormat="1" ht="12.75">
      <c r="A370" s="136">
        <v>2618450</v>
      </c>
      <c r="B370" s="137">
        <v>63210</v>
      </c>
      <c r="C370" s="32" t="s">
        <v>2249</v>
      </c>
      <c r="D370" s="25" t="s">
        <v>2250</v>
      </c>
      <c r="E370" s="25" t="s">
        <v>1418</v>
      </c>
      <c r="F370" s="25">
        <v>48442</v>
      </c>
      <c r="G370" s="26">
        <v>1720</v>
      </c>
      <c r="H370" s="27">
        <v>2483283140</v>
      </c>
      <c r="I370" s="28" t="s">
        <v>458</v>
      </c>
      <c r="J370" s="29" t="s">
        <v>2235</v>
      </c>
      <c r="K370" s="67" t="s">
        <v>2234</v>
      </c>
      <c r="L370" s="47">
        <v>3971</v>
      </c>
      <c r="M370" s="50" t="s">
        <v>2235</v>
      </c>
      <c r="N370" s="129">
        <v>7.717665309</v>
      </c>
      <c r="O370" s="29" t="str">
        <f t="shared" si="75"/>
        <v>NO</v>
      </c>
      <c r="P370" s="130"/>
      <c r="Q370" s="53" t="str">
        <f t="shared" si="74"/>
        <v>NO</v>
      </c>
      <c r="R370" s="56" t="s">
        <v>2235</v>
      </c>
      <c r="S370" s="57">
        <v>166354</v>
      </c>
      <c r="T370" s="33">
        <v>12611</v>
      </c>
      <c r="U370" s="33">
        <v>20082</v>
      </c>
      <c r="V370" s="58">
        <v>2616</v>
      </c>
      <c r="W370" s="32">
        <f t="shared" si="64"/>
        <v>0</v>
      </c>
      <c r="X370" s="25">
        <f t="shared" si="65"/>
        <v>0</v>
      </c>
      <c r="Y370" s="25">
        <f t="shared" si="66"/>
        <v>0</v>
      </c>
      <c r="Z370" s="27">
        <f t="shared" si="67"/>
        <v>0</v>
      </c>
      <c r="AA370" s="66" t="str">
        <f t="shared" si="68"/>
        <v>-</v>
      </c>
      <c r="AB370" s="32">
        <f t="shared" si="69"/>
        <v>0</v>
      </c>
      <c r="AC370" s="25">
        <f t="shared" si="70"/>
        <v>0</v>
      </c>
      <c r="AD370" s="27">
        <f t="shared" si="71"/>
        <v>0</v>
      </c>
      <c r="AE370" s="66" t="str">
        <f t="shared" si="72"/>
        <v>-</v>
      </c>
      <c r="AF370" s="32">
        <f t="shared" si="73"/>
        <v>0</v>
      </c>
    </row>
    <row r="371" spans="1:32" s="1" customFormat="1" ht="12.75">
      <c r="A371" s="136">
        <v>2618480</v>
      </c>
      <c r="B371" s="137">
        <v>33070</v>
      </c>
      <c r="C371" s="32" t="s">
        <v>2251</v>
      </c>
      <c r="D371" s="25" t="s">
        <v>2252</v>
      </c>
      <c r="E371" s="25" t="s">
        <v>2253</v>
      </c>
      <c r="F371" s="25">
        <v>48842</v>
      </c>
      <c r="G371" s="26">
        <v>9696</v>
      </c>
      <c r="H371" s="27">
        <v>5176945715</v>
      </c>
      <c r="I371" s="28">
        <v>4</v>
      </c>
      <c r="J371" s="29" t="s">
        <v>2235</v>
      </c>
      <c r="K371" s="67" t="s">
        <v>2234</v>
      </c>
      <c r="L371" s="47">
        <v>5306</v>
      </c>
      <c r="M371" s="50" t="s">
        <v>2235</v>
      </c>
      <c r="N371" s="129">
        <v>5.605692468</v>
      </c>
      <c r="O371" s="29" t="str">
        <f t="shared" si="75"/>
        <v>NO</v>
      </c>
      <c r="P371" s="130"/>
      <c r="Q371" s="53" t="str">
        <f t="shared" si="74"/>
        <v>NO</v>
      </c>
      <c r="R371" s="56" t="s">
        <v>2235</v>
      </c>
      <c r="S371" s="57">
        <v>174938</v>
      </c>
      <c r="T371" s="33">
        <v>9516</v>
      </c>
      <c r="U371" s="33">
        <v>22805</v>
      </c>
      <c r="V371" s="58">
        <v>3495</v>
      </c>
      <c r="W371" s="32">
        <f t="shared" si="64"/>
        <v>0</v>
      </c>
      <c r="X371" s="25">
        <f t="shared" si="65"/>
        <v>0</v>
      </c>
      <c r="Y371" s="25">
        <f t="shared" si="66"/>
        <v>0</v>
      </c>
      <c r="Z371" s="27">
        <f t="shared" si="67"/>
        <v>0</v>
      </c>
      <c r="AA371" s="66" t="str">
        <f t="shared" si="68"/>
        <v>-</v>
      </c>
      <c r="AB371" s="32">
        <f t="shared" si="69"/>
        <v>0</v>
      </c>
      <c r="AC371" s="25">
        <f t="shared" si="70"/>
        <v>0</v>
      </c>
      <c r="AD371" s="27">
        <f t="shared" si="71"/>
        <v>0</v>
      </c>
      <c r="AE371" s="66" t="str">
        <f t="shared" si="72"/>
        <v>-</v>
      </c>
      <c r="AF371" s="32">
        <f t="shared" si="73"/>
        <v>0</v>
      </c>
    </row>
    <row r="372" spans="1:32" s="1" customFormat="1" ht="12.75">
      <c r="A372" s="136">
        <v>2618510</v>
      </c>
      <c r="B372" s="137">
        <v>61120</v>
      </c>
      <c r="C372" s="32" t="s">
        <v>2254</v>
      </c>
      <c r="D372" s="25" t="s">
        <v>730</v>
      </c>
      <c r="E372" s="25" t="s">
        <v>501</v>
      </c>
      <c r="F372" s="25">
        <v>49425</v>
      </c>
      <c r="G372" s="26">
        <v>159</v>
      </c>
      <c r="H372" s="27">
        <v>2318211700</v>
      </c>
      <c r="I372" s="28">
        <v>8</v>
      </c>
      <c r="J372" s="29" t="s">
        <v>2236</v>
      </c>
      <c r="K372" s="67" t="s">
        <v>2234</v>
      </c>
      <c r="L372" s="47">
        <v>1076</v>
      </c>
      <c r="M372" s="50" t="s">
        <v>2235</v>
      </c>
      <c r="N372" s="129">
        <v>13.15789474</v>
      </c>
      <c r="O372" s="29" t="str">
        <f t="shared" si="75"/>
        <v>NO</v>
      </c>
      <c r="P372" s="130"/>
      <c r="Q372" s="53" t="str">
        <f t="shared" si="74"/>
        <v>NO</v>
      </c>
      <c r="R372" s="56" t="s">
        <v>2236</v>
      </c>
      <c r="S372" s="57">
        <v>87788</v>
      </c>
      <c r="T372" s="33">
        <v>6842</v>
      </c>
      <c r="U372" s="33">
        <v>8474</v>
      </c>
      <c r="V372" s="58">
        <v>6282</v>
      </c>
      <c r="W372" s="32">
        <f t="shared" si="64"/>
        <v>1</v>
      </c>
      <c r="X372" s="25">
        <f t="shared" si="65"/>
        <v>0</v>
      </c>
      <c r="Y372" s="25">
        <f t="shared" si="66"/>
        <v>0</v>
      </c>
      <c r="Z372" s="27">
        <f t="shared" si="67"/>
        <v>0</v>
      </c>
      <c r="AA372" s="66" t="str">
        <f t="shared" si="68"/>
        <v>-</v>
      </c>
      <c r="AB372" s="32">
        <f t="shared" si="69"/>
        <v>1</v>
      </c>
      <c r="AC372" s="25">
        <f t="shared" si="70"/>
        <v>0</v>
      </c>
      <c r="AD372" s="27">
        <f t="shared" si="71"/>
        <v>0</v>
      </c>
      <c r="AE372" s="66" t="str">
        <f t="shared" si="72"/>
        <v>-</v>
      </c>
      <c r="AF372" s="32">
        <f t="shared" si="73"/>
        <v>0</v>
      </c>
    </row>
    <row r="373" spans="1:32" s="1" customFormat="1" ht="12.75">
      <c r="A373" s="136">
        <v>2618540</v>
      </c>
      <c r="B373" s="137">
        <v>13080</v>
      </c>
      <c r="C373" s="32" t="s">
        <v>2255</v>
      </c>
      <c r="D373" s="25" t="s">
        <v>2256</v>
      </c>
      <c r="E373" s="25" t="s">
        <v>784</v>
      </c>
      <c r="F373" s="25">
        <v>49245</v>
      </c>
      <c r="G373" s="26">
        <v>1265</v>
      </c>
      <c r="H373" s="27">
        <v>5175684461</v>
      </c>
      <c r="I373" s="28">
        <v>8</v>
      </c>
      <c r="J373" s="29" t="s">
        <v>2236</v>
      </c>
      <c r="K373" s="67" t="s">
        <v>2234</v>
      </c>
      <c r="L373" s="47">
        <v>988</v>
      </c>
      <c r="M373" s="50" t="s">
        <v>2235</v>
      </c>
      <c r="N373" s="129">
        <v>15.42192047</v>
      </c>
      <c r="O373" s="29" t="str">
        <f t="shared" si="75"/>
        <v>NO</v>
      </c>
      <c r="P373" s="130"/>
      <c r="Q373" s="53" t="str">
        <f t="shared" si="74"/>
        <v>NO</v>
      </c>
      <c r="R373" s="56" t="s">
        <v>2236</v>
      </c>
      <c r="S373" s="57">
        <v>52079</v>
      </c>
      <c r="T373" s="33">
        <v>4884</v>
      </c>
      <c r="U373" s="33">
        <v>6225</v>
      </c>
      <c r="V373" s="58">
        <v>2726</v>
      </c>
      <c r="W373" s="32">
        <f t="shared" si="64"/>
        <v>1</v>
      </c>
      <c r="X373" s="25">
        <f t="shared" si="65"/>
        <v>0</v>
      </c>
      <c r="Y373" s="25">
        <f t="shared" si="66"/>
        <v>0</v>
      </c>
      <c r="Z373" s="27">
        <f t="shared" si="67"/>
        <v>0</v>
      </c>
      <c r="AA373" s="66" t="str">
        <f t="shared" si="68"/>
        <v>-</v>
      </c>
      <c r="AB373" s="32">
        <f t="shared" si="69"/>
        <v>1</v>
      </c>
      <c r="AC373" s="25">
        <f t="shared" si="70"/>
        <v>0</v>
      </c>
      <c r="AD373" s="27">
        <f t="shared" si="71"/>
        <v>0</v>
      </c>
      <c r="AE373" s="66" t="str">
        <f t="shared" si="72"/>
        <v>-</v>
      </c>
      <c r="AF373" s="32">
        <f t="shared" si="73"/>
        <v>0</v>
      </c>
    </row>
    <row r="374" spans="1:32" s="1" customFormat="1" ht="12.75">
      <c r="A374" s="136">
        <v>2600121</v>
      </c>
      <c r="B374" s="137">
        <v>81901</v>
      </c>
      <c r="C374" s="32" t="s">
        <v>492</v>
      </c>
      <c r="D374" s="25" t="s">
        <v>493</v>
      </c>
      <c r="E374" s="25" t="s">
        <v>1231</v>
      </c>
      <c r="F374" s="25">
        <v>48106</v>
      </c>
      <c r="G374" s="26">
        <v>1406</v>
      </c>
      <c r="H374" s="27">
        <v>7349942636</v>
      </c>
      <c r="I374" s="28">
        <v>8</v>
      </c>
      <c r="J374" s="29" t="s">
        <v>2236</v>
      </c>
      <c r="K374" s="67" t="s">
        <v>2234</v>
      </c>
      <c r="L374" s="47">
        <v>129</v>
      </c>
      <c r="M374" s="50" t="s">
        <v>2234</v>
      </c>
      <c r="N374" s="129" t="s">
        <v>454</v>
      </c>
      <c r="O374" s="29" t="str">
        <f t="shared" si="75"/>
        <v>M</v>
      </c>
      <c r="P374" s="130">
        <v>2.857</v>
      </c>
      <c r="Q374" s="53" t="str">
        <f t="shared" si="74"/>
        <v>NO</v>
      </c>
      <c r="R374" s="56" t="s">
        <v>2236</v>
      </c>
      <c r="S374" s="57">
        <v>2003</v>
      </c>
      <c r="T374" s="33">
        <v>0</v>
      </c>
      <c r="U374" s="33">
        <v>330</v>
      </c>
      <c r="V374" s="58">
        <v>85</v>
      </c>
      <c r="W374" s="32">
        <f t="shared" si="64"/>
        <v>1</v>
      </c>
      <c r="X374" s="25">
        <f t="shared" si="65"/>
        <v>1</v>
      </c>
      <c r="Y374" s="25">
        <f t="shared" si="66"/>
        <v>0</v>
      </c>
      <c r="Z374" s="27">
        <f t="shared" si="67"/>
        <v>0</v>
      </c>
      <c r="AA374" s="66" t="str">
        <f t="shared" si="68"/>
        <v>SRSA</v>
      </c>
      <c r="AB374" s="32">
        <f t="shared" si="69"/>
        <v>1</v>
      </c>
      <c r="AC374" s="25">
        <f t="shared" si="70"/>
        <v>0</v>
      </c>
      <c r="AD374" s="27">
        <f t="shared" si="71"/>
        <v>0</v>
      </c>
      <c r="AE374" s="66" t="str">
        <f t="shared" si="72"/>
        <v>-</v>
      </c>
      <c r="AF374" s="32">
        <f t="shared" si="73"/>
        <v>0</v>
      </c>
    </row>
    <row r="375" spans="1:32" s="1" customFormat="1" ht="12.75">
      <c r="A375" s="136">
        <v>2600229</v>
      </c>
      <c r="B375" s="137">
        <v>82942</v>
      </c>
      <c r="C375" s="32" t="s">
        <v>1444</v>
      </c>
      <c r="D375" s="25" t="s">
        <v>1445</v>
      </c>
      <c r="E375" s="25" t="s">
        <v>1234</v>
      </c>
      <c r="F375" s="25">
        <v>48204</v>
      </c>
      <c r="G375" s="26">
        <v>2042</v>
      </c>
      <c r="H375" s="27">
        <v>3139340054</v>
      </c>
      <c r="I375" s="28">
        <v>1</v>
      </c>
      <c r="J375" s="29" t="s">
        <v>2235</v>
      </c>
      <c r="K375" s="67" t="s">
        <v>2234</v>
      </c>
      <c r="L375" s="47">
        <v>443</v>
      </c>
      <c r="M375" s="50" t="s">
        <v>2234</v>
      </c>
      <c r="N375" s="129" t="s">
        <v>454</v>
      </c>
      <c r="O375" s="29" t="str">
        <f t="shared" si="75"/>
        <v>M</v>
      </c>
      <c r="P375" s="130">
        <v>29.922</v>
      </c>
      <c r="Q375" s="53" t="str">
        <f t="shared" si="74"/>
        <v>YES</v>
      </c>
      <c r="R375" s="56" t="s">
        <v>2235</v>
      </c>
      <c r="S375" s="57">
        <v>17000</v>
      </c>
      <c r="T375" s="33">
        <v>5807</v>
      </c>
      <c r="U375" s="33">
        <v>10678</v>
      </c>
      <c r="V375" s="58">
        <v>6899</v>
      </c>
      <c r="W375" s="32">
        <f t="shared" si="64"/>
        <v>0</v>
      </c>
      <c r="X375" s="25">
        <f t="shared" si="65"/>
        <v>1</v>
      </c>
      <c r="Y375" s="25">
        <f t="shared" si="66"/>
        <v>0</v>
      </c>
      <c r="Z375" s="27">
        <f t="shared" si="67"/>
        <v>0</v>
      </c>
      <c r="AA375" s="66" t="str">
        <f t="shared" si="68"/>
        <v>-</v>
      </c>
      <c r="AB375" s="32">
        <f t="shared" si="69"/>
        <v>0</v>
      </c>
      <c r="AC375" s="25">
        <f t="shared" si="70"/>
        <v>1</v>
      </c>
      <c r="AD375" s="27">
        <f t="shared" si="71"/>
        <v>0</v>
      </c>
      <c r="AE375" s="66" t="str">
        <f t="shared" si="72"/>
        <v>-</v>
      </c>
      <c r="AF375" s="32">
        <f t="shared" si="73"/>
        <v>0</v>
      </c>
    </row>
    <row r="376" spans="1:32" s="1" customFormat="1" ht="12.75">
      <c r="A376" s="136">
        <v>2600243</v>
      </c>
      <c r="B376" s="137">
        <v>82957</v>
      </c>
      <c r="C376" s="32" t="s">
        <v>1464</v>
      </c>
      <c r="D376" s="25" t="s">
        <v>1465</v>
      </c>
      <c r="E376" s="25" t="s">
        <v>1234</v>
      </c>
      <c r="F376" s="25">
        <v>48210</v>
      </c>
      <c r="G376" s="26">
        <v>2520</v>
      </c>
      <c r="H376" s="27">
        <v>3138978720</v>
      </c>
      <c r="I376" s="28">
        <v>1</v>
      </c>
      <c r="J376" s="29" t="s">
        <v>2235</v>
      </c>
      <c r="K376" s="67" t="s">
        <v>2234</v>
      </c>
      <c r="L376" s="47">
        <v>410</v>
      </c>
      <c r="M376" s="50" t="s">
        <v>2234</v>
      </c>
      <c r="N376" s="129" t="s">
        <v>454</v>
      </c>
      <c r="O376" s="29" t="str">
        <f t="shared" si="75"/>
        <v>M</v>
      </c>
      <c r="P376" s="130">
        <v>37.22</v>
      </c>
      <c r="Q376" s="53" t="str">
        <f t="shared" si="74"/>
        <v>YES</v>
      </c>
      <c r="R376" s="56" t="s">
        <v>2235</v>
      </c>
      <c r="S376" s="57">
        <v>58778</v>
      </c>
      <c r="T376" s="33">
        <v>7465</v>
      </c>
      <c r="U376" s="33">
        <v>6355</v>
      </c>
      <c r="V376" s="58">
        <v>7873</v>
      </c>
      <c r="W376" s="32">
        <f t="shared" si="64"/>
        <v>0</v>
      </c>
      <c r="X376" s="25">
        <f t="shared" si="65"/>
        <v>1</v>
      </c>
      <c r="Y376" s="25">
        <f t="shared" si="66"/>
        <v>0</v>
      </c>
      <c r="Z376" s="27">
        <f t="shared" si="67"/>
        <v>0</v>
      </c>
      <c r="AA376" s="66" t="str">
        <f t="shared" si="68"/>
        <v>-</v>
      </c>
      <c r="AB376" s="32">
        <f t="shared" si="69"/>
        <v>0</v>
      </c>
      <c r="AC376" s="25">
        <f t="shared" si="70"/>
        <v>1</v>
      </c>
      <c r="AD376" s="27">
        <f t="shared" si="71"/>
        <v>0</v>
      </c>
      <c r="AE376" s="66" t="str">
        <f t="shared" si="72"/>
        <v>-</v>
      </c>
      <c r="AF376" s="32">
        <f t="shared" si="73"/>
        <v>0</v>
      </c>
    </row>
    <row r="377" spans="1:32" s="1" customFormat="1" ht="12.75">
      <c r="A377" s="136">
        <v>2618570</v>
      </c>
      <c r="B377" s="137">
        <v>3070</v>
      </c>
      <c r="C377" s="32" t="s">
        <v>2257</v>
      </c>
      <c r="D377" s="25" t="s">
        <v>2258</v>
      </c>
      <c r="E377" s="25" t="s">
        <v>2259</v>
      </c>
      <c r="F377" s="25">
        <v>49328</v>
      </c>
      <c r="G377" s="26">
        <v>278</v>
      </c>
      <c r="H377" s="27">
        <v>2697937261</v>
      </c>
      <c r="I377" s="28">
        <v>7</v>
      </c>
      <c r="J377" s="29" t="s">
        <v>2236</v>
      </c>
      <c r="K377" s="67" t="s">
        <v>2234</v>
      </c>
      <c r="L377" s="47">
        <v>1342</v>
      </c>
      <c r="M377" s="50" t="s">
        <v>2235</v>
      </c>
      <c r="N377" s="129">
        <v>7.906976744</v>
      </c>
      <c r="O377" s="29" t="str">
        <f t="shared" si="75"/>
        <v>NO</v>
      </c>
      <c r="P377" s="130"/>
      <c r="Q377" s="53" t="str">
        <f t="shared" si="74"/>
        <v>NO</v>
      </c>
      <c r="R377" s="56" t="s">
        <v>2236</v>
      </c>
      <c r="S377" s="57">
        <v>59987</v>
      </c>
      <c r="T377" s="33">
        <v>3717</v>
      </c>
      <c r="U377" s="33">
        <v>6930</v>
      </c>
      <c r="V377" s="58">
        <v>885</v>
      </c>
      <c r="W377" s="32">
        <f t="shared" si="64"/>
        <v>1</v>
      </c>
      <c r="X377" s="25">
        <f t="shared" si="65"/>
        <v>0</v>
      </c>
      <c r="Y377" s="25">
        <f t="shared" si="66"/>
        <v>0</v>
      </c>
      <c r="Z377" s="27">
        <f t="shared" si="67"/>
        <v>0</v>
      </c>
      <c r="AA377" s="66" t="str">
        <f t="shared" si="68"/>
        <v>-</v>
      </c>
      <c r="AB377" s="32">
        <f t="shared" si="69"/>
        <v>1</v>
      </c>
      <c r="AC377" s="25">
        <f t="shared" si="70"/>
        <v>0</v>
      </c>
      <c r="AD377" s="27">
        <f t="shared" si="71"/>
        <v>0</v>
      </c>
      <c r="AE377" s="66" t="str">
        <f t="shared" si="72"/>
        <v>-</v>
      </c>
      <c r="AF377" s="32">
        <f t="shared" si="73"/>
        <v>0</v>
      </c>
    </row>
    <row r="378" spans="1:32" s="1" customFormat="1" ht="12.75">
      <c r="A378" s="136">
        <v>2600091</v>
      </c>
      <c r="B378" s="137">
        <v>41902</v>
      </c>
      <c r="C378" s="32" t="s">
        <v>401</v>
      </c>
      <c r="D378" s="25" t="s">
        <v>402</v>
      </c>
      <c r="E378" s="25" t="s">
        <v>774</v>
      </c>
      <c r="F378" s="25">
        <v>49509</v>
      </c>
      <c r="G378" s="26">
        <v>1972</v>
      </c>
      <c r="H378" s="27">
        <v>6165307535</v>
      </c>
      <c r="I378" s="28">
        <v>2</v>
      </c>
      <c r="J378" s="29" t="s">
        <v>2235</v>
      </c>
      <c r="K378" s="67" t="s">
        <v>2234</v>
      </c>
      <c r="L378" s="47">
        <v>195</v>
      </c>
      <c r="M378" s="50" t="s">
        <v>2234</v>
      </c>
      <c r="N378" s="129" t="s">
        <v>454</v>
      </c>
      <c r="O378" s="29" t="str">
        <f t="shared" si="75"/>
        <v>M</v>
      </c>
      <c r="P378" s="130">
        <v>15.06</v>
      </c>
      <c r="Q378" s="53" t="str">
        <f t="shared" si="74"/>
        <v>NO</v>
      </c>
      <c r="R378" s="56" t="s">
        <v>2235</v>
      </c>
      <c r="S378" s="57">
        <v>11282</v>
      </c>
      <c r="T378" s="33">
        <v>979</v>
      </c>
      <c r="U378" s="33">
        <v>0</v>
      </c>
      <c r="V378" s="58">
        <v>1102</v>
      </c>
      <c r="W378" s="32">
        <f t="shared" si="64"/>
        <v>0</v>
      </c>
      <c r="X378" s="25">
        <f t="shared" si="65"/>
        <v>1</v>
      </c>
      <c r="Y378" s="25">
        <f t="shared" si="66"/>
        <v>0</v>
      </c>
      <c r="Z378" s="27">
        <f t="shared" si="67"/>
        <v>0</v>
      </c>
      <c r="AA378" s="66" t="str">
        <f t="shared" si="68"/>
        <v>-</v>
      </c>
      <c r="AB378" s="32">
        <f t="shared" si="69"/>
        <v>0</v>
      </c>
      <c r="AC378" s="25">
        <f t="shared" si="70"/>
        <v>0</v>
      </c>
      <c r="AD378" s="27">
        <f t="shared" si="71"/>
        <v>0</v>
      </c>
      <c r="AE378" s="66" t="str">
        <f t="shared" si="72"/>
        <v>-</v>
      </c>
      <c r="AF378" s="32">
        <f t="shared" si="73"/>
        <v>0</v>
      </c>
    </row>
    <row r="379" spans="1:32" s="1" customFormat="1" ht="12.75">
      <c r="A379" s="136">
        <v>2618600</v>
      </c>
      <c r="B379" s="137">
        <v>72020</v>
      </c>
      <c r="C379" s="32" t="s">
        <v>2260</v>
      </c>
      <c r="D379" s="25" t="s">
        <v>2261</v>
      </c>
      <c r="E379" s="25" t="s">
        <v>2262</v>
      </c>
      <c r="F379" s="25">
        <v>48629</v>
      </c>
      <c r="G379" s="26">
        <v>9704</v>
      </c>
      <c r="H379" s="27">
        <v>9893662000</v>
      </c>
      <c r="I379" s="28" t="s">
        <v>460</v>
      </c>
      <c r="J379" s="29" t="s">
        <v>2235</v>
      </c>
      <c r="K379" s="67" t="s">
        <v>2234</v>
      </c>
      <c r="L379" s="47">
        <v>1930</v>
      </c>
      <c r="M379" s="50" t="s">
        <v>2235</v>
      </c>
      <c r="N379" s="129">
        <v>19.88400994</v>
      </c>
      <c r="O379" s="29" t="str">
        <f t="shared" si="75"/>
        <v>NO</v>
      </c>
      <c r="P379" s="130"/>
      <c r="Q379" s="53" t="str">
        <f t="shared" si="74"/>
        <v>NO</v>
      </c>
      <c r="R379" s="56" t="s">
        <v>2236</v>
      </c>
      <c r="S379" s="57">
        <v>176024</v>
      </c>
      <c r="T379" s="33">
        <v>15690</v>
      </c>
      <c r="U379" s="33">
        <v>17564</v>
      </c>
      <c r="V379" s="58">
        <v>25793</v>
      </c>
      <c r="W379" s="32">
        <f t="shared" si="64"/>
        <v>0</v>
      </c>
      <c r="X379" s="25">
        <f t="shared" si="65"/>
        <v>0</v>
      </c>
      <c r="Y379" s="25">
        <f t="shared" si="66"/>
        <v>0</v>
      </c>
      <c r="Z379" s="27">
        <f t="shared" si="67"/>
        <v>0</v>
      </c>
      <c r="AA379" s="66" t="str">
        <f t="shared" si="68"/>
        <v>-</v>
      </c>
      <c r="AB379" s="32">
        <f t="shared" si="69"/>
        <v>1</v>
      </c>
      <c r="AC379" s="25">
        <f t="shared" si="70"/>
        <v>0</v>
      </c>
      <c r="AD379" s="27">
        <f t="shared" si="71"/>
        <v>0</v>
      </c>
      <c r="AE379" s="66" t="str">
        <f t="shared" si="72"/>
        <v>-</v>
      </c>
      <c r="AF379" s="32">
        <f t="shared" si="73"/>
        <v>0</v>
      </c>
    </row>
    <row r="380" spans="1:32" s="1" customFormat="1" ht="12.75">
      <c r="A380" s="136">
        <v>2628890</v>
      </c>
      <c r="B380" s="137">
        <v>31110</v>
      </c>
      <c r="C380" s="32" t="s">
        <v>817</v>
      </c>
      <c r="D380" s="25" t="s">
        <v>818</v>
      </c>
      <c r="E380" s="25" t="s">
        <v>819</v>
      </c>
      <c r="F380" s="25">
        <v>49931</v>
      </c>
      <c r="G380" s="26">
        <v>2605</v>
      </c>
      <c r="H380" s="27">
        <v>9064820451</v>
      </c>
      <c r="I380" s="28" t="s">
        <v>459</v>
      </c>
      <c r="J380" s="29" t="s">
        <v>2235</v>
      </c>
      <c r="K380" s="67" t="s">
        <v>2234</v>
      </c>
      <c r="L380" s="47">
        <v>1170</v>
      </c>
      <c r="M380" s="50" t="s">
        <v>2235</v>
      </c>
      <c r="N380" s="129">
        <v>14.87985213</v>
      </c>
      <c r="O380" s="29" t="str">
        <f t="shared" si="75"/>
        <v>NO</v>
      </c>
      <c r="P380" s="130"/>
      <c r="Q380" s="53" t="str">
        <f t="shared" si="74"/>
        <v>NO</v>
      </c>
      <c r="R380" s="56" t="s">
        <v>2236</v>
      </c>
      <c r="S380" s="57">
        <v>70014</v>
      </c>
      <c r="T380" s="33">
        <v>5522</v>
      </c>
      <c r="U380" s="33">
        <v>7787</v>
      </c>
      <c r="V380" s="58">
        <v>3007</v>
      </c>
      <c r="W380" s="32">
        <f t="shared" si="64"/>
        <v>0</v>
      </c>
      <c r="X380" s="25">
        <f t="shared" si="65"/>
        <v>0</v>
      </c>
      <c r="Y380" s="25">
        <f t="shared" si="66"/>
        <v>0</v>
      </c>
      <c r="Z380" s="27">
        <f t="shared" si="67"/>
        <v>0</v>
      </c>
      <c r="AA380" s="66" t="str">
        <f t="shared" si="68"/>
        <v>-</v>
      </c>
      <c r="AB380" s="32">
        <f t="shared" si="69"/>
        <v>1</v>
      </c>
      <c r="AC380" s="25">
        <f t="shared" si="70"/>
        <v>0</v>
      </c>
      <c r="AD380" s="27">
        <f t="shared" si="71"/>
        <v>0</v>
      </c>
      <c r="AE380" s="66" t="str">
        <f t="shared" si="72"/>
        <v>-</v>
      </c>
      <c r="AF380" s="32">
        <f t="shared" si="73"/>
        <v>0</v>
      </c>
    </row>
    <row r="381" spans="1:32" s="1" customFormat="1" ht="12.75">
      <c r="A381" s="136">
        <v>2618720</v>
      </c>
      <c r="B381" s="137">
        <v>47070</v>
      </c>
      <c r="C381" s="32" t="s">
        <v>2263</v>
      </c>
      <c r="D381" s="25" t="s">
        <v>2264</v>
      </c>
      <c r="E381" s="25" t="s">
        <v>417</v>
      </c>
      <c r="F381" s="25">
        <v>48843</v>
      </c>
      <c r="G381" s="26">
        <v>1021</v>
      </c>
      <c r="H381" s="27">
        <v>5175486234</v>
      </c>
      <c r="I381" s="28" t="s">
        <v>458</v>
      </c>
      <c r="J381" s="29" t="s">
        <v>2235</v>
      </c>
      <c r="K381" s="67" t="s">
        <v>2234</v>
      </c>
      <c r="L381" s="47">
        <v>7628</v>
      </c>
      <c r="M381" s="50" t="s">
        <v>2235</v>
      </c>
      <c r="N381" s="129">
        <v>4.111008752</v>
      </c>
      <c r="O381" s="29" t="str">
        <f t="shared" si="75"/>
        <v>NO</v>
      </c>
      <c r="P381" s="130"/>
      <c r="Q381" s="53" t="str">
        <f t="shared" si="74"/>
        <v>NO</v>
      </c>
      <c r="R381" s="56" t="s">
        <v>2235</v>
      </c>
      <c r="S381" s="57">
        <v>204712</v>
      </c>
      <c r="T381" s="33">
        <v>7525</v>
      </c>
      <c r="U381" s="33">
        <v>29881</v>
      </c>
      <c r="V381" s="58">
        <v>5025</v>
      </c>
      <c r="W381" s="32">
        <f t="shared" si="64"/>
        <v>0</v>
      </c>
      <c r="X381" s="25">
        <f t="shared" si="65"/>
        <v>0</v>
      </c>
      <c r="Y381" s="25">
        <f t="shared" si="66"/>
        <v>0</v>
      </c>
      <c r="Z381" s="27">
        <f t="shared" si="67"/>
        <v>0</v>
      </c>
      <c r="AA381" s="66" t="str">
        <f t="shared" si="68"/>
        <v>-</v>
      </c>
      <c r="AB381" s="32">
        <f t="shared" si="69"/>
        <v>0</v>
      </c>
      <c r="AC381" s="25">
        <f t="shared" si="70"/>
        <v>0</v>
      </c>
      <c r="AD381" s="27">
        <f t="shared" si="71"/>
        <v>0</v>
      </c>
      <c r="AE381" s="66" t="str">
        <f t="shared" si="72"/>
        <v>-</v>
      </c>
      <c r="AF381" s="32">
        <f t="shared" si="73"/>
        <v>0</v>
      </c>
    </row>
    <row r="382" spans="1:32" s="1" customFormat="1" ht="12.75">
      <c r="A382" s="136">
        <v>2618810</v>
      </c>
      <c r="B382" s="137">
        <v>46080</v>
      </c>
      <c r="C382" s="32" t="s">
        <v>2265</v>
      </c>
      <c r="D382" s="25" t="s">
        <v>2266</v>
      </c>
      <c r="E382" s="25" t="s">
        <v>527</v>
      </c>
      <c r="F382" s="25">
        <v>49247</v>
      </c>
      <c r="G382" s="26">
        <v>1197</v>
      </c>
      <c r="H382" s="27">
        <v>5174488912</v>
      </c>
      <c r="I382" s="28">
        <v>7</v>
      </c>
      <c r="J382" s="29" t="s">
        <v>2236</v>
      </c>
      <c r="K382" s="67" t="s">
        <v>2234</v>
      </c>
      <c r="L382" s="47">
        <v>998</v>
      </c>
      <c r="M382" s="50" t="s">
        <v>2235</v>
      </c>
      <c r="N382" s="129">
        <v>11.8602762</v>
      </c>
      <c r="O382" s="29" t="str">
        <f t="shared" si="75"/>
        <v>NO</v>
      </c>
      <c r="P382" s="130"/>
      <c r="Q382" s="53" t="str">
        <f t="shared" si="74"/>
        <v>NO</v>
      </c>
      <c r="R382" s="56" t="s">
        <v>2236</v>
      </c>
      <c r="S382" s="57">
        <v>70258</v>
      </c>
      <c r="T382" s="33">
        <v>5424</v>
      </c>
      <c r="U382" s="33">
        <v>14462</v>
      </c>
      <c r="V382" s="58">
        <v>3025</v>
      </c>
      <c r="W382" s="32">
        <f t="shared" si="64"/>
        <v>1</v>
      </c>
      <c r="X382" s="25">
        <f t="shared" si="65"/>
        <v>0</v>
      </c>
      <c r="Y382" s="25">
        <f t="shared" si="66"/>
        <v>0</v>
      </c>
      <c r="Z382" s="27">
        <f t="shared" si="67"/>
        <v>0</v>
      </c>
      <c r="AA382" s="66" t="str">
        <f t="shared" si="68"/>
        <v>-</v>
      </c>
      <c r="AB382" s="32">
        <f t="shared" si="69"/>
        <v>1</v>
      </c>
      <c r="AC382" s="25">
        <f t="shared" si="70"/>
        <v>0</v>
      </c>
      <c r="AD382" s="27">
        <f t="shared" si="71"/>
        <v>0</v>
      </c>
      <c r="AE382" s="66" t="str">
        <f t="shared" si="72"/>
        <v>-</v>
      </c>
      <c r="AF382" s="32">
        <f t="shared" si="73"/>
        <v>0</v>
      </c>
    </row>
    <row r="383" spans="1:32" s="1" customFormat="1" ht="12.75">
      <c r="A383" s="136">
        <v>2618840</v>
      </c>
      <c r="B383" s="137">
        <v>70190</v>
      </c>
      <c r="C383" s="32" t="s">
        <v>2267</v>
      </c>
      <c r="D383" s="25" t="s">
        <v>2268</v>
      </c>
      <c r="E383" s="25" t="s">
        <v>2269</v>
      </c>
      <c r="F383" s="25">
        <v>49426</v>
      </c>
      <c r="G383" s="26">
        <v>1038</v>
      </c>
      <c r="H383" s="27">
        <v>6166691740</v>
      </c>
      <c r="I383" s="28" t="s">
        <v>467</v>
      </c>
      <c r="J383" s="29" t="s">
        <v>2235</v>
      </c>
      <c r="K383" s="67" t="s">
        <v>2234</v>
      </c>
      <c r="L383" s="47">
        <v>4482</v>
      </c>
      <c r="M383" s="50" t="s">
        <v>2235</v>
      </c>
      <c r="N383" s="129">
        <v>3.208333333</v>
      </c>
      <c r="O383" s="29" t="str">
        <f t="shared" si="75"/>
        <v>NO</v>
      </c>
      <c r="P383" s="130"/>
      <c r="Q383" s="53" t="str">
        <f t="shared" si="74"/>
        <v>NO</v>
      </c>
      <c r="R383" s="56" t="s">
        <v>2235</v>
      </c>
      <c r="S383" s="57">
        <v>125062</v>
      </c>
      <c r="T383" s="33">
        <v>5129</v>
      </c>
      <c r="U383" s="33">
        <v>22908</v>
      </c>
      <c r="V383" s="58">
        <v>4507</v>
      </c>
      <c r="W383" s="32">
        <f t="shared" si="64"/>
        <v>0</v>
      </c>
      <c r="X383" s="25">
        <f t="shared" si="65"/>
        <v>0</v>
      </c>
      <c r="Y383" s="25">
        <f t="shared" si="66"/>
        <v>0</v>
      </c>
      <c r="Z383" s="27">
        <f t="shared" si="67"/>
        <v>0</v>
      </c>
      <c r="AA383" s="66" t="str">
        <f t="shared" si="68"/>
        <v>-</v>
      </c>
      <c r="AB383" s="32">
        <f t="shared" si="69"/>
        <v>0</v>
      </c>
      <c r="AC383" s="25">
        <f t="shared" si="70"/>
        <v>0</v>
      </c>
      <c r="AD383" s="27">
        <f t="shared" si="71"/>
        <v>0</v>
      </c>
      <c r="AE383" s="66" t="str">
        <f t="shared" si="72"/>
        <v>-</v>
      </c>
      <c r="AF383" s="32">
        <f t="shared" si="73"/>
        <v>0</v>
      </c>
    </row>
    <row r="384" spans="1:32" s="1" customFormat="1" ht="12.75">
      <c r="A384" s="136">
        <v>2600211</v>
      </c>
      <c r="B384" s="137">
        <v>50903</v>
      </c>
      <c r="C384" s="32" t="s">
        <v>1403</v>
      </c>
      <c r="D384" s="25" t="s">
        <v>1404</v>
      </c>
      <c r="E384" s="25" t="s">
        <v>1405</v>
      </c>
      <c r="F384" s="25">
        <v>48312</v>
      </c>
      <c r="G384" s="26">
        <v>2937</v>
      </c>
      <c r="H384" s="27">
        <v>5864469170</v>
      </c>
      <c r="I384" s="28">
        <v>3</v>
      </c>
      <c r="J384" s="29" t="s">
        <v>2235</v>
      </c>
      <c r="K384" s="67" t="s">
        <v>2234</v>
      </c>
      <c r="L384" s="47">
        <v>447</v>
      </c>
      <c r="M384" s="50" t="s">
        <v>2234</v>
      </c>
      <c r="N384" s="129" t="s">
        <v>454</v>
      </c>
      <c r="O384" s="29" t="str">
        <f t="shared" si="75"/>
        <v>M</v>
      </c>
      <c r="P384" s="130">
        <v>5.348</v>
      </c>
      <c r="Q384" s="53" t="str">
        <f t="shared" si="74"/>
        <v>NO</v>
      </c>
      <c r="R384" s="56" t="s">
        <v>2235</v>
      </c>
      <c r="S384" s="57">
        <v>7024</v>
      </c>
      <c r="T384" s="33">
        <v>691</v>
      </c>
      <c r="U384" s="33">
        <v>1362</v>
      </c>
      <c r="V384" s="58">
        <v>295</v>
      </c>
      <c r="W384" s="32">
        <f t="shared" si="64"/>
        <v>0</v>
      </c>
      <c r="X384" s="25">
        <f t="shared" si="65"/>
        <v>1</v>
      </c>
      <c r="Y384" s="25">
        <f t="shared" si="66"/>
        <v>0</v>
      </c>
      <c r="Z384" s="27">
        <f t="shared" si="67"/>
        <v>0</v>
      </c>
      <c r="AA384" s="66" t="str">
        <f t="shared" si="68"/>
        <v>-</v>
      </c>
      <c r="AB384" s="32">
        <f t="shared" si="69"/>
        <v>0</v>
      </c>
      <c r="AC384" s="25">
        <f t="shared" si="70"/>
        <v>0</v>
      </c>
      <c r="AD384" s="27">
        <f t="shared" si="71"/>
        <v>0</v>
      </c>
      <c r="AE384" s="66" t="str">
        <f t="shared" si="72"/>
        <v>-</v>
      </c>
      <c r="AF384" s="32">
        <f t="shared" si="73"/>
        <v>0</v>
      </c>
    </row>
    <row r="385" spans="1:32" s="1" customFormat="1" ht="12.75">
      <c r="A385" s="136">
        <v>2680500</v>
      </c>
      <c r="B385" s="137">
        <v>32000</v>
      </c>
      <c r="C385" s="32" t="s">
        <v>1160</v>
      </c>
      <c r="D385" s="25" t="s">
        <v>1161</v>
      </c>
      <c r="E385" s="25" t="s">
        <v>319</v>
      </c>
      <c r="F385" s="25">
        <v>48413</v>
      </c>
      <c r="G385" s="26">
        <v>9497</v>
      </c>
      <c r="H385" s="27">
        <v>9892696406</v>
      </c>
      <c r="I385" s="28">
        <v>7</v>
      </c>
      <c r="J385" s="29" t="s">
        <v>2236</v>
      </c>
      <c r="K385" s="67" t="s">
        <v>2234</v>
      </c>
      <c r="L385" s="47">
        <v>74</v>
      </c>
      <c r="M385" s="50" t="s">
        <v>2234</v>
      </c>
      <c r="N385" s="129" t="s">
        <v>454</v>
      </c>
      <c r="O385" s="29" t="str">
        <f t="shared" si="75"/>
        <v>M</v>
      </c>
      <c r="P385" s="130"/>
      <c r="Q385" s="53" t="str">
        <f t="shared" si="74"/>
        <v>NO</v>
      </c>
      <c r="R385" s="56" t="s">
        <v>2236</v>
      </c>
      <c r="S385" s="57">
        <v>448</v>
      </c>
      <c r="T385" s="33">
        <v>0</v>
      </c>
      <c r="U385" s="33">
        <v>183</v>
      </c>
      <c r="V385" s="58">
        <v>3426</v>
      </c>
      <c r="W385" s="32">
        <f t="shared" si="64"/>
        <v>1</v>
      </c>
      <c r="X385" s="25">
        <f t="shared" si="65"/>
        <v>1</v>
      </c>
      <c r="Y385" s="25">
        <f t="shared" si="66"/>
        <v>0</v>
      </c>
      <c r="Z385" s="27">
        <f t="shared" si="67"/>
        <v>0</v>
      </c>
      <c r="AA385" s="66" t="str">
        <f t="shared" si="68"/>
        <v>SRSA</v>
      </c>
      <c r="AB385" s="32">
        <f t="shared" si="69"/>
        <v>1</v>
      </c>
      <c r="AC385" s="25">
        <f t="shared" si="70"/>
        <v>0</v>
      </c>
      <c r="AD385" s="27">
        <f t="shared" si="71"/>
        <v>0</v>
      </c>
      <c r="AE385" s="66" t="str">
        <f t="shared" si="72"/>
        <v>-</v>
      </c>
      <c r="AF385" s="32">
        <f t="shared" si="73"/>
        <v>0</v>
      </c>
    </row>
    <row r="386" spans="1:32" s="1" customFormat="1" ht="12.75">
      <c r="A386" s="136">
        <v>2618930</v>
      </c>
      <c r="B386" s="137">
        <v>82340</v>
      </c>
      <c r="C386" s="32" t="s">
        <v>2270</v>
      </c>
      <c r="D386" s="25" t="s">
        <v>2271</v>
      </c>
      <c r="E386" s="25" t="s">
        <v>2272</v>
      </c>
      <c r="F386" s="25">
        <v>48164</v>
      </c>
      <c r="G386" s="26">
        <v>9282</v>
      </c>
      <c r="H386" s="27">
        <v>7347822441</v>
      </c>
      <c r="I386" s="28" t="s">
        <v>458</v>
      </c>
      <c r="J386" s="29" t="s">
        <v>2235</v>
      </c>
      <c r="K386" s="67" t="s">
        <v>2234</v>
      </c>
      <c r="L386" s="47">
        <v>1964</v>
      </c>
      <c r="M386" s="50" t="s">
        <v>2235</v>
      </c>
      <c r="N386" s="129">
        <v>5.189281157</v>
      </c>
      <c r="O386" s="29" t="str">
        <f t="shared" si="75"/>
        <v>NO</v>
      </c>
      <c r="P386" s="130"/>
      <c r="Q386" s="53" t="str">
        <f t="shared" si="74"/>
        <v>NO</v>
      </c>
      <c r="R386" s="56" t="s">
        <v>2235</v>
      </c>
      <c r="S386" s="57">
        <v>48604</v>
      </c>
      <c r="T386" s="33">
        <v>2148</v>
      </c>
      <c r="U386" s="33">
        <v>8264</v>
      </c>
      <c r="V386" s="58">
        <v>1405</v>
      </c>
      <c r="W386" s="32">
        <f t="shared" si="64"/>
        <v>0</v>
      </c>
      <c r="X386" s="25">
        <f t="shared" si="65"/>
        <v>0</v>
      </c>
      <c r="Y386" s="25">
        <f t="shared" si="66"/>
        <v>0</v>
      </c>
      <c r="Z386" s="27">
        <f t="shared" si="67"/>
        <v>0</v>
      </c>
      <c r="AA386" s="66" t="str">
        <f t="shared" si="68"/>
        <v>-</v>
      </c>
      <c r="AB386" s="32">
        <f t="shared" si="69"/>
        <v>0</v>
      </c>
      <c r="AC386" s="25">
        <f t="shared" si="70"/>
        <v>0</v>
      </c>
      <c r="AD386" s="27">
        <f t="shared" si="71"/>
        <v>0</v>
      </c>
      <c r="AE386" s="66" t="str">
        <f t="shared" si="72"/>
        <v>-</v>
      </c>
      <c r="AF386" s="32">
        <f t="shared" si="73"/>
        <v>0</v>
      </c>
    </row>
    <row r="387" spans="1:32" s="1" customFormat="1" ht="12.75">
      <c r="A387" s="136">
        <v>2618990</v>
      </c>
      <c r="B387" s="137">
        <v>63220</v>
      </c>
      <c r="C387" s="32" t="s">
        <v>2273</v>
      </c>
      <c r="D387" s="25" t="s">
        <v>2274</v>
      </c>
      <c r="E387" s="25" t="s">
        <v>548</v>
      </c>
      <c r="F387" s="25">
        <v>48357</v>
      </c>
      <c r="G387" s="26">
        <v>4934</v>
      </c>
      <c r="H387" s="27">
        <v>2486848000</v>
      </c>
      <c r="I387" s="28" t="s">
        <v>458</v>
      </c>
      <c r="J387" s="29" t="s">
        <v>2235</v>
      </c>
      <c r="K387" s="67" t="s">
        <v>2234</v>
      </c>
      <c r="L387" s="47">
        <v>9831</v>
      </c>
      <c r="M387" s="50" t="s">
        <v>2235</v>
      </c>
      <c r="N387" s="129">
        <v>5.570913965</v>
      </c>
      <c r="O387" s="29" t="str">
        <f t="shared" si="75"/>
        <v>NO</v>
      </c>
      <c r="P387" s="130"/>
      <c r="Q387" s="53" t="str">
        <f t="shared" si="74"/>
        <v>NO</v>
      </c>
      <c r="R387" s="56" t="s">
        <v>2235</v>
      </c>
      <c r="S387" s="57">
        <v>290474</v>
      </c>
      <c r="T387" s="33">
        <v>20756</v>
      </c>
      <c r="U387" s="33">
        <v>85388</v>
      </c>
      <c r="V387" s="58">
        <v>6477</v>
      </c>
      <c r="W387" s="32">
        <f t="shared" si="64"/>
        <v>0</v>
      </c>
      <c r="X387" s="25">
        <f t="shared" si="65"/>
        <v>0</v>
      </c>
      <c r="Y387" s="25">
        <f t="shared" si="66"/>
        <v>0</v>
      </c>
      <c r="Z387" s="27">
        <f t="shared" si="67"/>
        <v>0</v>
      </c>
      <c r="AA387" s="66" t="str">
        <f t="shared" si="68"/>
        <v>-</v>
      </c>
      <c r="AB387" s="32">
        <f t="shared" si="69"/>
        <v>0</v>
      </c>
      <c r="AC387" s="25">
        <f t="shared" si="70"/>
        <v>0</v>
      </c>
      <c r="AD387" s="27">
        <f t="shared" si="71"/>
        <v>0</v>
      </c>
      <c r="AE387" s="66" t="str">
        <f t="shared" si="72"/>
        <v>-</v>
      </c>
      <c r="AF387" s="32">
        <f t="shared" si="73"/>
        <v>0</v>
      </c>
    </row>
    <row r="388" spans="1:32" s="1" customFormat="1" ht="12.75">
      <c r="A388" s="136">
        <v>2619050</v>
      </c>
      <c r="B388" s="137">
        <v>58070</v>
      </c>
      <c r="C388" s="32" t="s">
        <v>2275</v>
      </c>
      <c r="D388" s="25" t="s">
        <v>2276</v>
      </c>
      <c r="E388" s="25" t="s">
        <v>2277</v>
      </c>
      <c r="F388" s="25">
        <v>48140</v>
      </c>
      <c r="G388" s="26">
        <v>9778</v>
      </c>
      <c r="H388" s="27">
        <v>7342699003</v>
      </c>
      <c r="I388" s="28">
        <v>8</v>
      </c>
      <c r="J388" s="29" t="s">
        <v>2236</v>
      </c>
      <c r="K388" s="67" t="s">
        <v>2234</v>
      </c>
      <c r="L388" s="47">
        <v>1582</v>
      </c>
      <c r="M388" s="50" t="s">
        <v>2235</v>
      </c>
      <c r="N388" s="129">
        <v>3.57568534</v>
      </c>
      <c r="O388" s="29" t="str">
        <f t="shared" si="75"/>
        <v>NO</v>
      </c>
      <c r="P388" s="130"/>
      <c r="Q388" s="53" t="str">
        <f t="shared" si="74"/>
        <v>NO</v>
      </c>
      <c r="R388" s="56" t="s">
        <v>2236</v>
      </c>
      <c r="S388" s="57">
        <v>47196</v>
      </c>
      <c r="T388" s="33">
        <v>1778</v>
      </c>
      <c r="U388" s="33">
        <v>5711</v>
      </c>
      <c r="V388" s="58">
        <v>1042</v>
      </c>
      <c r="W388" s="32">
        <f t="shared" si="64"/>
        <v>1</v>
      </c>
      <c r="X388" s="25">
        <f t="shared" si="65"/>
        <v>0</v>
      </c>
      <c r="Y388" s="25">
        <f t="shared" si="66"/>
        <v>0</v>
      </c>
      <c r="Z388" s="27">
        <f t="shared" si="67"/>
        <v>0</v>
      </c>
      <c r="AA388" s="66" t="str">
        <f t="shared" si="68"/>
        <v>-</v>
      </c>
      <c r="AB388" s="32">
        <f t="shared" si="69"/>
        <v>1</v>
      </c>
      <c r="AC388" s="25">
        <f t="shared" si="70"/>
        <v>0</v>
      </c>
      <c r="AD388" s="27">
        <f t="shared" si="71"/>
        <v>0</v>
      </c>
      <c r="AE388" s="66" t="str">
        <f t="shared" si="72"/>
        <v>-</v>
      </c>
      <c r="AF388" s="32">
        <f t="shared" si="73"/>
        <v>0</v>
      </c>
    </row>
    <row r="389" spans="1:32" s="1" customFormat="1" ht="12.75">
      <c r="A389" s="136">
        <v>2619100</v>
      </c>
      <c r="B389" s="137">
        <v>44060</v>
      </c>
      <c r="C389" s="32" t="s">
        <v>2278</v>
      </c>
      <c r="D389" s="25" t="s">
        <v>733</v>
      </c>
      <c r="E389" s="25" t="s">
        <v>2279</v>
      </c>
      <c r="F389" s="25">
        <v>48444</v>
      </c>
      <c r="G389" s="26">
        <v>128</v>
      </c>
      <c r="H389" s="27">
        <v>8107249861</v>
      </c>
      <c r="I389" s="28">
        <v>3</v>
      </c>
      <c r="J389" s="29" t="s">
        <v>2235</v>
      </c>
      <c r="K389" s="67" t="s">
        <v>2234</v>
      </c>
      <c r="L389" s="47">
        <v>2143</v>
      </c>
      <c r="M389" s="50" t="s">
        <v>2235</v>
      </c>
      <c r="N389" s="129">
        <v>8.319536424</v>
      </c>
      <c r="O389" s="29" t="str">
        <f t="shared" si="75"/>
        <v>NO</v>
      </c>
      <c r="P389" s="130"/>
      <c r="Q389" s="53" t="str">
        <f t="shared" si="74"/>
        <v>NO</v>
      </c>
      <c r="R389" s="56" t="s">
        <v>2235</v>
      </c>
      <c r="S389" s="57">
        <v>84351</v>
      </c>
      <c r="T389" s="33">
        <v>5262</v>
      </c>
      <c r="U389" s="33">
        <v>10115</v>
      </c>
      <c r="V389" s="58">
        <v>1413</v>
      </c>
      <c r="W389" s="32">
        <f t="shared" si="64"/>
        <v>0</v>
      </c>
      <c r="X389" s="25">
        <f t="shared" si="65"/>
        <v>0</v>
      </c>
      <c r="Y389" s="25">
        <f t="shared" si="66"/>
        <v>0</v>
      </c>
      <c r="Z389" s="27">
        <f t="shared" si="67"/>
        <v>0</v>
      </c>
      <c r="AA389" s="66" t="str">
        <f t="shared" si="68"/>
        <v>-</v>
      </c>
      <c r="AB389" s="32">
        <f t="shared" si="69"/>
        <v>0</v>
      </c>
      <c r="AC389" s="25">
        <f t="shared" si="70"/>
        <v>0</v>
      </c>
      <c r="AD389" s="27">
        <f t="shared" si="71"/>
        <v>0</v>
      </c>
      <c r="AE389" s="66" t="str">
        <f t="shared" si="72"/>
        <v>-</v>
      </c>
      <c r="AF389" s="32">
        <f t="shared" si="73"/>
        <v>0</v>
      </c>
    </row>
    <row r="390" spans="1:32" s="1" customFormat="1" ht="12.75">
      <c r="A390" s="136">
        <v>2680520</v>
      </c>
      <c r="B390" s="137">
        <v>33000</v>
      </c>
      <c r="C390" s="32" t="s">
        <v>1166</v>
      </c>
      <c r="D390" s="25" t="s">
        <v>1167</v>
      </c>
      <c r="E390" s="25" t="s">
        <v>77</v>
      </c>
      <c r="F390" s="25">
        <v>48854</v>
      </c>
      <c r="G390" s="26">
        <v>9329</v>
      </c>
      <c r="H390" s="27">
        <v>5172441230</v>
      </c>
      <c r="I390" s="28" t="s">
        <v>467</v>
      </c>
      <c r="J390" s="29" t="s">
        <v>2235</v>
      </c>
      <c r="K390" s="67" t="s">
        <v>2234</v>
      </c>
      <c r="L390" s="47">
        <v>226</v>
      </c>
      <c r="M390" s="50" t="s">
        <v>2234</v>
      </c>
      <c r="N390" s="129" t="s">
        <v>454</v>
      </c>
      <c r="O390" s="29" t="str">
        <f t="shared" si="75"/>
        <v>M</v>
      </c>
      <c r="P390" s="130"/>
      <c r="Q390" s="53" t="str">
        <f t="shared" si="74"/>
        <v>NO</v>
      </c>
      <c r="R390" s="56" t="s">
        <v>2235</v>
      </c>
      <c r="S390" s="57">
        <v>1502</v>
      </c>
      <c r="T390" s="33">
        <v>0</v>
      </c>
      <c r="U390" s="33">
        <v>1383</v>
      </c>
      <c r="V390" s="58">
        <v>37872</v>
      </c>
      <c r="W390" s="32">
        <f aca="true" t="shared" si="76" ref="W390:W453">IF(OR(J390="YES",K390="YES"),1,0)</f>
        <v>0</v>
      </c>
      <c r="X390" s="25">
        <f aca="true" t="shared" si="77" ref="X390:X453">IF(OR(AND(ISNUMBER(L390),AND(L390&gt;0,L390&lt;600)),AND(ISNUMBER(L390),AND(L390&gt;0,M390="YES"))),1,0)</f>
        <v>1</v>
      </c>
      <c r="Y390" s="25">
        <f aca="true" t="shared" si="78" ref="Y390:Y453">IF(AND(OR(J390="YES",K390="YES"),(W390=0)),"Trouble",0)</f>
        <v>0</v>
      </c>
      <c r="Z390" s="27">
        <f aca="true" t="shared" si="79" ref="Z390:Z453">IF(AND(OR(AND(ISNUMBER(L390),AND(L390&gt;0,L390&lt;600)),AND(ISNUMBER(L390),AND(L390&gt;0,M390="YES"))),(X390=0)),"Trouble",0)</f>
        <v>0</v>
      </c>
      <c r="AA390" s="66" t="str">
        <f aca="true" t="shared" si="80" ref="AA390:AA453">IF(AND(W390=1,X390=1),"SRSA","-")</f>
        <v>-</v>
      </c>
      <c r="AB390" s="32">
        <f aca="true" t="shared" si="81" ref="AB390:AB453">IF(R390="YES",1,0)</f>
        <v>0</v>
      </c>
      <c r="AC390" s="25">
        <f aca="true" t="shared" si="82" ref="AC390:AC453">IF(OR(AND(ISNUMBER(P390),P390&gt;=20),(AND(ISNUMBER(P390)=FALSE,AND(ISNUMBER(N390),N390&gt;=20)))),1,0)</f>
        <v>0</v>
      </c>
      <c r="AD390" s="27">
        <f aca="true" t="shared" si="83" ref="AD390:AD453">IF(AND(AB390=1,AC390=1),"Initial",0)</f>
        <v>0</v>
      </c>
      <c r="AE390" s="66" t="str">
        <f aca="true" t="shared" si="84" ref="AE390:AE453">IF(AND(AND(AD390="Initial",AF390=0),AND(ISNUMBER(L390),L390&gt;0)),"RLIS","-")</f>
        <v>-</v>
      </c>
      <c r="AF390" s="32">
        <f aca="true" t="shared" si="85" ref="AF390:AF453">IF(AND(AA390="SRSA",AD390="Initial"),"SRSA",0)</f>
        <v>0</v>
      </c>
    </row>
    <row r="391" spans="1:32" s="1" customFormat="1" ht="12.75">
      <c r="A391" s="136">
        <v>2619140</v>
      </c>
      <c r="B391" s="137">
        <v>82080</v>
      </c>
      <c r="C391" s="32" t="s">
        <v>2280</v>
      </c>
      <c r="D391" s="25" t="s">
        <v>2281</v>
      </c>
      <c r="E391" s="25" t="s">
        <v>1246</v>
      </c>
      <c r="F391" s="25">
        <v>48141</v>
      </c>
      <c r="G391" s="26">
        <v>2806</v>
      </c>
      <c r="H391" s="27">
        <v>7347225310</v>
      </c>
      <c r="I391" s="28">
        <v>3</v>
      </c>
      <c r="J391" s="29" t="s">
        <v>2235</v>
      </c>
      <c r="K391" s="67" t="s">
        <v>2234</v>
      </c>
      <c r="L391" s="47">
        <v>1150</v>
      </c>
      <c r="M391" s="50" t="s">
        <v>2235</v>
      </c>
      <c r="N391" s="129">
        <v>34.30232558</v>
      </c>
      <c r="O391" s="29" t="str">
        <f t="shared" si="75"/>
        <v>YES</v>
      </c>
      <c r="P391" s="130"/>
      <c r="Q391" s="53" t="str">
        <f aca="true" t="shared" si="86" ref="Q391:Q454">IF(AND(ISNUMBER(P391),P391&gt;=20),"YES","NO")</f>
        <v>NO</v>
      </c>
      <c r="R391" s="56" t="s">
        <v>2235</v>
      </c>
      <c r="S391" s="57">
        <v>337737</v>
      </c>
      <c r="T391" s="33">
        <v>44524</v>
      </c>
      <c r="U391" s="33">
        <v>35320</v>
      </c>
      <c r="V391" s="58">
        <v>32200</v>
      </c>
      <c r="W391" s="32">
        <f t="shared" si="76"/>
        <v>0</v>
      </c>
      <c r="X391" s="25">
        <f t="shared" si="77"/>
        <v>0</v>
      </c>
      <c r="Y391" s="25">
        <f t="shared" si="78"/>
        <v>0</v>
      </c>
      <c r="Z391" s="27">
        <f t="shared" si="79"/>
        <v>0</v>
      </c>
      <c r="AA391" s="66" t="str">
        <f t="shared" si="80"/>
        <v>-</v>
      </c>
      <c r="AB391" s="32">
        <f t="shared" si="81"/>
        <v>0</v>
      </c>
      <c r="AC391" s="25">
        <f t="shared" si="82"/>
        <v>1</v>
      </c>
      <c r="AD391" s="27">
        <f t="shared" si="83"/>
        <v>0</v>
      </c>
      <c r="AE391" s="66" t="str">
        <f t="shared" si="84"/>
        <v>-</v>
      </c>
      <c r="AF391" s="32">
        <f t="shared" si="85"/>
        <v>0</v>
      </c>
    </row>
    <row r="392" spans="1:32" s="1" customFormat="1" ht="12.75">
      <c r="A392" s="136">
        <v>2619170</v>
      </c>
      <c r="B392" s="137">
        <v>16050</v>
      </c>
      <c r="C392" s="32" t="s">
        <v>2282</v>
      </c>
      <c r="D392" s="25" t="s">
        <v>2283</v>
      </c>
      <c r="E392" s="25" t="s">
        <v>2284</v>
      </c>
      <c r="F392" s="25">
        <v>49749</v>
      </c>
      <c r="G392" s="26">
        <v>9411</v>
      </c>
      <c r="H392" s="27">
        <v>2312386868</v>
      </c>
      <c r="I392" s="28">
        <v>7</v>
      </c>
      <c r="J392" s="29" t="s">
        <v>2236</v>
      </c>
      <c r="K392" s="67" t="s">
        <v>2234</v>
      </c>
      <c r="L392" s="47">
        <v>1023</v>
      </c>
      <c r="M392" s="50" t="s">
        <v>2235</v>
      </c>
      <c r="N392" s="129">
        <v>9.580838323</v>
      </c>
      <c r="O392" s="29" t="str">
        <f t="shared" si="75"/>
        <v>NO</v>
      </c>
      <c r="P392" s="130"/>
      <c r="Q392" s="53" t="str">
        <f t="shared" si="86"/>
        <v>NO</v>
      </c>
      <c r="R392" s="56" t="s">
        <v>2236</v>
      </c>
      <c r="S392" s="57">
        <v>60461</v>
      </c>
      <c r="T392" s="33">
        <v>4469</v>
      </c>
      <c r="U392" s="33">
        <v>6584</v>
      </c>
      <c r="V392" s="58">
        <v>3284</v>
      </c>
      <c r="W392" s="32">
        <f t="shared" si="76"/>
        <v>1</v>
      </c>
      <c r="X392" s="25">
        <f t="shared" si="77"/>
        <v>0</v>
      </c>
      <c r="Y392" s="25">
        <f t="shared" si="78"/>
        <v>0</v>
      </c>
      <c r="Z392" s="27">
        <f t="shared" si="79"/>
        <v>0</v>
      </c>
      <c r="AA392" s="66" t="str">
        <f t="shared" si="80"/>
        <v>-</v>
      </c>
      <c r="AB392" s="32">
        <f t="shared" si="81"/>
        <v>1</v>
      </c>
      <c r="AC392" s="25">
        <f t="shared" si="82"/>
        <v>0</v>
      </c>
      <c r="AD392" s="27">
        <f t="shared" si="83"/>
        <v>0</v>
      </c>
      <c r="AE392" s="66" t="str">
        <f t="shared" si="84"/>
        <v>-</v>
      </c>
      <c r="AF392" s="32">
        <f t="shared" si="85"/>
        <v>0</v>
      </c>
    </row>
    <row r="393" spans="1:32" s="1" customFormat="1" ht="12.75">
      <c r="A393" s="136">
        <v>2600195</v>
      </c>
      <c r="B393" s="137">
        <v>25905</v>
      </c>
      <c r="C393" s="32" t="s">
        <v>1370</v>
      </c>
      <c r="D393" s="25" t="s">
        <v>1371</v>
      </c>
      <c r="E393" s="25" t="s">
        <v>1369</v>
      </c>
      <c r="F393" s="25">
        <v>48503</v>
      </c>
      <c r="G393" s="26">
        <v>5708</v>
      </c>
      <c r="H393" s="27">
        <v>8102515151</v>
      </c>
      <c r="I393" s="28">
        <v>2</v>
      </c>
      <c r="J393" s="29" t="s">
        <v>2235</v>
      </c>
      <c r="K393" s="67" t="s">
        <v>2234</v>
      </c>
      <c r="L393" s="47">
        <v>591</v>
      </c>
      <c r="M393" s="50" t="s">
        <v>2234</v>
      </c>
      <c r="N393" s="129" t="s">
        <v>454</v>
      </c>
      <c r="O393" s="29" t="str">
        <f t="shared" si="75"/>
        <v>M</v>
      </c>
      <c r="P393" s="130">
        <v>27.533</v>
      </c>
      <c r="Q393" s="53" t="str">
        <f t="shared" si="86"/>
        <v>YES</v>
      </c>
      <c r="R393" s="56" t="s">
        <v>2235</v>
      </c>
      <c r="S393" s="57">
        <v>81285</v>
      </c>
      <c r="T393" s="33">
        <v>7858</v>
      </c>
      <c r="U393" s="33">
        <v>7309</v>
      </c>
      <c r="V393" s="58">
        <v>8514</v>
      </c>
      <c r="W393" s="32">
        <f t="shared" si="76"/>
        <v>0</v>
      </c>
      <c r="X393" s="25">
        <f t="shared" si="77"/>
        <v>1</v>
      </c>
      <c r="Y393" s="25">
        <f t="shared" si="78"/>
        <v>0</v>
      </c>
      <c r="Z393" s="27">
        <f t="shared" si="79"/>
        <v>0</v>
      </c>
      <c r="AA393" s="66" t="str">
        <f t="shared" si="80"/>
        <v>-</v>
      </c>
      <c r="AB393" s="32">
        <f t="shared" si="81"/>
        <v>0</v>
      </c>
      <c r="AC393" s="25">
        <f t="shared" si="82"/>
        <v>1</v>
      </c>
      <c r="AD393" s="27">
        <f t="shared" si="83"/>
        <v>0</v>
      </c>
      <c r="AE393" s="66" t="str">
        <f t="shared" si="84"/>
        <v>-</v>
      </c>
      <c r="AF393" s="32">
        <f t="shared" si="85"/>
        <v>0</v>
      </c>
    </row>
    <row r="394" spans="1:32" s="1" customFormat="1" ht="12.75">
      <c r="A394" s="136">
        <v>2680540</v>
      </c>
      <c r="B394" s="137">
        <v>34000</v>
      </c>
      <c r="C394" s="32" t="s">
        <v>1168</v>
      </c>
      <c r="D394" s="25" t="s">
        <v>1169</v>
      </c>
      <c r="E394" s="25" t="s">
        <v>1681</v>
      </c>
      <c r="F394" s="25">
        <v>48846</v>
      </c>
      <c r="G394" s="26">
        <v>9458</v>
      </c>
      <c r="H394" s="27">
        <v>6165274900</v>
      </c>
      <c r="I394" s="28">
        <v>4</v>
      </c>
      <c r="J394" s="29" t="s">
        <v>2235</v>
      </c>
      <c r="K394" s="67" t="s">
        <v>2234</v>
      </c>
      <c r="L394" s="47">
        <v>98</v>
      </c>
      <c r="M394" s="50" t="s">
        <v>2234</v>
      </c>
      <c r="N394" s="129" t="s">
        <v>454</v>
      </c>
      <c r="O394" s="29" t="str">
        <f t="shared" si="75"/>
        <v>M</v>
      </c>
      <c r="P394" s="130"/>
      <c r="Q394" s="53" t="str">
        <f t="shared" si="86"/>
        <v>NO</v>
      </c>
      <c r="R394" s="56" t="s">
        <v>2235</v>
      </c>
      <c r="S394" s="57">
        <v>564</v>
      </c>
      <c r="T394" s="33">
        <v>0</v>
      </c>
      <c r="U394" s="33">
        <v>277</v>
      </c>
      <c r="V394" s="58">
        <v>898</v>
      </c>
      <c r="W394" s="32">
        <f t="shared" si="76"/>
        <v>0</v>
      </c>
      <c r="X394" s="25">
        <f t="shared" si="77"/>
        <v>1</v>
      </c>
      <c r="Y394" s="25">
        <f t="shared" si="78"/>
        <v>0</v>
      </c>
      <c r="Z394" s="27">
        <f t="shared" si="79"/>
        <v>0</v>
      </c>
      <c r="AA394" s="66" t="str">
        <f t="shared" si="80"/>
        <v>-</v>
      </c>
      <c r="AB394" s="32">
        <f t="shared" si="81"/>
        <v>0</v>
      </c>
      <c r="AC394" s="25">
        <f t="shared" si="82"/>
        <v>0</v>
      </c>
      <c r="AD394" s="27">
        <f t="shared" si="83"/>
        <v>0</v>
      </c>
      <c r="AE394" s="66" t="str">
        <f t="shared" si="84"/>
        <v>-</v>
      </c>
      <c r="AF394" s="32">
        <f t="shared" si="85"/>
        <v>0</v>
      </c>
    </row>
    <row r="395" spans="1:32" s="1" customFormat="1" ht="12.75">
      <c r="A395" s="136">
        <v>2619250</v>
      </c>
      <c r="B395" s="137">
        <v>34010</v>
      </c>
      <c r="C395" s="32" t="s">
        <v>2285</v>
      </c>
      <c r="D395" s="25" t="s">
        <v>2286</v>
      </c>
      <c r="E395" s="25" t="s">
        <v>1681</v>
      </c>
      <c r="F395" s="25">
        <v>48846</v>
      </c>
      <c r="G395" s="26">
        <v>9698</v>
      </c>
      <c r="H395" s="27">
        <v>6165279280</v>
      </c>
      <c r="I395" s="28" t="s">
        <v>467</v>
      </c>
      <c r="J395" s="29" t="s">
        <v>2235</v>
      </c>
      <c r="K395" s="67" t="s">
        <v>2234</v>
      </c>
      <c r="L395" s="47">
        <v>3088</v>
      </c>
      <c r="M395" s="50" t="s">
        <v>2235</v>
      </c>
      <c r="N395" s="129">
        <v>13.6377025</v>
      </c>
      <c r="O395" s="29" t="str">
        <f aca="true" t="shared" si="87" ref="O395:O458">IF(ISNUMBER(N395)=FALSE,"M",IF(AND(ISNUMBER(N395),N395&gt;=20),"YES","NO"))</f>
        <v>NO</v>
      </c>
      <c r="P395" s="130"/>
      <c r="Q395" s="53" t="str">
        <f t="shared" si="86"/>
        <v>NO</v>
      </c>
      <c r="R395" s="56" t="s">
        <v>2235</v>
      </c>
      <c r="S395" s="57">
        <v>185601</v>
      </c>
      <c r="T395" s="33">
        <v>16198</v>
      </c>
      <c r="U395" s="33">
        <v>21859</v>
      </c>
      <c r="V395" s="58">
        <v>16869</v>
      </c>
      <c r="W395" s="32">
        <f t="shared" si="76"/>
        <v>0</v>
      </c>
      <c r="X395" s="25">
        <f t="shared" si="77"/>
        <v>0</v>
      </c>
      <c r="Y395" s="25">
        <f t="shared" si="78"/>
        <v>0</v>
      </c>
      <c r="Z395" s="27">
        <f t="shared" si="79"/>
        <v>0</v>
      </c>
      <c r="AA395" s="66" t="str">
        <f t="shared" si="80"/>
        <v>-</v>
      </c>
      <c r="AB395" s="32">
        <f t="shared" si="81"/>
        <v>0</v>
      </c>
      <c r="AC395" s="25">
        <f t="shared" si="82"/>
        <v>0</v>
      </c>
      <c r="AD395" s="27">
        <f t="shared" si="83"/>
        <v>0</v>
      </c>
      <c r="AE395" s="66" t="str">
        <f t="shared" si="84"/>
        <v>-</v>
      </c>
      <c r="AF395" s="32">
        <f t="shared" si="85"/>
        <v>0</v>
      </c>
    </row>
    <row r="396" spans="1:32" s="1" customFormat="1" ht="12.75">
      <c r="A396" s="136">
        <v>2619290</v>
      </c>
      <c r="B396" s="137">
        <v>34360</v>
      </c>
      <c r="C396" s="32" t="s">
        <v>2287</v>
      </c>
      <c r="D396" s="25" t="s">
        <v>2288</v>
      </c>
      <c r="E396" s="25" t="s">
        <v>1681</v>
      </c>
      <c r="F396" s="25">
        <v>48846</v>
      </c>
      <c r="G396" s="26">
        <v>8527</v>
      </c>
      <c r="H396" s="27">
        <v>6165274900</v>
      </c>
      <c r="I396" s="28">
        <v>8</v>
      </c>
      <c r="J396" s="29" t="s">
        <v>2236</v>
      </c>
      <c r="K396" s="67" t="s">
        <v>2234</v>
      </c>
      <c r="L396" s="47">
        <v>15</v>
      </c>
      <c r="M396" s="50" t="s">
        <v>2234</v>
      </c>
      <c r="N396" s="129">
        <v>3.759398496</v>
      </c>
      <c r="O396" s="29" t="str">
        <f t="shared" si="87"/>
        <v>NO</v>
      </c>
      <c r="P396" s="130"/>
      <c r="Q396" s="53" t="str">
        <f t="shared" si="86"/>
        <v>NO</v>
      </c>
      <c r="R396" s="56" t="s">
        <v>2236</v>
      </c>
      <c r="S396" s="57">
        <v>3523</v>
      </c>
      <c r="T396" s="33">
        <v>690</v>
      </c>
      <c r="U396" s="33">
        <v>693</v>
      </c>
      <c r="V396" s="58">
        <v>441</v>
      </c>
      <c r="W396" s="32">
        <f t="shared" si="76"/>
        <v>1</v>
      </c>
      <c r="X396" s="25">
        <f t="shared" si="77"/>
        <v>1</v>
      </c>
      <c r="Y396" s="25">
        <f t="shared" si="78"/>
        <v>0</v>
      </c>
      <c r="Z396" s="27">
        <f t="shared" si="79"/>
        <v>0</v>
      </c>
      <c r="AA396" s="66" t="str">
        <f t="shared" si="80"/>
        <v>SRSA</v>
      </c>
      <c r="AB396" s="32">
        <f t="shared" si="81"/>
        <v>1</v>
      </c>
      <c r="AC396" s="25">
        <f t="shared" si="82"/>
        <v>0</v>
      </c>
      <c r="AD396" s="27">
        <f t="shared" si="83"/>
        <v>0</v>
      </c>
      <c r="AE396" s="66" t="str">
        <f t="shared" si="84"/>
        <v>-</v>
      </c>
      <c r="AF396" s="32">
        <f t="shared" si="85"/>
        <v>0</v>
      </c>
    </row>
    <row r="397" spans="1:32" s="1" customFormat="1" ht="12.75">
      <c r="A397" s="136">
        <v>2680560</v>
      </c>
      <c r="B397" s="137">
        <v>35000</v>
      </c>
      <c r="C397" s="32" t="s">
        <v>1170</v>
      </c>
      <c r="D397" s="25" t="s">
        <v>1171</v>
      </c>
      <c r="E397" s="25" t="s">
        <v>391</v>
      </c>
      <c r="F397" s="25">
        <v>48763</v>
      </c>
      <c r="G397" s="26">
        <v>9752</v>
      </c>
      <c r="H397" s="27">
        <v>9893623006</v>
      </c>
      <c r="I397" s="28">
        <v>7</v>
      </c>
      <c r="J397" s="29" t="s">
        <v>2236</v>
      </c>
      <c r="K397" s="67" t="s">
        <v>2234</v>
      </c>
      <c r="L397" s="47">
        <v>44</v>
      </c>
      <c r="M397" s="50" t="s">
        <v>2234</v>
      </c>
      <c r="N397" s="129" t="s">
        <v>454</v>
      </c>
      <c r="O397" s="29" t="str">
        <f t="shared" si="87"/>
        <v>M</v>
      </c>
      <c r="P397" s="130"/>
      <c r="Q397" s="53" t="str">
        <f t="shared" si="86"/>
        <v>NO</v>
      </c>
      <c r="R397" s="56" t="s">
        <v>2236</v>
      </c>
      <c r="S397" s="57">
        <v>304</v>
      </c>
      <c r="T397" s="33">
        <v>0</v>
      </c>
      <c r="U397" s="33">
        <v>143</v>
      </c>
      <c r="V397" s="58">
        <v>1647</v>
      </c>
      <c r="W397" s="32">
        <f t="shared" si="76"/>
        <v>1</v>
      </c>
      <c r="X397" s="25">
        <f t="shared" si="77"/>
        <v>1</v>
      </c>
      <c r="Y397" s="25">
        <f t="shared" si="78"/>
        <v>0</v>
      </c>
      <c r="Z397" s="27">
        <f t="shared" si="79"/>
        <v>0</v>
      </c>
      <c r="AA397" s="66" t="str">
        <f t="shared" si="80"/>
        <v>SRSA</v>
      </c>
      <c r="AB397" s="32">
        <f t="shared" si="81"/>
        <v>1</v>
      </c>
      <c r="AC397" s="25">
        <f t="shared" si="82"/>
        <v>0</v>
      </c>
      <c r="AD397" s="27">
        <f t="shared" si="83"/>
        <v>0</v>
      </c>
      <c r="AE397" s="66" t="str">
        <f t="shared" si="84"/>
        <v>-</v>
      </c>
      <c r="AF397" s="32">
        <f t="shared" si="85"/>
        <v>0</v>
      </c>
    </row>
    <row r="398" spans="1:32" s="1" customFormat="1" ht="12.75">
      <c r="A398" s="136">
        <v>2619410</v>
      </c>
      <c r="B398" s="137">
        <v>22010</v>
      </c>
      <c r="C398" s="32" t="s">
        <v>2289</v>
      </c>
      <c r="D398" s="25" t="s">
        <v>2290</v>
      </c>
      <c r="E398" s="25" t="s">
        <v>2291</v>
      </c>
      <c r="F398" s="25">
        <v>49801</v>
      </c>
      <c r="G398" s="26">
        <v>280</v>
      </c>
      <c r="H398" s="27">
        <v>9067792600</v>
      </c>
      <c r="I398" s="28">
        <v>6</v>
      </c>
      <c r="J398" s="29" t="s">
        <v>2235</v>
      </c>
      <c r="K398" s="67" t="s">
        <v>2234</v>
      </c>
      <c r="L398" s="47">
        <v>1383</v>
      </c>
      <c r="M398" s="50" t="s">
        <v>2235</v>
      </c>
      <c r="N398" s="129">
        <v>10.73684211</v>
      </c>
      <c r="O398" s="29" t="str">
        <f t="shared" si="87"/>
        <v>NO</v>
      </c>
      <c r="P398" s="130"/>
      <c r="Q398" s="53" t="str">
        <f t="shared" si="86"/>
        <v>NO</v>
      </c>
      <c r="R398" s="56" t="s">
        <v>2236</v>
      </c>
      <c r="S398" s="57">
        <v>85988</v>
      </c>
      <c r="T398" s="33">
        <v>6244</v>
      </c>
      <c r="U398" s="33">
        <v>9235</v>
      </c>
      <c r="V398" s="58">
        <v>911</v>
      </c>
      <c r="W398" s="32">
        <f t="shared" si="76"/>
        <v>0</v>
      </c>
      <c r="X398" s="25">
        <f t="shared" si="77"/>
        <v>0</v>
      </c>
      <c r="Y398" s="25">
        <f t="shared" si="78"/>
        <v>0</v>
      </c>
      <c r="Z398" s="27">
        <f t="shared" si="79"/>
        <v>0</v>
      </c>
      <c r="AA398" s="66" t="str">
        <f t="shared" si="80"/>
        <v>-</v>
      </c>
      <c r="AB398" s="32">
        <f t="shared" si="81"/>
        <v>1</v>
      </c>
      <c r="AC398" s="25">
        <f t="shared" si="82"/>
        <v>0</v>
      </c>
      <c r="AD398" s="27">
        <f t="shared" si="83"/>
        <v>0</v>
      </c>
      <c r="AE398" s="66" t="str">
        <f t="shared" si="84"/>
        <v>-</v>
      </c>
      <c r="AF398" s="32">
        <f t="shared" si="85"/>
        <v>0</v>
      </c>
    </row>
    <row r="399" spans="1:32" s="1" customFormat="1" ht="12.75">
      <c r="A399" s="136">
        <v>2619470</v>
      </c>
      <c r="B399" s="137">
        <v>27020</v>
      </c>
      <c r="C399" s="32" t="s">
        <v>2292</v>
      </c>
      <c r="D399" s="25" t="s">
        <v>2293</v>
      </c>
      <c r="E399" s="25" t="s">
        <v>2294</v>
      </c>
      <c r="F399" s="25">
        <v>49938</v>
      </c>
      <c r="G399" s="26">
        <v>2206</v>
      </c>
      <c r="H399" s="27">
        <v>9069320200</v>
      </c>
      <c r="I399" s="28">
        <v>6</v>
      </c>
      <c r="J399" s="29" t="s">
        <v>2235</v>
      </c>
      <c r="K399" s="67" t="s">
        <v>2234</v>
      </c>
      <c r="L399" s="47">
        <v>1044</v>
      </c>
      <c r="M399" s="50" t="s">
        <v>2235</v>
      </c>
      <c r="N399" s="129">
        <v>16.26686657</v>
      </c>
      <c r="O399" s="29" t="str">
        <f t="shared" si="87"/>
        <v>NO</v>
      </c>
      <c r="P399" s="130"/>
      <c r="Q399" s="53" t="str">
        <f t="shared" si="86"/>
        <v>NO</v>
      </c>
      <c r="R399" s="56" t="s">
        <v>2236</v>
      </c>
      <c r="S399" s="57">
        <v>101083</v>
      </c>
      <c r="T399" s="33">
        <v>9159</v>
      </c>
      <c r="U399" s="33">
        <v>10319</v>
      </c>
      <c r="V399" s="58">
        <v>13693</v>
      </c>
      <c r="W399" s="32">
        <f t="shared" si="76"/>
        <v>0</v>
      </c>
      <c r="X399" s="25">
        <f t="shared" si="77"/>
        <v>0</v>
      </c>
      <c r="Y399" s="25">
        <f t="shared" si="78"/>
        <v>0</v>
      </c>
      <c r="Z399" s="27">
        <f t="shared" si="79"/>
        <v>0</v>
      </c>
      <c r="AA399" s="66" t="str">
        <f t="shared" si="80"/>
        <v>-</v>
      </c>
      <c r="AB399" s="32">
        <f t="shared" si="81"/>
        <v>1</v>
      </c>
      <c r="AC399" s="25">
        <f t="shared" si="82"/>
        <v>0</v>
      </c>
      <c r="AD399" s="27">
        <f t="shared" si="83"/>
        <v>0</v>
      </c>
      <c r="AE399" s="66" t="str">
        <f t="shared" si="84"/>
        <v>-</v>
      </c>
      <c r="AF399" s="32">
        <f t="shared" si="85"/>
        <v>0</v>
      </c>
    </row>
    <row r="400" spans="1:32" s="1" customFormat="1" ht="12.75">
      <c r="A400" s="136">
        <v>2619530</v>
      </c>
      <c r="B400" s="137">
        <v>52180</v>
      </c>
      <c r="C400" s="32" t="s">
        <v>2295</v>
      </c>
      <c r="D400" s="25" t="s">
        <v>2296</v>
      </c>
      <c r="E400" s="25" t="s">
        <v>1300</v>
      </c>
      <c r="F400" s="25">
        <v>49849</v>
      </c>
      <c r="G400" s="26">
        <v>2005</v>
      </c>
      <c r="H400" s="27">
        <v>9064855501</v>
      </c>
      <c r="I400" s="28">
        <v>6</v>
      </c>
      <c r="J400" s="29" t="s">
        <v>2235</v>
      </c>
      <c r="K400" s="67" t="s">
        <v>2234</v>
      </c>
      <c r="L400" s="47">
        <v>939</v>
      </c>
      <c r="M400" s="50" t="s">
        <v>2235</v>
      </c>
      <c r="N400" s="129">
        <v>14.20765027</v>
      </c>
      <c r="O400" s="29" t="str">
        <f t="shared" si="87"/>
        <v>NO</v>
      </c>
      <c r="P400" s="130"/>
      <c r="Q400" s="53" t="str">
        <f t="shared" si="86"/>
        <v>NO</v>
      </c>
      <c r="R400" s="56" t="s">
        <v>2236</v>
      </c>
      <c r="S400" s="57">
        <v>68274</v>
      </c>
      <c r="T400" s="33">
        <v>6106</v>
      </c>
      <c r="U400" s="33">
        <v>7479</v>
      </c>
      <c r="V400" s="58">
        <v>2814</v>
      </c>
      <c r="W400" s="32">
        <f t="shared" si="76"/>
        <v>0</v>
      </c>
      <c r="X400" s="25">
        <f t="shared" si="77"/>
        <v>0</v>
      </c>
      <c r="Y400" s="25">
        <f t="shared" si="78"/>
        <v>0</v>
      </c>
      <c r="Z400" s="27">
        <f t="shared" si="79"/>
        <v>0</v>
      </c>
      <c r="AA400" s="66" t="str">
        <f t="shared" si="80"/>
        <v>-</v>
      </c>
      <c r="AB400" s="32">
        <f t="shared" si="81"/>
        <v>1</v>
      </c>
      <c r="AC400" s="25">
        <f t="shared" si="82"/>
        <v>0</v>
      </c>
      <c r="AD400" s="27">
        <f t="shared" si="83"/>
        <v>0</v>
      </c>
      <c r="AE400" s="66" t="str">
        <f t="shared" si="84"/>
        <v>-</v>
      </c>
      <c r="AF400" s="32">
        <f t="shared" si="85"/>
        <v>0</v>
      </c>
    </row>
    <row r="401" spans="1:32" s="1" customFormat="1" ht="12.75">
      <c r="A401" s="136">
        <v>2600073</v>
      </c>
      <c r="B401" s="137">
        <v>23901</v>
      </c>
      <c r="C401" s="32" t="s">
        <v>366</v>
      </c>
      <c r="D401" s="25" t="s">
        <v>367</v>
      </c>
      <c r="E401" s="25" t="s">
        <v>368</v>
      </c>
      <c r="F401" s="25">
        <v>48827</v>
      </c>
      <c r="G401" s="26">
        <v>1334</v>
      </c>
      <c r="H401" s="27">
        <v>5176630111</v>
      </c>
      <c r="I401" s="28">
        <v>8</v>
      </c>
      <c r="J401" s="29" t="s">
        <v>2236</v>
      </c>
      <c r="K401" s="67" t="s">
        <v>2234</v>
      </c>
      <c r="L401" s="47">
        <v>162</v>
      </c>
      <c r="M401" s="50" t="s">
        <v>2234</v>
      </c>
      <c r="N401" s="129" t="s">
        <v>454</v>
      </c>
      <c r="O401" s="29" t="str">
        <f t="shared" si="87"/>
        <v>M</v>
      </c>
      <c r="P401" s="130">
        <v>3.977</v>
      </c>
      <c r="Q401" s="53" t="str">
        <f t="shared" si="86"/>
        <v>NO</v>
      </c>
      <c r="R401" s="56" t="s">
        <v>2236</v>
      </c>
      <c r="S401" s="57">
        <v>3582</v>
      </c>
      <c r="T401" s="33">
        <v>0</v>
      </c>
      <c r="U401" s="33">
        <v>440</v>
      </c>
      <c r="V401" s="58">
        <v>107</v>
      </c>
      <c r="W401" s="32">
        <f t="shared" si="76"/>
        <v>1</v>
      </c>
      <c r="X401" s="25">
        <f t="shared" si="77"/>
        <v>1</v>
      </c>
      <c r="Y401" s="25">
        <f t="shared" si="78"/>
        <v>0</v>
      </c>
      <c r="Z401" s="27">
        <f t="shared" si="79"/>
        <v>0</v>
      </c>
      <c r="AA401" s="66" t="str">
        <f t="shared" si="80"/>
        <v>SRSA</v>
      </c>
      <c r="AB401" s="32">
        <f t="shared" si="81"/>
        <v>1</v>
      </c>
      <c r="AC401" s="25">
        <f t="shared" si="82"/>
        <v>0</v>
      </c>
      <c r="AD401" s="27">
        <f t="shared" si="83"/>
        <v>0</v>
      </c>
      <c r="AE401" s="66" t="str">
        <f t="shared" si="84"/>
        <v>-</v>
      </c>
      <c r="AF401" s="32">
        <f t="shared" si="85"/>
        <v>0</v>
      </c>
    </row>
    <row r="402" spans="1:32" s="1" customFormat="1" ht="12.75">
      <c r="A402" s="136">
        <v>2619580</v>
      </c>
      <c r="B402" s="137">
        <v>29060</v>
      </c>
      <c r="C402" s="32" t="s">
        <v>2297</v>
      </c>
      <c r="D402" s="25" t="s">
        <v>2298</v>
      </c>
      <c r="E402" s="25" t="s">
        <v>2299</v>
      </c>
      <c r="F402" s="25">
        <v>48847</v>
      </c>
      <c r="G402" s="26">
        <v>1396</v>
      </c>
      <c r="H402" s="27">
        <v>9898753700</v>
      </c>
      <c r="I402" s="28">
        <v>6</v>
      </c>
      <c r="J402" s="29" t="s">
        <v>2235</v>
      </c>
      <c r="K402" s="67" t="s">
        <v>2234</v>
      </c>
      <c r="L402" s="47">
        <v>1370</v>
      </c>
      <c r="M402" s="50" t="s">
        <v>2235</v>
      </c>
      <c r="N402" s="129">
        <v>8.013468013</v>
      </c>
      <c r="O402" s="29" t="str">
        <f t="shared" si="87"/>
        <v>NO</v>
      </c>
      <c r="P402" s="130"/>
      <c r="Q402" s="53" t="str">
        <f t="shared" si="86"/>
        <v>NO</v>
      </c>
      <c r="R402" s="56" t="s">
        <v>2236</v>
      </c>
      <c r="S402" s="57">
        <v>66773</v>
      </c>
      <c r="T402" s="33">
        <v>4476</v>
      </c>
      <c r="U402" s="33">
        <v>7343</v>
      </c>
      <c r="V402" s="58">
        <v>903</v>
      </c>
      <c r="W402" s="32">
        <f t="shared" si="76"/>
        <v>0</v>
      </c>
      <c r="X402" s="25">
        <f t="shared" si="77"/>
        <v>0</v>
      </c>
      <c r="Y402" s="25">
        <f t="shared" si="78"/>
        <v>0</v>
      </c>
      <c r="Z402" s="27">
        <f t="shared" si="79"/>
        <v>0</v>
      </c>
      <c r="AA402" s="66" t="str">
        <f t="shared" si="80"/>
        <v>-</v>
      </c>
      <c r="AB402" s="32">
        <f t="shared" si="81"/>
        <v>1</v>
      </c>
      <c r="AC402" s="25">
        <f t="shared" si="82"/>
        <v>0</v>
      </c>
      <c r="AD402" s="27">
        <f t="shared" si="83"/>
        <v>0</v>
      </c>
      <c r="AE402" s="66" t="str">
        <f t="shared" si="84"/>
        <v>-</v>
      </c>
      <c r="AF402" s="32">
        <f t="shared" si="85"/>
        <v>0</v>
      </c>
    </row>
    <row r="403" spans="1:32" s="1" customFormat="1" ht="12.75">
      <c r="A403" s="136">
        <v>2600282</v>
      </c>
      <c r="B403" s="137">
        <v>38903</v>
      </c>
      <c r="C403" s="32" t="s">
        <v>1536</v>
      </c>
      <c r="D403" s="25" t="s">
        <v>1537</v>
      </c>
      <c r="E403" s="25" t="s">
        <v>785</v>
      </c>
      <c r="F403" s="25">
        <v>49203</v>
      </c>
      <c r="G403" s="26">
        <v>4062</v>
      </c>
      <c r="H403" s="27">
        <v>5177960080</v>
      </c>
      <c r="I403" s="28">
        <v>2</v>
      </c>
      <c r="J403" s="29" t="s">
        <v>2235</v>
      </c>
      <c r="K403" s="67" t="s">
        <v>2234</v>
      </c>
      <c r="L403" s="47">
        <v>110</v>
      </c>
      <c r="M403" s="50" t="s">
        <v>2234</v>
      </c>
      <c r="N403" s="129" t="s">
        <v>454</v>
      </c>
      <c r="O403" s="29" t="str">
        <f t="shared" si="87"/>
        <v>M</v>
      </c>
      <c r="P403" s="130">
        <v>31.667</v>
      </c>
      <c r="Q403" s="53" t="str">
        <f t="shared" si="86"/>
        <v>YES</v>
      </c>
      <c r="R403" s="56" t="s">
        <v>2235</v>
      </c>
      <c r="S403" s="57">
        <v>13953</v>
      </c>
      <c r="T403" s="33">
        <v>1610</v>
      </c>
      <c r="U403" s="33">
        <v>0</v>
      </c>
      <c r="V403" s="58">
        <v>1823</v>
      </c>
      <c r="W403" s="32">
        <f t="shared" si="76"/>
        <v>0</v>
      </c>
      <c r="X403" s="25">
        <f t="shared" si="77"/>
        <v>1</v>
      </c>
      <c r="Y403" s="25">
        <f t="shared" si="78"/>
        <v>0</v>
      </c>
      <c r="Z403" s="27">
        <f t="shared" si="79"/>
        <v>0</v>
      </c>
      <c r="AA403" s="66" t="str">
        <f t="shared" si="80"/>
        <v>-</v>
      </c>
      <c r="AB403" s="32">
        <f t="shared" si="81"/>
        <v>0</v>
      </c>
      <c r="AC403" s="25">
        <f t="shared" si="82"/>
        <v>1</v>
      </c>
      <c r="AD403" s="27">
        <f t="shared" si="83"/>
        <v>0</v>
      </c>
      <c r="AE403" s="66" t="str">
        <f t="shared" si="84"/>
        <v>-</v>
      </c>
      <c r="AF403" s="32">
        <f t="shared" si="85"/>
        <v>0</v>
      </c>
    </row>
    <row r="404" spans="1:32" s="1" customFormat="1" ht="12.75">
      <c r="A404" s="136">
        <v>2680580</v>
      </c>
      <c r="B404" s="137">
        <v>38000</v>
      </c>
      <c r="C404" s="32" t="s">
        <v>1172</v>
      </c>
      <c r="D404" s="25" t="s">
        <v>1173</v>
      </c>
      <c r="E404" s="25" t="s">
        <v>785</v>
      </c>
      <c r="F404" s="25">
        <v>49201</v>
      </c>
      <c r="G404" s="26">
        <v>8374</v>
      </c>
      <c r="H404" s="27">
        <v>5177685200</v>
      </c>
      <c r="I404" s="28" t="s">
        <v>461</v>
      </c>
      <c r="J404" s="29" t="s">
        <v>2235</v>
      </c>
      <c r="K404" s="67" t="s">
        <v>2234</v>
      </c>
      <c r="L404" s="47">
        <v>287</v>
      </c>
      <c r="M404" s="50" t="s">
        <v>2234</v>
      </c>
      <c r="N404" s="129" t="s">
        <v>454</v>
      </c>
      <c r="O404" s="29" t="str">
        <f t="shared" si="87"/>
        <v>M</v>
      </c>
      <c r="P404" s="130"/>
      <c r="Q404" s="53" t="str">
        <f t="shared" si="86"/>
        <v>NO</v>
      </c>
      <c r="R404" s="56" t="s">
        <v>2235</v>
      </c>
      <c r="S404" s="57">
        <v>1622</v>
      </c>
      <c r="T404" s="33">
        <v>0</v>
      </c>
      <c r="U404" s="33">
        <v>771</v>
      </c>
      <c r="V404" s="58">
        <v>37388</v>
      </c>
      <c r="W404" s="32">
        <f t="shared" si="76"/>
        <v>0</v>
      </c>
      <c r="X404" s="25">
        <f t="shared" si="77"/>
        <v>1</v>
      </c>
      <c r="Y404" s="25">
        <f t="shared" si="78"/>
        <v>0</v>
      </c>
      <c r="Z404" s="27">
        <f t="shared" si="79"/>
        <v>0</v>
      </c>
      <c r="AA404" s="66" t="str">
        <f t="shared" si="80"/>
        <v>-</v>
      </c>
      <c r="AB404" s="32">
        <f t="shared" si="81"/>
        <v>0</v>
      </c>
      <c r="AC404" s="25">
        <f t="shared" si="82"/>
        <v>0</v>
      </c>
      <c r="AD404" s="27">
        <f t="shared" si="83"/>
        <v>0</v>
      </c>
      <c r="AE404" s="66" t="str">
        <f t="shared" si="84"/>
        <v>-</v>
      </c>
      <c r="AF404" s="32">
        <f t="shared" si="85"/>
        <v>0</v>
      </c>
    </row>
    <row r="405" spans="1:32" s="1" customFormat="1" ht="12.75">
      <c r="A405" s="136">
        <v>2619620</v>
      </c>
      <c r="B405" s="137">
        <v>38170</v>
      </c>
      <c r="C405" s="32" t="s">
        <v>2300</v>
      </c>
      <c r="D405" s="25" t="s">
        <v>2301</v>
      </c>
      <c r="E405" s="25" t="s">
        <v>785</v>
      </c>
      <c r="F405" s="25">
        <v>49201</v>
      </c>
      <c r="G405" s="26">
        <v>1013</v>
      </c>
      <c r="H405" s="27">
        <v>5178412200</v>
      </c>
      <c r="I405" s="28" t="s">
        <v>464</v>
      </c>
      <c r="J405" s="29" t="s">
        <v>2235</v>
      </c>
      <c r="K405" s="67" t="s">
        <v>2234</v>
      </c>
      <c r="L405" s="47">
        <v>6475</v>
      </c>
      <c r="M405" s="50" t="s">
        <v>2235</v>
      </c>
      <c r="N405" s="129">
        <v>21.37738483</v>
      </c>
      <c r="O405" s="29" t="str">
        <f t="shared" si="87"/>
        <v>YES</v>
      </c>
      <c r="P405" s="130"/>
      <c r="Q405" s="53" t="str">
        <f t="shared" si="86"/>
        <v>NO</v>
      </c>
      <c r="R405" s="56" t="s">
        <v>2235</v>
      </c>
      <c r="S405" s="57">
        <v>799408</v>
      </c>
      <c r="T405" s="33">
        <v>76255</v>
      </c>
      <c r="U405" s="33">
        <v>81631</v>
      </c>
      <c r="V405" s="58">
        <v>60705</v>
      </c>
      <c r="W405" s="32">
        <f t="shared" si="76"/>
        <v>0</v>
      </c>
      <c r="X405" s="25">
        <f t="shared" si="77"/>
        <v>0</v>
      </c>
      <c r="Y405" s="25">
        <f t="shared" si="78"/>
        <v>0</v>
      </c>
      <c r="Z405" s="27">
        <f t="shared" si="79"/>
        <v>0</v>
      </c>
      <c r="AA405" s="66" t="str">
        <f t="shared" si="80"/>
        <v>-</v>
      </c>
      <c r="AB405" s="32">
        <f t="shared" si="81"/>
        <v>0</v>
      </c>
      <c r="AC405" s="25">
        <f t="shared" si="82"/>
        <v>1</v>
      </c>
      <c r="AD405" s="27">
        <f t="shared" si="83"/>
        <v>0</v>
      </c>
      <c r="AE405" s="66" t="str">
        <f t="shared" si="84"/>
        <v>-</v>
      </c>
      <c r="AF405" s="32">
        <f t="shared" si="85"/>
        <v>0</v>
      </c>
    </row>
    <row r="406" spans="1:32" s="1" customFormat="1" ht="12.75">
      <c r="A406" s="136">
        <v>2619800</v>
      </c>
      <c r="B406" s="137">
        <v>58080</v>
      </c>
      <c r="C406" s="32" t="s">
        <v>2302</v>
      </c>
      <c r="D406" s="25" t="s">
        <v>2303</v>
      </c>
      <c r="E406" s="25" t="s">
        <v>726</v>
      </c>
      <c r="F406" s="25">
        <v>48162</v>
      </c>
      <c r="G406" s="26">
        <v>5291</v>
      </c>
      <c r="H406" s="27">
        <v>7342895550</v>
      </c>
      <c r="I406" s="28">
        <v>8</v>
      </c>
      <c r="J406" s="29" t="s">
        <v>2236</v>
      </c>
      <c r="K406" s="67" t="s">
        <v>2234</v>
      </c>
      <c r="L406" s="47">
        <v>2388</v>
      </c>
      <c r="M406" s="50" t="s">
        <v>2235</v>
      </c>
      <c r="N406" s="129">
        <v>5.122575924</v>
      </c>
      <c r="O406" s="29" t="str">
        <f t="shared" si="87"/>
        <v>NO</v>
      </c>
      <c r="P406" s="130"/>
      <c r="Q406" s="53" t="str">
        <f t="shared" si="86"/>
        <v>NO</v>
      </c>
      <c r="R406" s="56" t="s">
        <v>2236</v>
      </c>
      <c r="S406" s="57">
        <v>105299</v>
      </c>
      <c r="T406" s="33">
        <v>4663</v>
      </c>
      <c r="U406" s="33">
        <v>11785</v>
      </c>
      <c r="V406" s="58">
        <v>1573</v>
      </c>
      <c r="W406" s="32">
        <f t="shared" si="76"/>
        <v>1</v>
      </c>
      <c r="X406" s="25">
        <f t="shared" si="77"/>
        <v>0</v>
      </c>
      <c r="Y406" s="25">
        <f t="shared" si="78"/>
        <v>0</v>
      </c>
      <c r="Z406" s="27">
        <f t="shared" si="79"/>
        <v>0</v>
      </c>
      <c r="AA406" s="66" t="str">
        <f t="shared" si="80"/>
        <v>-</v>
      </c>
      <c r="AB406" s="32">
        <f t="shared" si="81"/>
        <v>1</v>
      </c>
      <c r="AC406" s="25">
        <f t="shared" si="82"/>
        <v>0</v>
      </c>
      <c r="AD406" s="27">
        <f t="shared" si="83"/>
        <v>0</v>
      </c>
      <c r="AE406" s="66" t="str">
        <f t="shared" si="84"/>
        <v>-</v>
      </c>
      <c r="AF406" s="32">
        <f t="shared" si="85"/>
        <v>0</v>
      </c>
    </row>
    <row r="407" spans="1:32" s="1" customFormat="1" ht="12.75">
      <c r="A407" s="136">
        <v>2619830</v>
      </c>
      <c r="B407" s="137">
        <v>70175</v>
      </c>
      <c r="C407" s="32" t="s">
        <v>2304</v>
      </c>
      <c r="D407" s="25" t="s">
        <v>2305</v>
      </c>
      <c r="E407" s="25" t="s">
        <v>2306</v>
      </c>
      <c r="F407" s="25">
        <v>49428</v>
      </c>
      <c r="G407" s="26">
        <v>9230</v>
      </c>
      <c r="H407" s="27">
        <v>6164578890</v>
      </c>
      <c r="I407" s="28">
        <v>4</v>
      </c>
      <c r="J407" s="29" t="s">
        <v>2235</v>
      </c>
      <c r="K407" s="67" t="s">
        <v>2234</v>
      </c>
      <c r="L407" s="47">
        <v>4431</v>
      </c>
      <c r="M407" s="50" t="s">
        <v>2235</v>
      </c>
      <c r="N407" s="129">
        <v>5.148619958</v>
      </c>
      <c r="O407" s="29" t="str">
        <f t="shared" si="87"/>
        <v>NO</v>
      </c>
      <c r="P407" s="130"/>
      <c r="Q407" s="53" t="str">
        <f t="shared" si="86"/>
        <v>NO</v>
      </c>
      <c r="R407" s="56" t="s">
        <v>2235</v>
      </c>
      <c r="S407" s="57">
        <v>120071</v>
      </c>
      <c r="T407" s="33">
        <v>5380</v>
      </c>
      <c r="U407" s="33">
        <v>19206</v>
      </c>
      <c r="V407" s="58">
        <v>3175</v>
      </c>
      <c r="W407" s="32">
        <f t="shared" si="76"/>
        <v>0</v>
      </c>
      <c r="X407" s="25">
        <f t="shared" si="77"/>
        <v>0</v>
      </c>
      <c r="Y407" s="25">
        <f t="shared" si="78"/>
        <v>0</v>
      </c>
      <c r="Z407" s="27">
        <f t="shared" si="79"/>
        <v>0</v>
      </c>
      <c r="AA407" s="66" t="str">
        <f t="shared" si="80"/>
        <v>-</v>
      </c>
      <c r="AB407" s="32">
        <f t="shared" si="81"/>
        <v>0</v>
      </c>
      <c r="AC407" s="25">
        <f t="shared" si="82"/>
        <v>0</v>
      </c>
      <c r="AD407" s="27">
        <f t="shared" si="83"/>
        <v>0</v>
      </c>
      <c r="AE407" s="66" t="str">
        <f t="shared" si="84"/>
        <v>-</v>
      </c>
      <c r="AF407" s="32">
        <f t="shared" si="85"/>
        <v>0</v>
      </c>
    </row>
    <row r="408" spans="1:32" s="1" customFormat="1" ht="12.75">
      <c r="A408" s="136">
        <v>2619890</v>
      </c>
      <c r="B408" s="137">
        <v>69030</v>
      </c>
      <c r="C408" s="32" t="s">
        <v>2307</v>
      </c>
      <c r="D408" s="25" t="s">
        <v>2308</v>
      </c>
      <c r="E408" s="25" t="s">
        <v>2309</v>
      </c>
      <c r="F408" s="25">
        <v>49751</v>
      </c>
      <c r="G408" s="26">
        <v>9622</v>
      </c>
      <c r="H408" s="27">
        <v>9897321773</v>
      </c>
      <c r="I408" s="28">
        <v>7</v>
      </c>
      <c r="J408" s="29" t="s">
        <v>2236</v>
      </c>
      <c r="K408" s="67" t="s">
        <v>2234</v>
      </c>
      <c r="L408" s="47">
        <v>795</v>
      </c>
      <c r="M408" s="50" t="s">
        <v>2235</v>
      </c>
      <c r="N408" s="129">
        <v>17.29323308</v>
      </c>
      <c r="O408" s="29" t="str">
        <f t="shared" si="87"/>
        <v>NO</v>
      </c>
      <c r="P408" s="130"/>
      <c r="Q408" s="53" t="str">
        <f t="shared" si="86"/>
        <v>NO</v>
      </c>
      <c r="R408" s="56" t="s">
        <v>2236</v>
      </c>
      <c r="S408" s="57">
        <v>56011</v>
      </c>
      <c r="T408" s="33">
        <v>5788</v>
      </c>
      <c r="U408" s="33">
        <v>6320</v>
      </c>
      <c r="V408" s="58">
        <v>7766</v>
      </c>
      <c r="W408" s="32">
        <f t="shared" si="76"/>
        <v>1</v>
      </c>
      <c r="X408" s="25">
        <f t="shared" si="77"/>
        <v>0</v>
      </c>
      <c r="Y408" s="25">
        <f t="shared" si="78"/>
        <v>0</v>
      </c>
      <c r="Z408" s="27">
        <f t="shared" si="79"/>
        <v>0</v>
      </c>
      <c r="AA408" s="66" t="str">
        <f t="shared" si="80"/>
        <v>-</v>
      </c>
      <c r="AB408" s="32">
        <f t="shared" si="81"/>
        <v>1</v>
      </c>
      <c r="AC408" s="25">
        <f t="shared" si="82"/>
        <v>0</v>
      </c>
      <c r="AD408" s="27">
        <f t="shared" si="83"/>
        <v>0</v>
      </c>
      <c r="AE408" s="66" t="str">
        <f t="shared" si="84"/>
        <v>-</v>
      </c>
      <c r="AF408" s="32">
        <f t="shared" si="85"/>
        <v>0</v>
      </c>
    </row>
    <row r="409" spans="1:32" s="1" customFormat="1" ht="12.75">
      <c r="A409" s="136">
        <v>2619920</v>
      </c>
      <c r="B409" s="137">
        <v>30030</v>
      </c>
      <c r="C409" s="32" t="s">
        <v>2310</v>
      </c>
      <c r="D409" s="25" t="s">
        <v>2311</v>
      </c>
      <c r="E409" s="25" t="s">
        <v>2312</v>
      </c>
      <c r="F409" s="25">
        <v>49250</v>
      </c>
      <c r="G409" s="26">
        <v>1040</v>
      </c>
      <c r="H409" s="27">
        <v>5178499075</v>
      </c>
      <c r="I409" s="28">
        <v>7</v>
      </c>
      <c r="J409" s="29" t="s">
        <v>2236</v>
      </c>
      <c r="K409" s="67" t="s">
        <v>2234</v>
      </c>
      <c r="L409" s="47">
        <v>1237</v>
      </c>
      <c r="M409" s="50" t="s">
        <v>2235</v>
      </c>
      <c r="N409" s="129">
        <v>13.19717203</v>
      </c>
      <c r="O409" s="29" t="str">
        <f t="shared" si="87"/>
        <v>NO</v>
      </c>
      <c r="P409" s="130"/>
      <c r="Q409" s="53" t="str">
        <f t="shared" si="86"/>
        <v>NO</v>
      </c>
      <c r="R409" s="56" t="s">
        <v>2236</v>
      </c>
      <c r="S409" s="57">
        <v>51021</v>
      </c>
      <c r="T409" s="33">
        <v>3959</v>
      </c>
      <c r="U409" s="33">
        <v>5915</v>
      </c>
      <c r="V409" s="58">
        <v>816</v>
      </c>
      <c r="W409" s="32">
        <f t="shared" si="76"/>
        <v>1</v>
      </c>
      <c r="X409" s="25">
        <f t="shared" si="77"/>
        <v>0</v>
      </c>
      <c r="Y409" s="25">
        <f t="shared" si="78"/>
        <v>0</v>
      </c>
      <c r="Z409" s="27">
        <f t="shared" si="79"/>
        <v>0</v>
      </c>
      <c r="AA409" s="66" t="str">
        <f t="shared" si="80"/>
        <v>-</v>
      </c>
      <c r="AB409" s="32">
        <f t="shared" si="81"/>
        <v>1</v>
      </c>
      <c r="AC409" s="25">
        <f t="shared" si="82"/>
        <v>0</v>
      </c>
      <c r="AD409" s="27">
        <f t="shared" si="83"/>
        <v>0</v>
      </c>
      <c r="AE409" s="66" t="str">
        <f t="shared" si="84"/>
        <v>-</v>
      </c>
      <c r="AF409" s="32">
        <f t="shared" si="85"/>
        <v>0</v>
      </c>
    </row>
    <row r="410" spans="1:32" s="1" customFormat="1" ht="12.75">
      <c r="A410" s="136">
        <v>2600244</v>
      </c>
      <c r="B410" s="137">
        <v>82958</v>
      </c>
      <c r="C410" s="32" t="s">
        <v>1466</v>
      </c>
      <c r="D410" s="25" t="s">
        <v>1467</v>
      </c>
      <c r="E410" s="25" t="s">
        <v>1234</v>
      </c>
      <c r="F410" s="25">
        <v>48238</v>
      </c>
      <c r="G410" s="26">
        <v>2950</v>
      </c>
      <c r="H410" s="27">
        <v>3138677828</v>
      </c>
      <c r="I410" s="28">
        <v>1</v>
      </c>
      <c r="J410" s="29" t="s">
        <v>2235</v>
      </c>
      <c r="K410" s="67" t="s">
        <v>2234</v>
      </c>
      <c r="L410" s="47">
        <v>273</v>
      </c>
      <c r="M410" s="50" t="s">
        <v>2234</v>
      </c>
      <c r="N410" s="129" t="s">
        <v>454</v>
      </c>
      <c r="O410" s="29" t="str">
        <f t="shared" si="87"/>
        <v>M</v>
      </c>
      <c r="P410" s="130">
        <v>34.68</v>
      </c>
      <c r="Q410" s="53" t="str">
        <f t="shared" si="86"/>
        <v>YES</v>
      </c>
      <c r="R410" s="56" t="s">
        <v>2235</v>
      </c>
      <c r="S410" s="57">
        <v>20136</v>
      </c>
      <c r="T410" s="33">
        <v>3816</v>
      </c>
      <c r="U410" s="33">
        <v>0</v>
      </c>
      <c r="V410" s="58">
        <v>4895</v>
      </c>
      <c r="W410" s="32">
        <f t="shared" si="76"/>
        <v>0</v>
      </c>
      <c r="X410" s="25">
        <f t="shared" si="77"/>
        <v>1</v>
      </c>
      <c r="Y410" s="25">
        <f t="shared" si="78"/>
        <v>0</v>
      </c>
      <c r="Z410" s="27">
        <f t="shared" si="79"/>
        <v>0</v>
      </c>
      <c r="AA410" s="66" t="str">
        <f t="shared" si="80"/>
        <v>-</v>
      </c>
      <c r="AB410" s="32">
        <f t="shared" si="81"/>
        <v>0</v>
      </c>
      <c r="AC410" s="25">
        <f t="shared" si="82"/>
        <v>1</v>
      </c>
      <c r="AD410" s="27">
        <f t="shared" si="83"/>
        <v>0</v>
      </c>
      <c r="AE410" s="66" t="str">
        <f t="shared" si="84"/>
        <v>-</v>
      </c>
      <c r="AF410" s="32">
        <f t="shared" si="85"/>
        <v>0</v>
      </c>
    </row>
    <row r="411" spans="1:32" s="1" customFormat="1" ht="12.75">
      <c r="A411" s="136">
        <v>2600205</v>
      </c>
      <c r="B411" s="137">
        <v>39904</v>
      </c>
      <c r="C411" s="32" t="s">
        <v>1389</v>
      </c>
      <c r="D411" s="25" t="s">
        <v>1390</v>
      </c>
      <c r="E411" s="25" t="s">
        <v>397</v>
      </c>
      <c r="F411" s="25">
        <v>49007</v>
      </c>
      <c r="G411" s="26">
        <v>4800</v>
      </c>
      <c r="H411" s="27">
        <v>2693457850</v>
      </c>
      <c r="I411" s="28">
        <v>2</v>
      </c>
      <c r="J411" s="29" t="s">
        <v>2235</v>
      </c>
      <c r="K411" s="67" t="s">
        <v>2234</v>
      </c>
      <c r="L411" s="47">
        <v>359</v>
      </c>
      <c r="M411" s="50" t="s">
        <v>2234</v>
      </c>
      <c r="N411" s="129" t="s">
        <v>454</v>
      </c>
      <c r="O411" s="29" t="str">
        <f t="shared" si="87"/>
        <v>M</v>
      </c>
      <c r="P411" s="130">
        <v>26.667</v>
      </c>
      <c r="Q411" s="53" t="str">
        <f t="shared" si="86"/>
        <v>YES</v>
      </c>
      <c r="R411" s="56" t="s">
        <v>2235</v>
      </c>
      <c r="S411" s="57">
        <v>69774</v>
      </c>
      <c r="T411" s="33">
        <v>8570</v>
      </c>
      <c r="U411" s="33">
        <v>25786</v>
      </c>
      <c r="V411" s="58">
        <v>4994</v>
      </c>
      <c r="W411" s="32">
        <f t="shared" si="76"/>
        <v>0</v>
      </c>
      <c r="X411" s="25">
        <f t="shared" si="77"/>
        <v>1</v>
      </c>
      <c r="Y411" s="25">
        <f t="shared" si="78"/>
        <v>0</v>
      </c>
      <c r="Z411" s="27">
        <f t="shared" si="79"/>
        <v>0</v>
      </c>
      <c r="AA411" s="66" t="str">
        <f t="shared" si="80"/>
        <v>-</v>
      </c>
      <c r="AB411" s="32">
        <f t="shared" si="81"/>
        <v>0</v>
      </c>
      <c r="AC411" s="25">
        <f t="shared" si="82"/>
        <v>1</v>
      </c>
      <c r="AD411" s="27">
        <f t="shared" si="83"/>
        <v>0</v>
      </c>
      <c r="AE411" s="66" t="str">
        <f t="shared" si="84"/>
        <v>-</v>
      </c>
      <c r="AF411" s="32">
        <f t="shared" si="85"/>
        <v>0</v>
      </c>
    </row>
    <row r="412" spans="1:32" s="1" customFormat="1" ht="12.75">
      <c r="A412" s="136">
        <v>2619950</v>
      </c>
      <c r="B412" s="137">
        <v>39010</v>
      </c>
      <c r="C412" s="32" t="s">
        <v>2313</v>
      </c>
      <c r="D412" s="25" t="s">
        <v>2314</v>
      </c>
      <c r="E412" s="25" t="s">
        <v>397</v>
      </c>
      <c r="F412" s="25">
        <v>49008</v>
      </c>
      <c r="G412" s="26">
        <v>1882</v>
      </c>
      <c r="H412" s="27">
        <v>2693370123</v>
      </c>
      <c r="I412" s="28" t="s">
        <v>463</v>
      </c>
      <c r="J412" s="29" t="s">
        <v>2235</v>
      </c>
      <c r="K412" s="67" t="s">
        <v>2234</v>
      </c>
      <c r="L412" s="47">
        <v>9845</v>
      </c>
      <c r="M412" s="50" t="s">
        <v>2235</v>
      </c>
      <c r="N412" s="129">
        <v>24.03148528</v>
      </c>
      <c r="O412" s="29" t="str">
        <f t="shared" si="87"/>
        <v>YES</v>
      </c>
      <c r="P412" s="130"/>
      <c r="Q412" s="53" t="str">
        <f t="shared" si="86"/>
        <v>NO</v>
      </c>
      <c r="R412" s="56" t="s">
        <v>2235</v>
      </c>
      <c r="S412" s="57">
        <v>1255494</v>
      </c>
      <c r="T412" s="33">
        <v>126899</v>
      </c>
      <c r="U412" s="33">
        <v>130303</v>
      </c>
      <c r="V412" s="58">
        <v>75235</v>
      </c>
      <c r="W412" s="32">
        <f t="shared" si="76"/>
        <v>0</v>
      </c>
      <c r="X412" s="25">
        <f t="shared" si="77"/>
        <v>0</v>
      </c>
      <c r="Y412" s="25">
        <f t="shared" si="78"/>
        <v>0</v>
      </c>
      <c r="Z412" s="27">
        <f t="shared" si="79"/>
        <v>0</v>
      </c>
      <c r="AA412" s="66" t="str">
        <f t="shared" si="80"/>
        <v>-</v>
      </c>
      <c r="AB412" s="32">
        <f t="shared" si="81"/>
        <v>0</v>
      </c>
      <c r="AC412" s="25">
        <f t="shared" si="82"/>
        <v>1</v>
      </c>
      <c r="AD412" s="27">
        <f t="shared" si="83"/>
        <v>0</v>
      </c>
      <c r="AE412" s="66" t="str">
        <f t="shared" si="84"/>
        <v>-</v>
      </c>
      <c r="AF412" s="32">
        <f t="shared" si="85"/>
        <v>0</v>
      </c>
    </row>
    <row r="413" spans="1:32" s="1" customFormat="1" ht="12.75">
      <c r="A413" s="136">
        <v>2680600</v>
      </c>
      <c r="B413" s="137">
        <v>39000</v>
      </c>
      <c r="C413" s="32" t="s">
        <v>1174</v>
      </c>
      <c r="D413" s="25" t="s">
        <v>1175</v>
      </c>
      <c r="E413" s="25" t="s">
        <v>397</v>
      </c>
      <c r="F413" s="25">
        <v>49002</v>
      </c>
      <c r="G413" s="26">
        <v>3035</v>
      </c>
      <c r="H413" s="27">
        <v>2693851510</v>
      </c>
      <c r="I413" s="28" t="s">
        <v>466</v>
      </c>
      <c r="J413" s="29" t="s">
        <v>2235</v>
      </c>
      <c r="K413" s="67" t="s">
        <v>2234</v>
      </c>
      <c r="L413" s="47">
        <v>363</v>
      </c>
      <c r="M413" s="50" t="s">
        <v>2234</v>
      </c>
      <c r="N413" s="129" t="s">
        <v>454</v>
      </c>
      <c r="O413" s="29" t="str">
        <f t="shared" si="87"/>
        <v>M</v>
      </c>
      <c r="P413" s="130"/>
      <c r="Q413" s="53" t="str">
        <f t="shared" si="86"/>
        <v>NO</v>
      </c>
      <c r="R413" s="56" t="s">
        <v>2235</v>
      </c>
      <c r="S413" s="57">
        <v>1910</v>
      </c>
      <c r="T413" s="33">
        <v>0</v>
      </c>
      <c r="U413" s="33">
        <v>925</v>
      </c>
      <c r="V413" s="58">
        <v>60708</v>
      </c>
      <c r="W413" s="32">
        <f t="shared" si="76"/>
        <v>0</v>
      </c>
      <c r="X413" s="25">
        <f t="shared" si="77"/>
        <v>1</v>
      </c>
      <c r="Y413" s="25">
        <f t="shared" si="78"/>
        <v>0</v>
      </c>
      <c r="Z413" s="27">
        <f t="shared" si="79"/>
        <v>0</v>
      </c>
      <c r="AA413" s="66" t="str">
        <f t="shared" si="80"/>
        <v>-</v>
      </c>
      <c r="AB413" s="32">
        <f t="shared" si="81"/>
        <v>0</v>
      </c>
      <c r="AC413" s="25">
        <f t="shared" si="82"/>
        <v>0</v>
      </c>
      <c r="AD413" s="27">
        <f t="shared" si="83"/>
        <v>0</v>
      </c>
      <c r="AE413" s="66" t="str">
        <f t="shared" si="84"/>
        <v>-</v>
      </c>
      <c r="AF413" s="32">
        <f t="shared" si="85"/>
        <v>0</v>
      </c>
    </row>
    <row r="414" spans="1:32" s="1" customFormat="1" ht="12.75">
      <c r="A414" s="136">
        <v>2620010</v>
      </c>
      <c r="B414" s="137">
        <v>51045</v>
      </c>
      <c r="C414" s="32" t="s">
        <v>2315</v>
      </c>
      <c r="D414" s="25" t="s">
        <v>2316</v>
      </c>
      <c r="E414" s="25" t="s">
        <v>2317</v>
      </c>
      <c r="F414" s="25">
        <v>49619</v>
      </c>
      <c r="G414" s="26">
        <v>36</v>
      </c>
      <c r="H414" s="27">
        <v>2314775432</v>
      </c>
      <c r="I414" s="28">
        <v>7</v>
      </c>
      <c r="J414" s="29" t="s">
        <v>2236</v>
      </c>
      <c r="K414" s="67" t="s">
        <v>2234</v>
      </c>
      <c r="L414" s="47">
        <v>872</v>
      </c>
      <c r="M414" s="50" t="s">
        <v>2235</v>
      </c>
      <c r="N414" s="129">
        <v>16.71858775</v>
      </c>
      <c r="O414" s="29" t="str">
        <f t="shared" si="87"/>
        <v>NO</v>
      </c>
      <c r="P414" s="130"/>
      <c r="Q414" s="53" t="str">
        <f t="shared" si="86"/>
        <v>NO</v>
      </c>
      <c r="R414" s="56" t="s">
        <v>2236</v>
      </c>
      <c r="S414" s="57">
        <v>67426</v>
      </c>
      <c r="T414" s="33">
        <v>6470</v>
      </c>
      <c r="U414" s="33">
        <v>7400</v>
      </c>
      <c r="V414" s="58">
        <v>11312</v>
      </c>
      <c r="W414" s="32">
        <f t="shared" si="76"/>
        <v>1</v>
      </c>
      <c r="X414" s="25">
        <f t="shared" si="77"/>
        <v>0</v>
      </c>
      <c r="Y414" s="25">
        <f t="shared" si="78"/>
        <v>0</v>
      </c>
      <c r="Z414" s="27">
        <f t="shared" si="79"/>
        <v>0</v>
      </c>
      <c r="AA414" s="66" t="str">
        <f t="shared" si="80"/>
        <v>-</v>
      </c>
      <c r="AB414" s="32">
        <f t="shared" si="81"/>
        <v>1</v>
      </c>
      <c r="AC414" s="25">
        <f t="shared" si="82"/>
        <v>0</v>
      </c>
      <c r="AD414" s="27">
        <f t="shared" si="83"/>
        <v>0</v>
      </c>
      <c r="AE414" s="66" t="str">
        <f t="shared" si="84"/>
        <v>-</v>
      </c>
      <c r="AF414" s="32">
        <f t="shared" si="85"/>
        <v>0</v>
      </c>
    </row>
    <row r="415" spans="1:32" s="1" customFormat="1" ht="12.75">
      <c r="A415" s="136">
        <v>2620050</v>
      </c>
      <c r="B415" s="137">
        <v>40040</v>
      </c>
      <c r="C415" s="32" t="s">
        <v>2318</v>
      </c>
      <c r="D415" s="25" t="s">
        <v>2319</v>
      </c>
      <c r="E415" s="25" t="s">
        <v>2072</v>
      </c>
      <c r="F415" s="25">
        <v>49646</v>
      </c>
      <c r="G415" s="26">
        <v>580</v>
      </c>
      <c r="H415" s="27">
        <v>2312589109</v>
      </c>
      <c r="I415" s="28" t="s">
        <v>459</v>
      </c>
      <c r="J415" s="29" t="s">
        <v>2235</v>
      </c>
      <c r="K415" s="67" t="s">
        <v>2234</v>
      </c>
      <c r="L415" s="47">
        <v>1646</v>
      </c>
      <c r="M415" s="50" t="s">
        <v>2235</v>
      </c>
      <c r="N415" s="129">
        <v>16.53404067</v>
      </c>
      <c r="O415" s="29" t="str">
        <f t="shared" si="87"/>
        <v>NO</v>
      </c>
      <c r="P415" s="130"/>
      <c r="Q415" s="53" t="str">
        <f t="shared" si="86"/>
        <v>NO</v>
      </c>
      <c r="R415" s="56" t="s">
        <v>2236</v>
      </c>
      <c r="S415" s="57">
        <v>134095</v>
      </c>
      <c r="T415" s="33">
        <v>12219</v>
      </c>
      <c r="U415" s="33">
        <v>26732</v>
      </c>
      <c r="V415" s="58">
        <v>20388</v>
      </c>
      <c r="W415" s="32">
        <f t="shared" si="76"/>
        <v>0</v>
      </c>
      <c r="X415" s="25">
        <f t="shared" si="77"/>
        <v>0</v>
      </c>
      <c r="Y415" s="25">
        <f t="shared" si="78"/>
        <v>0</v>
      </c>
      <c r="Z415" s="27">
        <f t="shared" si="79"/>
        <v>0</v>
      </c>
      <c r="AA415" s="66" t="str">
        <f t="shared" si="80"/>
        <v>-</v>
      </c>
      <c r="AB415" s="32">
        <f t="shared" si="81"/>
        <v>1</v>
      </c>
      <c r="AC415" s="25">
        <f t="shared" si="82"/>
        <v>0</v>
      </c>
      <c r="AD415" s="27">
        <f t="shared" si="83"/>
        <v>0</v>
      </c>
      <c r="AE415" s="66" t="str">
        <f t="shared" si="84"/>
        <v>-</v>
      </c>
      <c r="AF415" s="32">
        <f t="shared" si="85"/>
        <v>0</v>
      </c>
    </row>
    <row r="416" spans="1:32" s="1" customFormat="1" ht="12.75">
      <c r="A416" s="136">
        <v>2620070</v>
      </c>
      <c r="B416" s="137">
        <v>25110</v>
      </c>
      <c r="C416" s="32" t="s">
        <v>2320</v>
      </c>
      <c r="D416" s="25" t="s">
        <v>2321</v>
      </c>
      <c r="E416" s="25" t="s">
        <v>1369</v>
      </c>
      <c r="F416" s="25">
        <v>48506</v>
      </c>
      <c r="G416" s="26">
        <v>1534</v>
      </c>
      <c r="H416" s="27">
        <v>8105918000</v>
      </c>
      <c r="I416" s="28">
        <v>4</v>
      </c>
      <c r="J416" s="29" t="s">
        <v>2235</v>
      </c>
      <c r="K416" s="67" t="s">
        <v>2234</v>
      </c>
      <c r="L416" s="47">
        <v>3583</v>
      </c>
      <c r="M416" s="50" t="s">
        <v>2235</v>
      </c>
      <c r="N416" s="129">
        <v>9.002695418</v>
      </c>
      <c r="O416" s="29" t="str">
        <f t="shared" si="87"/>
        <v>NO</v>
      </c>
      <c r="P416" s="130"/>
      <c r="Q416" s="53" t="str">
        <f t="shared" si="86"/>
        <v>NO</v>
      </c>
      <c r="R416" s="56" t="s">
        <v>2235</v>
      </c>
      <c r="S416" s="57">
        <v>134890</v>
      </c>
      <c r="T416" s="33">
        <v>9851</v>
      </c>
      <c r="U416" s="33">
        <v>17631</v>
      </c>
      <c r="V416" s="58">
        <v>2405</v>
      </c>
      <c r="W416" s="32">
        <f t="shared" si="76"/>
        <v>0</v>
      </c>
      <c r="X416" s="25">
        <f t="shared" si="77"/>
        <v>0</v>
      </c>
      <c r="Y416" s="25">
        <f t="shared" si="78"/>
        <v>0</v>
      </c>
      <c r="Z416" s="27">
        <f t="shared" si="79"/>
        <v>0</v>
      </c>
      <c r="AA416" s="66" t="str">
        <f t="shared" si="80"/>
        <v>-</v>
      </c>
      <c r="AB416" s="32">
        <f t="shared" si="81"/>
        <v>0</v>
      </c>
      <c r="AC416" s="25">
        <f t="shared" si="82"/>
        <v>0</v>
      </c>
      <c r="AD416" s="27">
        <f t="shared" si="83"/>
        <v>0</v>
      </c>
      <c r="AE416" s="66" t="str">
        <f t="shared" si="84"/>
        <v>-</v>
      </c>
      <c r="AF416" s="32">
        <f t="shared" si="85"/>
        <v>0</v>
      </c>
    </row>
    <row r="417" spans="1:32" s="1" customFormat="1" ht="12.75">
      <c r="A417" s="136">
        <v>2620160</v>
      </c>
      <c r="B417" s="137">
        <v>41140</v>
      </c>
      <c r="C417" s="32" t="s">
        <v>2322</v>
      </c>
      <c r="D417" s="25" t="s">
        <v>2323</v>
      </c>
      <c r="E417" s="25" t="s">
        <v>400</v>
      </c>
      <c r="F417" s="25">
        <v>49548</v>
      </c>
      <c r="G417" s="26">
        <v>5899</v>
      </c>
      <c r="H417" s="27">
        <v>6165387460</v>
      </c>
      <c r="I417" s="28" t="s">
        <v>466</v>
      </c>
      <c r="J417" s="29" t="s">
        <v>2235</v>
      </c>
      <c r="K417" s="67" t="s">
        <v>2234</v>
      </c>
      <c r="L417" s="47">
        <v>1973</v>
      </c>
      <c r="M417" s="50" t="s">
        <v>2235</v>
      </c>
      <c r="N417" s="129">
        <v>10.14072848</v>
      </c>
      <c r="O417" s="29" t="str">
        <f t="shared" si="87"/>
        <v>NO</v>
      </c>
      <c r="P417" s="130"/>
      <c r="Q417" s="53" t="str">
        <f t="shared" si="86"/>
        <v>NO</v>
      </c>
      <c r="R417" s="56" t="s">
        <v>2235</v>
      </c>
      <c r="S417" s="57">
        <v>93576</v>
      </c>
      <c r="T417" s="33">
        <v>6318</v>
      </c>
      <c r="U417" s="33">
        <v>11542</v>
      </c>
      <c r="V417" s="58">
        <v>6614</v>
      </c>
      <c r="W417" s="32">
        <f t="shared" si="76"/>
        <v>0</v>
      </c>
      <c r="X417" s="25">
        <f t="shared" si="77"/>
        <v>0</v>
      </c>
      <c r="Y417" s="25">
        <f t="shared" si="78"/>
        <v>0</v>
      </c>
      <c r="Z417" s="27">
        <f t="shared" si="79"/>
        <v>0</v>
      </c>
      <c r="AA417" s="66" t="str">
        <f t="shared" si="80"/>
        <v>-</v>
      </c>
      <c r="AB417" s="32">
        <f t="shared" si="81"/>
        <v>0</v>
      </c>
      <c r="AC417" s="25">
        <f t="shared" si="82"/>
        <v>0</v>
      </c>
      <c r="AD417" s="27">
        <f t="shared" si="83"/>
        <v>0</v>
      </c>
      <c r="AE417" s="66" t="str">
        <f t="shared" si="84"/>
        <v>-</v>
      </c>
      <c r="AF417" s="32">
        <f t="shared" si="85"/>
        <v>0</v>
      </c>
    </row>
    <row r="418" spans="1:32" s="1" customFormat="1" ht="12.75">
      <c r="A418" s="136">
        <v>2620280</v>
      </c>
      <c r="B418" s="137">
        <v>41145</v>
      </c>
      <c r="C418" s="32" t="s">
        <v>2324</v>
      </c>
      <c r="D418" s="25" t="s">
        <v>2325</v>
      </c>
      <c r="E418" s="25" t="s">
        <v>400</v>
      </c>
      <c r="F418" s="25">
        <v>49544</v>
      </c>
      <c r="G418" s="26">
        <v>9704</v>
      </c>
      <c r="H418" s="27">
        <v>6167842511</v>
      </c>
      <c r="I418" s="28" t="s">
        <v>467</v>
      </c>
      <c r="J418" s="29" t="s">
        <v>2235</v>
      </c>
      <c r="K418" s="67" t="s">
        <v>2234</v>
      </c>
      <c r="L418" s="47">
        <v>3389</v>
      </c>
      <c r="M418" s="50" t="s">
        <v>2235</v>
      </c>
      <c r="N418" s="129">
        <v>4.711174242</v>
      </c>
      <c r="O418" s="29" t="str">
        <f t="shared" si="87"/>
        <v>NO</v>
      </c>
      <c r="P418" s="130"/>
      <c r="Q418" s="53" t="str">
        <f t="shared" si="86"/>
        <v>NO</v>
      </c>
      <c r="R418" s="56" t="s">
        <v>2235</v>
      </c>
      <c r="S418" s="57">
        <v>94139</v>
      </c>
      <c r="T418" s="33">
        <v>4056</v>
      </c>
      <c r="U418" s="33">
        <v>13357</v>
      </c>
      <c r="V418" s="58">
        <v>2233</v>
      </c>
      <c r="W418" s="32">
        <f t="shared" si="76"/>
        <v>0</v>
      </c>
      <c r="X418" s="25">
        <f t="shared" si="77"/>
        <v>0</v>
      </c>
      <c r="Y418" s="25">
        <f t="shared" si="78"/>
        <v>0</v>
      </c>
      <c r="Z418" s="27">
        <f t="shared" si="79"/>
        <v>0</v>
      </c>
      <c r="AA418" s="66" t="str">
        <f t="shared" si="80"/>
        <v>-</v>
      </c>
      <c r="AB418" s="32">
        <f t="shared" si="81"/>
        <v>0</v>
      </c>
      <c r="AC418" s="25">
        <f t="shared" si="82"/>
        <v>0</v>
      </c>
      <c r="AD418" s="27">
        <f t="shared" si="83"/>
        <v>0</v>
      </c>
      <c r="AE418" s="66" t="str">
        <f t="shared" si="84"/>
        <v>-</v>
      </c>
      <c r="AF418" s="32">
        <f t="shared" si="85"/>
        <v>0</v>
      </c>
    </row>
    <row r="419" spans="1:32" s="1" customFormat="1" ht="12.75">
      <c r="A419" s="136">
        <v>2620310</v>
      </c>
      <c r="B419" s="137">
        <v>41150</v>
      </c>
      <c r="C419" s="32" t="s">
        <v>2326</v>
      </c>
      <c r="D419" s="25" t="s">
        <v>2327</v>
      </c>
      <c r="E419" s="25" t="s">
        <v>2328</v>
      </c>
      <c r="F419" s="25">
        <v>49330</v>
      </c>
      <c r="G419" s="26">
        <v>9401</v>
      </c>
      <c r="H419" s="27">
        <v>6166787714</v>
      </c>
      <c r="I419" s="28">
        <v>8</v>
      </c>
      <c r="J419" s="29" t="s">
        <v>2236</v>
      </c>
      <c r="K419" s="67" t="s">
        <v>2234</v>
      </c>
      <c r="L419" s="47">
        <v>1336</v>
      </c>
      <c r="M419" s="50" t="s">
        <v>2235</v>
      </c>
      <c r="N419" s="129">
        <v>7.416563659</v>
      </c>
      <c r="O419" s="29" t="str">
        <f t="shared" si="87"/>
        <v>NO</v>
      </c>
      <c r="P419" s="130"/>
      <c r="Q419" s="53" t="str">
        <f t="shared" si="86"/>
        <v>NO</v>
      </c>
      <c r="R419" s="56" t="s">
        <v>2236</v>
      </c>
      <c r="S419" s="57">
        <v>56290</v>
      </c>
      <c r="T419" s="33">
        <v>3069</v>
      </c>
      <c r="U419" s="33">
        <v>6708</v>
      </c>
      <c r="V419" s="58">
        <v>880</v>
      </c>
      <c r="W419" s="32">
        <f t="shared" si="76"/>
        <v>1</v>
      </c>
      <c r="X419" s="25">
        <f t="shared" si="77"/>
        <v>0</v>
      </c>
      <c r="Y419" s="25">
        <f t="shared" si="78"/>
        <v>0</v>
      </c>
      <c r="Z419" s="27">
        <f t="shared" si="79"/>
        <v>0</v>
      </c>
      <c r="AA419" s="66" t="str">
        <f t="shared" si="80"/>
        <v>-</v>
      </c>
      <c r="AB419" s="32">
        <f t="shared" si="81"/>
        <v>1</v>
      </c>
      <c r="AC419" s="25">
        <f t="shared" si="82"/>
        <v>0</v>
      </c>
      <c r="AD419" s="27">
        <f t="shared" si="83"/>
        <v>0</v>
      </c>
      <c r="AE419" s="66" t="str">
        <f t="shared" si="84"/>
        <v>-</v>
      </c>
      <c r="AF419" s="32">
        <f t="shared" si="85"/>
        <v>0</v>
      </c>
    </row>
    <row r="420" spans="1:32" s="1" customFormat="1" ht="12.75">
      <c r="A420" s="136">
        <v>2680620</v>
      </c>
      <c r="B420" s="137">
        <v>41000</v>
      </c>
      <c r="C420" s="32" t="s">
        <v>1176</v>
      </c>
      <c r="D420" s="25" t="s">
        <v>1177</v>
      </c>
      <c r="E420" s="25" t="s">
        <v>400</v>
      </c>
      <c r="F420" s="25">
        <v>49525</v>
      </c>
      <c r="G420" s="26">
        <v>4518</v>
      </c>
      <c r="H420" s="27">
        <v>6163641333</v>
      </c>
      <c r="I420" s="28" t="s">
        <v>466</v>
      </c>
      <c r="J420" s="29" t="s">
        <v>2235</v>
      </c>
      <c r="K420" s="67" t="s">
        <v>2234</v>
      </c>
      <c r="L420" s="47">
        <v>3</v>
      </c>
      <c r="M420" s="50" t="s">
        <v>2234</v>
      </c>
      <c r="N420" s="129" t="s">
        <v>454</v>
      </c>
      <c r="O420" s="29" t="str">
        <f t="shared" si="87"/>
        <v>M</v>
      </c>
      <c r="P420" s="130"/>
      <c r="Q420" s="53" t="str">
        <f t="shared" si="86"/>
        <v>NO</v>
      </c>
      <c r="R420" s="56" t="s">
        <v>2235</v>
      </c>
      <c r="S420" s="57">
        <v>10</v>
      </c>
      <c r="T420" s="33">
        <v>0</v>
      </c>
      <c r="U420" s="33">
        <v>0</v>
      </c>
      <c r="V420" s="58">
        <v>124307</v>
      </c>
      <c r="W420" s="32">
        <f t="shared" si="76"/>
        <v>0</v>
      </c>
      <c r="X420" s="25">
        <f t="shared" si="77"/>
        <v>1</v>
      </c>
      <c r="Y420" s="25">
        <f t="shared" si="78"/>
        <v>0</v>
      </c>
      <c r="Z420" s="27">
        <f t="shared" si="79"/>
        <v>0</v>
      </c>
      <c r="AA420" s="66" t="str">
        <f t="shared" si="80"/>
        <v>-</v>
      </c>
      <c r="AB420" s="32">
        <f t="shared" si="81"/>
        <v>0</v>
      </c>
      <c r="AC420" s="25">
        <f t="shared" si="82"/>
        <v>0</v>
      </c>
      <c r="AD420" s="27">
        <f t="shared" si="83"/>
        <v>0</v>
      </c>
      <c r="AE420" s="66" t="str">
        <f t="shared" si="84"/>
        <v>-</v>
      </c>
      <c r="AF420" s="32">
        <f t="shared" si="85"/>
        <v>0</v>
      </c>
    </row>
    <row r="421" spans="1:32" s="1" customFormat="1" ht="12.75">
      <c r="A421" s="136">
        <v>2620340</v>
      </c>
      <c r="B421" s="137">
        <v>41160</v>
      </c>
      <c r="C421" s="32" t="s">
        <v>2329</v>
      </c>
      <c r="D421" s="25" t="s">
        <v>2330</v>
      </c>
      <c r="E421" s="25" t="s">
        <v>1398</v>
      </c>
      <c r="F421" s="25">
        <v>49508</v>
      </c>
      <c r="G421" s="26">
        <v>6200</v>
      </c>
      <c r="H421" s="27">
        <v>6164554400</v>
      </c>
      <c r="I421" s="28">
        <v>4</v>
      </c>
      <c r="J421" s="29" t="s">
        <v>2235</v>
      </c>
      <c r="K421" s="67" t="s">
        <v>2234</v>
      </c>
      <c r="L421" s="47">
        <v>8639</v>
      </c>
      <c r="M421" s="50" t="s">
        <v>2235</v>
      </c>
      <c r="N421" s="129">
        <v>8.641629297</v>
      </c>
      <c r="O421" s="29" t="str">
        <f t="shared" si="87"/>
        <v>NO</v>
      </c>
      <c r="P421" s="130"/>
      <c r="Q421" s="53" t="str">
        <f t="shared" si="86"/>
        <v>NO</v>
      </c>
      <c r="R421" s="56" t="s">
        <v>2235</v>
      </c>
      <c r="S421" s="57">
        <v>307131</v>
      </c>
      <c r="T421" s="33">
        <v>24576</v>
      </c>
      <c r="U421" s="33">
        <v>46874</v>
      </c>
      <c r="V421" s="58">
        <v>5691</v>
      </c>
      <c r="W421" s="32">
        <f t="shared" si="76"/>
        <v>0</v>
      </c>
      <c r="X421" s="25">
        <f t="shared" si="77"/>
        <v>0</v>
      </c>
      <c r="Y421" s="25">
        <f t="shared" si="78"/>
        <v>0</v>
      </c>
      <c r="Z421" s="27">
        <f t="shared" si="79"/>
        <v>0</v>
      </c>
      <c r="AA421" s="66" t="str">
        <f t="shared" si="80"/>
        <v>-</v>
      </c>
      <c r="AB421" s="32">
        <f t="shared" si="81"/>
        <v>0</v>
      </c>
      <c r="AC421" s="25">
        <f t="shared" si="82"/>
        <v>0</v>
      </c>
      <c r="AD421" s="27">
        <f t="shared" si="83"/>
        <v>0</v>
      </c>
      <c r="AE421" s="66" t="str">
        <f t="shared" si="84"/>
        <v>-</v>
      </c>
      <c r="AF421" s="32">
        <f t="shared" si="85"/>
        <v>0</v>
      </c>
    </row>
    <row r="422" spans="1:32" s="1" customFormat="1" ht="12.75">
      <c r="A422" s="136">
        <v>2600289</v>
      </c>
      <c r="B422" s="137">
        <v>82976</v>
      </c>
      <c r="C422" s="32" t="s">
        <v>1553</v>
      </c>
      <c r="D422" s="25" t="s">
        <v>1554</v>
      </c>
      <c r="E422" s="25" t="s">
        <v>569</v>
      </c>
      <c r="F422" s="25">
        <v>48111</v>
      </c>
      <c r="G422" s="26">
        <v>9760</v>
      </c>
      <c r="H422" s="27">
        <v>7346979470</v>
      </c>
      <c r="I422" s="28">
        <v>3</v>
      </c>
      <c r="J422" s="29" t="s">
        <v>2235</v>
      </c>
      <c r="K422" s="67" t="s">
        <v>2234</v>
      </c>
      <c r="L422" s="47">
        <v>312</v>
      </c>
      <c r="M422" s="50" t="s">
        <v>2234</v>
      </c>
      <c r="N422" s="129" t="s">
        <v>454</v>
      </c>
      <c r="O422" s="29" t="str">
        <f t="shared" si="87"/>
        <v>M</v>
      </c>
      <c r="P422" s="130">
        <v>5.31</v>
      </c>
      <c r="Q422" s="53" t="str">
        <f t="shared" si="86"/>
        <v>NO</v>
      </c>
      <c r="R422" s="56" t="s">
        <v>2235</v>
      </c>
      <c r="S422" s="57">
        <v>10148</v>
      </c>
      <c r="T422" s="33">
        <v>547</v>
      </c>
      <c r="U422" s="33">
        <v>1324</v>
      </c>
      <c r="V422" s="58">
        <v>205</v>
      </c>
      <c r="W422" s="32">
        <f t="shared" si="76"/>
        <v>0</v>
      </c>
      <c r="X422" s="25">
        <f t="shared" si="77"/>
        <v>1</v>
      </c>
      <c r="Y422" s="25">
        <f t="shared" si="78"/>
        <v>0</v>
      </c>
      <c r="Z422" s="27">
        <f t="shared" si="79"/>
        <v>0</v>
      </c>
      <c r="AA422" s="66" t="str">
        <f t="shared" si="80"/>
        <v>-</v>
      </c>
      <c r="AB422" s="32">
        <f t="shared" si="81"/>
        <v>0</v>
      </c>
      <c r="AC422" s="25">
        <f t="shared" si="82"/>
        <v>0</v>
      </c>
      <c r="AD422" s="27">
        <f t="shared" si="83"/>
        <v>0</v>
      </c>
      <c r="AE422" s="66" t="str">
        <f t="shared" si="84"/>
        <v>-</v>
      </c>
      <c r="AF422" s="32">
        <f t="shared" si="85"/>
        <v>0</v>
      </c>
    </row>
    <row r="423" spans="1:32" s="1" customFormat="1" ht="12.75">
      <c r="A423" s="136">
        <v>2600177</v>
      </c>
      <c r="B423" s="137">
        <v>82932</v>
      </c>
      <c r="C423" s="32" t="s">
        <v>1339</v>
      </c>
      <c r="D423" s="25" t="s">
        <v>1340</v>
      </c>
      <c r="E423" s="25" t="s">
        <v>1246</v>
      </c>
      <c r="F423" s="25">
        <v>48141</v>
      </c>
      <c r="G423" s="26">
        <v>1553</v>
      </c>
      <c r="H423" s="27">
        <v>7347280128</v>
      </c>
      <c r="I423" s="28">
        <v>3</v>
      </c>
      <c r="J423" s="29" t="s">
        <v>2235</v>
      </c>
      <c r="K423" s="67" t="s">
        <v>2234</v>
      </c>
      <c r="L423" s="47">
        <v>143</v>
      </c>
      <c r="M423" s="50" t="s">
        <v>2234</v>
      </c>
      <c r="N423" s="129" t="s">
        <v>454</v>
      </c>
      <c r="O423" s="29" t="str">
        <f t="shared" si="87"/>
        <v>M</v>
      </c>
      <c r="P423" s="130">
        <v>29.677</v>
      </c>
      <c r="Q423" s="53" t="str">
        <f t="shared" si="86"/>
        <v>YES</v>
      </c>
      <c r="R423" s="56" t="s">
        <v>2235</v>
      </c>
      <c r="S423" s="57">
        <v>23299</v>
      </c>
      <c r="T423" s="33">
        <v>2550</v>
      </c>
      <c r="U423" s="33">
        <v>2520</v>
      </c>
      <c r="V423" s="58">
        <v>2194</v>
      </c>
      <c r="W423" s="32">
        <f t="shared" si="76"/>
        <v>0</v>
      </c>
      <c r="X423" s="25">
        <f t="shared" si="77"/>
        <v>1</v>
      </c>
      <c r="Y423" s="25">
        <f t="shared" si="78"/>
        <v>0</v>
      </c>
      <c r="Z423" s="27">
        <f t="shared" si="79"/>
        <v>0</v>
      </c>
      <c r="AA423" s="66" t="str">
        <f t="shared" si="80"/>
        <v>-</v>
      </c>
      <c r="AB423" s="32">
        <f t="shared" si="81"/>
        <v>0</v>
      </c>
      <c r="AC423" s="25">
        <f t="shared" si="82"/>
        <v>1</v>
      </c>
      <c r="AD423" s="27">
        <f t="shared" si="83"/>
        <v>0</v>
      </c>
      <c r="AE423" s="66" t="str">
        <f t="shared" si="84"/>
        <v>-</v>
      </c>
      <c r="AF423" s="32">
        <f t="shared" si="85"/>
        <v>0</v>
      </c>
    </row>
    <row r="424" spans="1:32" s="1" customFormat="1" ht="12.75">
      <c r="A424" s="136">
        <v>2620380</v>
      </c>
      <c r="B424" s="137">
        <v>28090</v>
      </c>
      <c r="C424" s="32" t="s">
        <v>2331</v>
      </c>
      <c r="D424" s="25" t="s">
        <v>2319</v>
      </c>
      <c r="E424" s="25" t="s">
        <v>528</v>
      </c>
      <c r="F424" s="25">
        <v>49649</v>
      </c>
      <c r="G424" s="26">
        <v>580</v>
      </c>
      <c r="H424" s="27">
        <v>2312635262</v>
      </c>
      <c r="I424" s="28">
        <v>7</v>
      </c>
      <c r="J424" s="29" t="s">
        <v>2236</v>
      </c>
      <c r="K424" s="67" t="s">
        <v>2234</v>
      </c>
      <c r="L424" s="47">
        <v>1349</v>
      </c>
      <c r="M424" s="50" t="s">
        <v>2235</v>
      </c>
      <c r="N424" s="129">
        <v>8.368495077</v>
      </c>
      <c r="O424" s="29" t="str">
        <f t="shared" si="87"/>
        <v>NO</v>
      </c>
      <c r="P424" s="130"/>
      <c r="Q424" s="53" t="str">
        <f t="shared" si="86"/>
        <v>NO</v>
      </c>
      <c r="R424" s="56" t="s">
        <v>2236</v>
      </c>
      <c r="S424" s="57">
        <v>68431</v>
      </c>
      <c r="T424" s="33">
        <v>5105</v>
      </c>
      <c r="U424" s="33">
        <v>15540</v>
      </c>
      <c r="V424" s="58">
        <v>888</v>
      </c>
      <c r="W424" s="32">
        <f t="shared" si="76"/>
        <v>1</v>
      </c>
      <c r="X424" s="25">
        <f t="shared" si="77"/>
        <v>0</v>
      </c>
      <c r="Y424" s="25">
        <f t="shared" si="78"/>
        <v>0</v>
      </c>
      <c r="Z424" s="27">
        <f t="shared" si="79"/>
        <v>0</v>
      </c>
      <c r="AA424" s="66" t="str">
        <f t="shared" si="80"/>
        <v>-</v>
      </c>
      <c r="AB424" s="32">
        <f t="shared" si="81"/>
        <v>1</v>
      </c>
      <c r="AC424" s="25">
        <f t="shared" si="82"/>
        <v>0</v>
      </c>
      <c r="AD424" s="27">
        <f t="shared" si="83"/>
        <v>0</v>
      </c>
      <c r="AE424" s="66" t="str">
        <f t="shared" si="84"/>
        <v>-</v>
      </c>
      <c r="AF424" s="32">
        <f t="shared" si="85"/>
        <v>0</v>
      </c>
    </row>
    <row r="425" spans="1:32" s="1" customFormat="1" ht="12.75">
      <c r="A425" s="136">
        <v>2620400</v>
      </c>
      <c r="B425" s="137">
        <v>79080</v>
      </c>
      <c r="C425" s="32" t="s">
        <v>2332</v>
      </c>
      <c r="D425" s="25" t="s">
        <v>2333</v>
      </c>
      <c r="E425" s="25" t="s">
        <v>302</v>
      </c>
      <c r="F425" s="25">
        <v>48741</v>
      </c>
      <c r="G425" s="26">
        <v>9524</v>
      </c>
      <c r="H425" s="27">
        <v>9896832294</v>
      </c>
      <c r="I425" s="28" t="s">
        <v>471</v>
      </c>
      <c r="J425" s="29" t="s">
        <v>2236</v>
      </c>
      <c r="K425" s="67" t="s">
        <v>2234</v>
      </c>
      <c r="L425" s="47">
        <v>612</v>
      </c>
      <c r="M425" s="50" t="s">
        <v>2235</v>
      </c>
      <c r="N425" s="129">
        <v>7.790368272</v>
      </c>
      <c r="O425" s="29" t="str">
        <f t="shared" si="87"/>
        <v>NO</v>
      </c>
      <c r="P425" s="130"/>
      <c r="Q425" s="53" t="str">
        <f t="shared" si="86"/>
        <v>NO</v>
      </c>
      <c r="R425" s="56" t="s">
        <v>2236</v>
      </c>
      <c r="S425" s="57">
        <v>41938</v>
      </c>
      <c r="T425" s="33">
        <v>3773</v>
      </c>
      <c r="U425" s="33">
        <v>5031</v>
      </c>
      <c r="V425" s="58">
        <v>1886</v>
      </c>
      <c r="W425" s="32">
        <f t="shared" si="76"/>
        <v>1</v>
      </c>
      <c r="X425" s="25">
        <f t="shared" si="77"/>
        <v>0</v>
      </c>
      <c r="Y425" s="25">
        <f t="shared" si="78"/>
        <v>0</v>
      </c>
      <c r="Z425" s="27">
        <f t="shared" si="79"/>
        <v>0</v>
      </c>
      <c r="AA425" s="66" t="str">
        <f t="shared" si="80"/>
        <v>-</v>
      </c>
      <c r="AB425" s="32">
        <f t="shared" si="81"/>
        <v>1</v>
      </c>
      <c r="AC425" s="25">
        <f t="shared" si="82"/>
        <v>0</v>
      </c>
      <c r="AD425" s="27">
        <f t="shared" si="83"/>
        <v>0</v>
      </c>
      <c r="AE425" s="66" t="str">
        <f t="shared" si="84"/>
        <v>-</v>
      </c>
      <c r="AF425" s="32">
        <f t="shared" si="85"/>
        <v>0</v>
      </c>
    </row>
    <row r="426" spans="1:32" s="1" customFormat="1" ht="12.75">
      <c r="A426" s="136">
        <v>2600148</v>
      </c>
      <c r="B426" s="137">
        <v>41914</v>
      </c>
      <c r="C426" s="32" t="s">
        <v>1286</v>
      </c>
      <c r="D426" s="25" t="s">
        <v>1287</v>
      </c>
      <c r="E426" s="25" t="s">
        <v>400</v>
      </c>
      <c r="F426" s="25">
        <v>49525</v>
      </c>
      <c r="G426" s="26">
        <v>4531</v>
      </c>
      <c r="H426" s="27">
        <v>6163641100</v>
      </c>
      <c r="I426" s="28">
        <v>4</v>
      </c>
      <c r="J426" s="29" t="s">
        <v>2235</v>
      </c>
      <c r="K426" s="67" t="s">
        <v>2234</v>
      </c>
      <c r="L426" s="47">
        <v>620</v>
      </c>
      <c r="M426" s="50" t="s">
        <v>2235</v>
      </c>
      <c r="N426" s="129" t="s">
        <v>454</v>
      </c>
      <c r="O426" s="29" t="str">
        <f t="shared" si="87"/>
        <v>M</v>
      </c>
      <c r="P426" s="130">
        <v>6.829</v>
      </c>
      <c r="Q426" s="53" t="str">
        <f t="shared" si="86"/>
        <v>NO</v>
      </c>
      <c r="R426" s="56" t="s">
        <v>2235</v>
      </c>
      <c r="S426" s="57">
        <v>17251</v>
      </c>
      <c r="T426" s="33">
        <v>1222</v>
      </c>
      <c r="U426" s="33">
        <v>2383</v>
      </c>
      <c r="V426" s="58">
        <v>408</v>
      </c>
      <c r="W426" s="32">
        <f t="shared" si="76"/>
        <v>0</v>
      </c>
      <c r="X426" s="25">
        <f t="shared" si="77"/>
        <v>0</v>
      </c>
      <c r="Y426" s="25">
        <f t="shared" si="78"/>
        <v>0</v>
      </c>
      <c r="Z426" s="27">
        <f t="shared" si="79"/>
        <v>0</v>
      </c>
      <c r="AA426" s="66" t="str">
        <f t="shared" si="80"/>
        <v>-</v>
      </c>
      <c r="AB426" s="32">
        <f t="shared" si="81"/>
        <v>0</v>
      </c>
      <c r="AC426" s="25">
        <f t="shared" si="82"/>
        <v>0</v>
      </c>
      <c r="AD426" s="27">
        <f t="shared" si="83"/>
        <v>0</v>
      </c>
      <c r="AE426" s="66" t="str">
        <f t="shared" si="84"/>
        <v>-</v>
      </c>
      <c r="AF426" s="32">
        <f t="shared" si="85"/>
        <v>0</v>
      </c>
    </row>
    <row r="427" spans="1:32" s="1" customFormat="1" ht="12.75">
      <c r="A427" s="136">
        <v>2620550</v>
      </c>
      <c r="B427" s="137">
        <v>78040</v>
      </c>
      <c r="C427" s="32" t="s">
        <v>2334</v>
      </c>
      <c r="D427" s="25" t="s">
        <v>2335</v>
      </c>
      <c r="E427" s="25" t="s">
        <v>2336</v>
      </c>
      <c r="F427" s="25">
        <v>48848</v>
      </c>
      <c r="G427" s="26">
        <v>9765</v>
      </c>
      <c r="H427" s="27">
        <v>5176512705</v>
      </c>
      <c r="I427" s="28">
        <v>7</v>
      </c>
      <c r="J427" s="29" t="s">
        <v>2236</v>
      </c>
      <c r="K427" s="67" t="s">
        <v>2234</v>
      </c>
      <c r="L427" s="47">
        <v>1225</v>
      </c>
      <c r="M427" s="50" t="s">
        <v>2235</v>
      </c>
      <c r="N427" s="129">
        <v>6.401249024</v>
      </c>
      <c r="O427" s="29" t="str">
        <f t="shared" si="87"/>
        <v>NO</v>
      </c>
      <c r="P427" s="130"/>
      <c r="Q427" s="53" t="str">
        <f t="shared" si="86"/>
        <v>NO</v>
      </c>
      <c r="R427" s="56" t="s">
        <v>2236</v>
      </c>
      <c r="S427" s="57">
        <v>40737</v>
      </c>
      <c r="T427" s="33">
        <v>2299</v>
      </c>
      <c r="U427" s="33">
        <v>5155</v>
      </c>
      <c r="V427" s="58">
        <v>807</v>
      </c>
      <c r="W427" s="32">
        <f t="shared" si="76"/>
        <v>1</v>
      </c>
      <c r="X427" s="25">
        <f t="shared" si="77"/>
        <v>0</v>
      </c>
      <c r="Y427" s="25">
        <f t="shared" si="78"/>
        <v>0</v>
      </c>
      <c r="Z427" s="27">
        <f t="shared" si="79"/>
        <v>0</v>
      </c>
      <c r="AA427" s="66" t="str">
        <f t="shared" si="80"/>
        <v>-</v>
      </c>
      <c r="AB427" s="32">
        <f t="shared" si="81"/>
        <v>1</v>
      </c>
      <c r="AC427" s="25">
        <f t="shared" si="82"/>
        <v>0</v>
      </c>
      <c r="AD427" s="27">
        <f t="shared" si="83"/>
        <v>0</v>
      </c>
      <c r="AE427" s="66" t="str">
        <f t="shared" si="84"/>
        <v>-</v>
      </c>
      <c r="AF427" s="32">
        <f t="shared" si="85"/>
        <v>0</v>
      </c>
    </row>
    <row r="428" spans="1:32" s="1" customFormat="1" ht="12.75">
      <c r="A428" s="136">
        <v>2620610</v>
      </c>
      <c r="B428" s="137">
        <v>57020</v>
      </c>
      <c r="C428" s="32" t="s">
        <v>2337</v>
      </c>
      <c r="D428" s="25" t="s">
        <v>2221</v>
      </c>
      <c r="E428" s="25" t="s">
        <v>775</v>
      </c>
      <c r="F428" s="25">
        <v>49651</v>
      </c>
      <c r="G428" s="26">
        <v>900</v>
      </c>
      <c r="H428" s="27">
        <v>2318394333</v>
      </c>
      <c r="I428" s="28">
        <v>7</v>
      </c>
      <c r="J428" s="29" t="s">
        <v>2236</v>
      </c>
      <c r="K428" s="67" t="s">
        <v>2234</v>
      </c>
      <c r="L428" s="47">
        <v>1126</v>
      </c>
      <c r="M428" s="50" t="s">
        <v>2235</v>
      </c>
      <c r="N428" s="129">
        <v>17.15076072</v>
      </c>
      <c r="O428" s="29" t="str">
        <f t="shared" si="87"/>
        <v>NO</v>
      </c>
      <c r="P428" s="130"/>
      <c r="Q428" s="53" t="str">
        <f t="shared" si="86"/>
        <v>NO</v>
      </c>
      <c r="R428" s="56" t="s">
        <v>2236</v>
      </c>
      <c r="S428" s="57">
        <v>97316</v>
      </c>
      <c r="T428" s="33">
        <v>8440</v>
      </c>
      <c r="U428" s="33">
        <v>19042</v>
      </c>
      <c r="V428" s="58">
        <v>15143</v>
      </c>
      <c r="W428" s="32">
        <f t="shared" si="76"/>
        <v>1</v>
      </c>
      <c r="X428" s="25">
        <f t="shared" si="77"/>
        <v>0</v>
      </c>
      <c r="Y428" s="25">
        <f t="shared" si="78"/>
        <v>0</v>
      </c>
      <c r="Z428" s="27">
        <f t="shared" si="79"/>
        <v>0</v>
      </c>
      <c r="AA428" s="66" t="str">
        <f t="shared" si="80"/>
        <v>-</v>
      </c>
      <c r="AB428" s="32">
        <f t="shared" si="81"/>
        <v>1</v>
      </c>
      <c r="AC428" s="25">
        <f t="shared" si="82"/>
        <v>0</v>
      </c>
      <c r="AD428" s="27">
        <f t="shared" si="83"/>
        <v>0</v>
      </c>
      <c r="AE428" s="66" t="str">
        <f t="shared" si="84"/>
        <v>-</v>
      </c>
      <c r="AF428" s="32">
        <f t="shared" si="85"/>
        <v>0</v>
      </c>
    </row>
    <row r="429" spans="1:32" s="1" customFormat="1" ht="12.75">
      <c r="A429" s="136">
        <v>2620670</v>
      </c>
      <c r="B429" s="137">
        <v>25200</v>
      </c>
      <c r="C429" s="32" t="s">
        <v>2338</v>
      </c>
      <c r="D429" s="25" t="s">
        <v>2339</v>
      </c>
      <c r="E429" s="25" t="s">
        <v>495</v>
      </c>
      <c r="F429" s="25">
        <v>48430</v>
      </c>
      <c r="G429" s="26">
        <v>9622</v>
      </c>
      <c r="H429" s="27">
        <v>8105911004</v>
      </c>
      <c r="I429" s="28" t="s">
        <v>467</v>
      </c>
      <c r="J429" s="29" t="s">
        <v>2235</v>
      </c>
      <c r="K429" s="67" t="s">
        <v>2234</v>
      </c>
      <c r="L429" s="47">
        <v>1383</v>
      </c>
      <c r="M429" s="50" t="s">
        <v>2235</v>
      </c>
      <c r="N429" s="129">
        <v>1.818181818</v>
      </c>
      <c r="O429" s="29" t="str">
        <f t="shared" si="87"/>
        <v>NO</v>
      </c>
      <c r="P429" s="130"/>
      <c r="Q429" s="53" t="str">
        <f t="shared" si="86"/>
        <v>NO</v>
      </c>
      <c r="R429" s="56" t="s">
        <v>2235</v>
      </c>
      <c r="S429" s="57">
        <v>26580</v>
      </c>
      <c r="T429" s="33">
        <v>0</v>
      </c>
      <c r="U429" s="33">
        <v>4336</v>
      </c>
      <c r="V429" s="58">
        <v>911</v>
      </c>
      <c r="W429" s="32">
        <f t="shared" si="76"/>
        <v>0</v>
      </c>
      <c r="X429" s="25">
        <f t="shared" si="77"/>
        <v>0</v>
      </c>
      <c r="Y429" s="25">
        <f t="shared" si="78"/>
        <v>0</v>
      </c>
      <c r="Z429" s="27">
        <f t="shared" si="79"/>
        <v>0</v>
      </c>
      <c r="AA429" s="66" t="str">
        <f t="shared" si="80"/>
        <v>-</v>
      </c>
      <c r="AB429" s="32">
        <f t="shared" si="81"/>
        <v>0</v>
      </c>
      <c r="AC429" s="25">
        <f t="shared" si="82"/>
        <v>0</v>
      </c>
      <c r="AD429" s="27">
        <f t="shared" si="83"/>
        <v>0</v>
      </c>
      <c r="AE429" s="66" t="str">
        <f t="shared" si="84"/>
        <v>-</v>
      </c>
      <c r="AF429" s="32">
        <f t="shared" si="85"/>
        <v>0</v>
      </c>
    </row>
    <row r="430" spans="1:32" s="1" customFormat="1" ht="12.75">
      <c r="A430" s="136">
        <v>2620700</v>
      </c>
      <c r="B430" s="137">
        <v>31130</v>
      </c>
      <c r="C430" s="32" t="s">
        <v>2340</v>
      </c>
      <c r="D430" s="25" t="s">
        <v>2341</v>
      </c>
      <c r="E430" s="25" t="s">
        <v>2342</v>
      </c>
      <c r="F430" s="25">
        <v>49945</v>
      </c>
      <c r="G430" s="26">
        <v>1002</v>
      </c>
      <c r="H430" s="27">
        <v>9062966211</v>
      </c>
      <c r="I430" s="28">
        <v>7</v>
      </c>
      <c r="J430" s="29" t="s">
        <v>2236</v>
      </c>
      <c r="K430" s="67" t="s">
        <v>2234</v>
      </c>
      <c r="L430" s="47">
        <v>515</v>
      </c>
      <c r="M430" s="50" t="s">
        <v>2234</v>
      </c>
      <c r="N430" s="129">
        <v>12.66447368</v>
      </c>
      <c r="O430" s="29" t="str">
        <f t="shared" si="87"/>
        <v>NO</v>
      </c>
      <c r="P430" s="130"/>
      <c r="Q430" s="53" t="str">
        <f t="shared" si="86"/>
        <v>NO</v>
      </c>
      <c r="R430" s="56" t="s">
        <v>2236</v>
      </c>
      <c r="S430" s="57">
        <v>39848</v>
      </c>
      <c r="T430" s="33">
        <v>3127</v>
      </c>
      <c r="U430" s="33">
        <v>3868</v>
      </c>
      <c r="V430" s="58">
        <v>4575</v>
      </c>
      <c r="W430" s="32">
        <f t="shared" si="76"/>
        <v>1</v>
      </c>
      <c r="X430" s="25">
        <f t="shared" si="77"/>
        <v>1</v>
      </c>
      <c r="Y430" s="25">
        <f t="shared" si="78"/>
        <v>0</v>
      </c>
      <c r="Z430" s="27">
        <f t="shared" si="79"/>
        <v>0</v>
      </c>
      <c r="AA430" s="66" t="str">
        <f t="shared" si="80"/>
        <v>SRSA</v>
      </c>
      <c r="AB430" s="32">
        <f t="shared" si="81"/>
        <v>1</v>
      </c>
      <c r="AC430" s="25">
        <f t="shared" si="82"/>
        <v>0</v>
      </c>
      <c r="AD430" s="27">
        <f t="shared" si="83"/>
        <v>0</v>
      </c>
      <c r="AE430" s="66" t="str">
        <f t="shared" si="84"/>
        <v>-</v>
      </c>
      <c r="AF430" s="32">
        <f t="shared" si="85"/>
        <v>0</v>
      </c>
    </row>
    <row r="431" spans="1:32" s="1" customFormat="1" ht="12.75">
      <c r="A431" s="136">
        <v>2620730</v>
      </c>
      <c r="B431" s="137">
        <v>63230</v>
      </c>
      <c r="C431" s="32" t="s">
        <v>2343</v>
      </c>
      <c r="D431" s="25" t="s">
        <v>2344</v>
      </c>
      <c r="E431" s="25" t="s">
        <v>2345</v>
      </c>
      <c r="F431" s="25">
        <v>48362</v>
      </c>
      <c r="G431" s="26">
        <v>3165</v>
      </c>
      <c r="H431" s="27">
        <v>2486935413</v>
      </c>
      <c r="I431" s="28" t="s">
        <v>458</v>
      </c>
      <c r="J431" s="29" t="s">
        <v>2235</v>
      </c>
      <c r="K431" s="67" t="s">
        <v>2234</v>
      </c>
      <c r="L431" s="47">
        <v>6970</v>
      </c>
      <c r="M431" s="50" t="s">
        <v>2235</v>
      </c>
      <c r="N431" s="129">
        <v>3.46292482</v>
      </c>
      <c r="O431" s="29" t="str">
        <f t="shared" si="87"/>
        <v>NO</v>
      </c>
      <c r="P431" s="130"/>
      <c r="Q431" s="53" t="str">
        <f t="shared" si="86"/>
        <v>NO</v>
      </c>
      <c r="R431" s="56" t="s">
        <v>2235</v>
      </c>
      <c r="S431" s="57">
        <v>167212</v>
      </c>
      <c r="T431" s="33">
        <v>5807</v>
      </c>
      <c r="U431" s="33">
        <v>51085</v>
      </c>
      <c r="V431" s="58">
        <v>4833</v>
      </c>
      <c r="W431" s="32">
        <f t="shared" si="76"/>
        <v>0</v>
      </c>
      <c r="X431" s="25">
        <f t="shared" si="77"/>
        <v>0</v>
      </c>
      <c r="Y431" s="25">
        <f t="shared" si="78"/>
        <v>0</v>
      </c>
      <c r="Z431" s="27">
        <f t="shared" si="79"/>
        <v>0</v>
      </c>
      <c r="AA431" s="66" t="str">
        <f t="shared" si="80"/>
        <v>-</v>
      </c>
      <c r="AB431" s="32">
        <f t="shared" si="81"/>
        <v>0</v>
      </c>
      <c r="AC431" s="25">
        <f t="shared" si="82"/>
        <v>0</v>
      </c>
      <c r="AD431" s="27">
        <f t="shared" si="83"/>
        <v>0</v>
      </c>
      <c r="AE431" s="66" t="str">
        <f t="shared" si="84"/>
        <v>-</v>
      </c>
      <c r="AF431" s="32">
        <f t="shared" si="85"/>
        <v>0</v>
      </c>
    </row>
    <row r="432" spans="1:32" s="1" customFormat="1" ht="12.75">
      <c r="A432" s="136">
        <v>2632670</v>
      </c>
      <c r="B432" s="137">
        <v>50120</v>
      </c>
      <c r="C432" s="32" t="s">
        <v>948</v>
      </c>
      <c r="D432" s="25" t="s">
        <v>949</v>
      </c>
      <c r="E432" s="25" t="s">
        <v>2353</v>
      </c>
      <c r="F432" s="25">
        <v>48081</v>
      </c>
      <c r="G432" s="26">
        <v>1249</v>
      </c>
      <c r="H432" s="27">
        <v>5862858480</v>
      </c>
      <c r="I432" s="28">
        <v>3</v>
      </c>
      <c r="J432" s="29" t="s">
        <v>2235</v>
      </c>
      <c r="K432" s="67" t="s">
        <v>2234</v>
      </c>
      <c r="L432" s="47">
        <v>2978</v>
      </c>
      <c r="M432" s="50" t="s">
        <v>2235</v>
      </c>
      <c r="N432" s="129">
        <v>5.250659631</v>
      </c>
      <c r="O432" s="29" t="str">
        <f t="shared" si="87"/>
        <v>NO</v>
      </c>
      <c r="P432" s="130"/>
      <c r="Q432" s="53" t="str">
        <f t="shared" si="86"/>
        <v>NO</v>
      </c>
      <c r="R432" s="56" t="s">
        <v>2235</v>
      </c>
      <c r="S432" s="57">
        <v>94273</v>
      </c>
      <c r="T432" s="33">
        <v>3329</v>
      </c>
      <c r="U432" s="33">
        <v>11787</v>
      </c>
      <c r="V432" s="58">
        <v>1962</v>
      </c>
      <c r="W432" s="32">
        <f t="shared" si="76"/>
        <v>0</v>
      </c>
      <c r="X432" s="25">
        <f t="shared" si="77"/>
        <v>0</v>
      </c>
      <c r="Y432" s="25">
        <f t="shared" si="78"/>
        <v>0</v>
      </c>
      <c r="Z432" s="27">
        <f t="shared" si="79"/>
        <v>0</v>
      </c>
      <c r="AA432" s="66" t="str">
        <f t="shared" si="80"/>
        <v>-</v>
      </c>
      <c r="AB432" s="32">
        <f t="shared" si="81"/>
        <v>0</v>
      </c>
      <c r="AC432" s="25">
        <f t="shared" si="82"/>
        <v>0</v>
      </c>
      <c r="AD432" s="27">
        <f t="shared" si="83"/>
        <v>0</v>
      </c>
      <c r="AE432" s="66" t="str">
        <f t="shared" si="84"/>
        <v>-</v>
      </c>
      <c r="AF432" s="32">
        <f t="shared" si="85"/>
        <v>0</v>
      </c>
    </row>
    <row r="433" spans="1:32" s="1" customFormat="1" ht="12.75">
      <c r="A433" s="136">
        <v>2600111</v>
      </c>
      <c r="B433" s="137">
        <v>64901</v>
      </c>
      <c r="C433" s="32" t="s">
        <v>441</v>
      </c>
      <c r="D433" s="25" t="s">
        <v>442</v>
      </c>
      <c r="E433" s="25" t="s">
        <v>443</v>
      </c>
      <c r="F433" s="25">
        <v>49420</v>
      </c>
      <c r="G433" s="26">
        <v>8414</v>
      </c>
      <c r="H433" s="27">
        <v>2318738199</v>
      </c>
      <c r="I433" s="28">
        <v>7</v>
      </c>
      <c r="J433" s="29" t="s">
        <v>2236</v>
      </c>
      <c r="K433" s="67" t="s">
        <v>2234</v>
      </c>
      <c r="L433" s="47">
        <v>116</v>
      </c>
      <c r="M433" s="50" t="s">
        <v>2234</v>
      </c>
      <c r="N433" s="129" t="s">
        <v>454</v>
      </c>
      <c r="O433" s="29" t="str">
        <f t="shared" si="87"/>
        <v>M</v>
      </c>
      <c r="P433" s="130">
        <v>23.016</v>
      </c>
      <c r="Q433" s="53" t="str">
        <f t="shared" si="86"/>
        <v>YES</v>
      </c>
      <c r="R433" s="56" t="s">
        <v>2236</v>
      </c>
      <c r="S433" s="57">
        <v>10213</v>
      </c>
      <c r="T433" s="33">
        <v>939</v>
      </c>
      <c r="U433" s="33">
        <v>915</v>
      </c>
      <c r="V433" s="58">
        <v>961</v>
      </c>
      <c r="W433" s="32">
        <f t="shared" si="76"/>
        <v>1</v>
      </c>
      <c r="X433" s="25">
        <f t="shared" si="77"/>
        <v>1</v>
      </c>
      <c r="Y433" s="25">
        <f t="shared" si="78"/>
        <v>0</v>
      </c>
      <c r="Z433" s="27">
        <f t="shared" si="79"/>
        <v>0</v>
      </c>
      <c r="AA433" s="66" t="str">
        <f t="shared" si="80"/>
        <v>SRSA</v>
      </c>
      <c r="AB433" s="32">
        <f t="shared" si="81"/>
        <v>1</v>
      </c>
      <c r="AC433" s="25">
        <f t="shared" si="82"/>
        <v>1</v>
      </c>
      <c r="AD433" s="27" t="str">
        <f t="shared" si="83"/>
        <v>Initial</v>
      </c>
      <c r="AE433" s="66" t="str">
        <f t="shared" si="84"/>
        <v>-</v>
      </c>
      <c r="AF433" s="32" t="str">
        <f t="shared" si="85"/>
        <v>SRSA</v>
      </c>
    </row>
    <row r="434" spans="1:32" s="1" customFormat="1" ht="12.75">
      <c r="A434" s="136">
        <v>2620820</v>
      </c>
      <c r="B434" s="137">
        <v>11030</v>
      </c>
      <c r="C434" s="32" t="s">
        <v>2346</v>
      </c>
      <c r="D434" s="25" t="s">
        <v>2347</v>
      </c>
      <c r="E434" s="25" t="s">
        <v>2348</v>
      </c>
      <c r="F434" s="25">
        <v>49127</v>
      </c>
      <c r="G434" s="26">
        <v>9497</v>
      </c>
      <c r="H434" s="27">
        <v>2694281400</v>
      </c>
      <c r="I434" s="28" t="s">
        <v>467</v>
      </c>
      <c r="J434" s="29" t="s">
        <v>2235</v>
      </c>
      <c r="K434" s="67" t="s">
        <v>2234</v>
      </c>
      <c r="L434" s="47">
        <v>2602</v>
      </c>
      <c r="M434" s="50" t="s">
        <v>2235</v>
      </c>
      <c r="N434" s="129">
        <v>2.575107296</v>
      </c>
      <c r="O434" s="29" t="str">
        <f t="shared" si="87"/>
        <v>NO</v>
      </c>
      <c r="P434" s="130"/>
      <c r="Q434" s="53" t="str">
        <f t="shared" si="86"/>
        <v>NO</v>
      </c>
      <c r="R434" s="56" t="s">
        <v>2235</v>
      </c>
      <c r="S434" s="57">
        <v>63817</v>
      </c>
      <c r="T434" s="33">
        <v>2249</v>
      </c>
      <c r="U434" s="33">
        <v>9881</v>
      </c>
      <c r="V434" s="58">
        <v>1714</v>
      </c>
      <c r="W434" s="32">
        <f t="shared" si="76"/>
        <v>0</v>
      </c>
      <c r="X434" s="25">
        <f t="shared" si="77"/>
        <v>0</v>
      </c>
      <c r="Y434" s="25">
        <f t="shared" si="78"/>
        <v>0</v>
      </c>
      <c r="Z434" s="27">
        <f t="shared" si="79"/>
        <v>0</v>
      </c>
      <c r="AA434" s="66" t="str">
        <f t="shared" si="80"/>
        <v>-</v>
      </c>
      <c r="AB434" s="32">
        <f t="shared" si="81"/>
        <v>0</v>
      </c>
      <c r="AC434" s="25">
        <f t="shared" si="82"/>
        <v>0</v>
      </c>
      <c r="AD434" s="27">
        <f t="shared" si="83"/>
        <v>0</v>
      </c>
      <c r="AE434" s="66" t="str">
        <f t="shared" si="84"/>
        <v>-</v>
      </c>
      <c r="AF434" s="32">
        <f t="shared" si="85"/>
        <v>0</v>
      </c>
    </row>
    <row r="435" spans="1:32" s="1" customFormat="1" ht="12.75">
      <c r="A435" s="136">
        <v>2620910</v>
      </c>
      <c r="B435" s="137">
        <v>59090</v>
      </c>
      <c r="C435" s="32" t="s">
        <v>2354</v>
      </c>
      <c r="D435" s="25" t="s">
        <v>2355</v>
      </c>
      <c r="E435" s="25" t="s">
        <v>2356</v>
      </c>
      <c r="F435" s="25">
        <v>48850</v>
      </c>
      <c r="G435" s="26">
        <v>9153</v>
      </c>
      <c r="H435" s="27">
        <v>9893526226</v>
      </c>
      <c r="I435" s="28">
        <v>7</v>
      </c>
      <c r="J435" s="29" t="s">
        <v>2236</v>
      </c>
      <c r="K435" s="67" t="s">
        <v>2234</v>
      </c>
      <c r="L435" s="47">
        <v>1692</v>
      </c>
      <c r="M435" s="50" t="s">
        <v>2235</v>
      </c>
      <c r="N435" s="129">
        <v>11.40595903</v>
      </c>
      <c r="O435" s="29" t="str">
        <f t="shared" si="87"/>
        <v>NO</v>
      </c>
      <c r="P435" s="130"/>
      <c r="Q435" s="53" t="str">
        <f t="shared" si="86"/>
        <v>NO</v>
      </c>
      <c r="R435" s="56" t="s">
        <v>2236</v>
      </c>
      <c r="S435" s="57">
        <v>119855</v>
      </c>
      <c r="T435" s="33">
        <v>9309</v>
      </c>
      <c r="U435" s="33">
        <v>12393</v>
      </c>
      <c r="V435" s="58">
        <v>5623</v>
      </c>
      <c r="W435" s="32">
        <f t="shared" si="76"/>
        <v>1</v>
      </c>
      <c r="X435" s="25">
        <f t="shared" si="77"/>
        <v>0</v>
      </c>
      <c r="Y435" s="25">
        <f t="shared" si="78"/>
        <v>0</v>
      </c>
      <c r="Z435" s="27">
        <f t="shared" si="79"/>
        <v>0</v>
      </c>
      <c r="AA435" s="66" t="str">
        <f t="shared" si="80"/>
        <v>-</v>
      </c>
      <c r="AB435" s="32">
        <f t="shared" si="81"/>
        <v>1</v>
      </c>
      <c r="AC435" s="25">
        <f t="shared" si="82"/>
        <v>0</v>
      </c>
      <c r="AD435" s="27">
        <f t="shared" si="83"/>
        <v>0</v>
      </c>
      <c r="AE435" s="66" t="str">
        <f t="shared" si="84"/>
        <v>-</v>
      </c>
      <c r="AF435" s="32">
        <f t="shared" si="85"/>
        <v>0</v>
      </c>
    </row>
    <row r="436" spans="1:32" s="1" customFormat="1" ht="12.75">
      <c r="A436" s="136">
        <v>2620880</v>
      </c>
      <c r="B436" s="137">
        <v>50130</v>
      </c>
      <c r="C436" s="32" t="s">
        <v>2351</v>
      </c>
      <c r="D436" s="25" t="s">
        <v>2352</v>
      </c>
      <c r="E436" s="25" t="s">
        <v>2353</v>
      </c>
      <c r="F436" s="25">
        <v>48081</v>
      </c>
      <c r="G436" s="26">
        <v>2181</v>
      </c>
      <c r="H436" s="27">
        <v>5864454015</v>
      </c>
      <c r="I436" s="28">
        <v>3</v>
      </c>
      <c r="J436" s="29" t="s">
        <v>2235</v>
      </c>
      <c r="K436" s="67" t="s">
        <v>2234</v>
      </c>
      <c r="L436" s="47">
        <v>2650</v>
      </c>
      <c r="M436" s="50" t="s">
        <v>2235</v>
      </c>
      <c r="N436" s="129">
        <v>3.063063063</v>
      </c>
      <c r="O436" s="29" t="str">
        <f t="shared" si="87"/>
        <v>NO</v>
      </c>
      <c r="P436" s="130"/>
      <c r="Q436" s="53" t="str">
        <f t="shared" si="86"/>
        <v>NO</v>
      </c>
      <c r="R436" s="56" t="s">
        <v>2235</v>
      </c>
      <c r="S436" s="57">
        <v>79029</v>
      </c>
      <c r="T436" s="33">
        <v>2352</v>
      </c>
      <c r="U436" s="33">
        <v>10866</v>
      </c>
      <c r="V436" s="58">
        <v>1745</v>
      </c>
      <c r="W436" s="32">
        <f t="shared" si="76"/>
        <v>0</v>
      </c>
      <c r="X436" s="25">
        <f t="shared" si="77"/>
        <v>0</v>
      </c>
      <c r="Y436" s="25">
        <f t="shared" si="78"/>
        <v>0</v>
      </c>
      <c r="Z436" s="27">
        <f t="shared" si="79"/>
        <v>0</v>
      </c>
      <c r="AA436" s="66" t="str">
        <f t="shared" si="80"/>
        <v>-</v>
      </c>
      <c r="AB436" s="32">
        <f t="shared" si="81"/>
        <v>0</v>
      </c>
      <c r="AC436" s="25">
        <f t="shared" si="82"/>
        <v>0</v>
      </c>
      <c r="AD436" s="27">
        <f t="shared" si="83"/>
        <v>0</v>
      </c>
      <c r="AE436" s="66" t="str">
        <f t="shared" si="84"/>
        <v>-</v>
      </c>
      <c r="AF436" s="32">
        <f t="shared" si="85"/>
        <v>0</v>
      </c>
    </row>
    <row r="437" spans="1:32" s="1" customFormat="1" ht="12.75">
      <c r="A437" s="136">
        <v>2620850</v>
      </c>
      <c r="B437" s="137">
        <v>13090</v>
      </c>
      <c r="C437" s="32" t="s">
        <v>2349</v>
      </c>
      <c r="D437" s="25" t="s">
        <v>2350</v>
      </c>
      <c r="E437" s="25" t="s">
        <v>310</v>
      </c>
      <c r="F437" s="25">
        <v>49015</v>
      </c>
      <c r="G437" s="26">
        <v>2903</v>
      </c>
      <c r="H437" s="27">
        <v>2695652411</v>
      </c>
      <c r="I437" s="28">
        <v>2</v>
      </c>
      <c r="J437" s="29" t="s">
        <v>2235</v>
      </c>
      <c r="K437" s="67" t="s">
        <v>2234</v>
      </c>
      <c r="L437" s="47">
        <v>3020</v>
      </c>
      <c r="M437" s="50" t="s">
        <v>2235</v>
      </c>
      <c r="N437" s="129">
        <v>6.017418844</v>
      </c>
      <c r="O437" s="29" t="str">
        <f t="shared" si="87"/>
        <v>NO</v>
      </c>
      <c r="P437" s="130"/>
      <c r="Q437" s="53" t="str">
        <f t="shared" si="86"/>
        <v>NO</v>
      </c>
      <c r="R437" s="56" t="s">
        <v>2235</v>
      </c>
      <c r="S437" s="57">
        <v>103972</v>
      </c>
      <c r="T437" s="33">
        <v>3990</v>
      </c>
      <c r="U437" s="33">
        <v>12206</v>
      </c>
      <c r="V437" s="58">
        <v>1990</v>
      </c>
      <c r="W437" s="32">
        <f t="shared" si="76"/>
        <v>0</v>
      </c>
      <c r="X437" s="25">
        <f t="shared" si="77"/>
        <v>0</v>
      </c>
      <c r="Y437" s="25">
        <f t="shared" si="78"/>
        <v>0</v>
      </c>
      <c r="Z437" s="27">
        <f t="shared" si="79"/>
        <v>0</v>
      </c>
      <c r="AA437" s="66" t="str">
        <f t="shared" si="80"/>
        <v>-</v>
      </c>
      <c r="AB437" s="32">
        <f t="shared" si="81"/>
        <v>0</v>
      </c>
      <c r="AC437" s="25">
        <f t="shared" si="82"/>
        <v>0</v>
      </c>
      <c r="AD437" s="27">
        <f t="shared" si="83"/>
        <v>0</v>
      </c>
      <c r="AE437" s="66" t="str">
        <f t="shared" si="84"/>
        <v>-</v>
      </c>
      <c r="AF437" s="32">
        <f t="shared" si="85"/>
        <v>0</v>
      </c>
    </row>
    <row r="438" spans="1:32" s="1" customFormat="1" ht="12.75">
      <c r="A438" s="136">
        <v>2620940</v>
      </c>
      <c r="B438" s="137">
        <v>25280</v>
      </c>
      <c r="C438" s="32" t="s">
        <v>2357</v>
      </c>
      <c r="D438" s="25" t="s">
        <v>2358</v>
      </c>
      <c r="E438" s="25" t="s">
        <v>2359</v>
      </c>
      <c r="F438" s="25">
        <v>48463</v>
      </c>
      <c r="G438" s="26">
        <v>9630</v>
      </c>
      <c r="H438" s="27">
        <v>8105913980</v>
      </c>
      <c r="I438" s="28" t="s">
        <v>477</v>
      </c>
      <c r="J438" s="29" t="s">
        <v>2236</v>
      </c>
      <c r="K438" s="67" t="s">
        <v>2234</v>
      </c>
      <c r="L438" s="47">
        <v>1932</v>
      </c>
      <c r="M438" s="50" t="s">
        <v>2235</v>
      </c>
      <c r="N438" s="129">
        <v>7.26899384</v>
      </c>
      <c r="O438" s="29" t="str">
        <f t="shared" si="87"/>
        <v>NO</v>
      </c>
      <c r="P438" s="130"/>
      <c r="Q438" s="53" t="str">
        <f t="shared" si="86"/>
        <v>NO</v>
      </c>
      <c r="R438" s="56" t="s">
        <v>2236</v>
      </c>
      <c r="S438" s="57">
        <v>93274</v>
      </c>
      <c r="T438" s="33">
        <v>5547</v>
      </c>
      <c r="U438" s="33">
        <v>9770</v>
      </c>
      <c r="V438" s="58">
        <v>1273</v>
      </c>
      <c r="W438" s="32">
        <f t="shared" si="76"/>
        <v>1</v>
      </c>
      <c r="X438" s="25">
        <f t="shared" si="77"/>
        <v>0</v>
      </c>
      <c r="Y438" s="25">
        <f t="shared" si="78"/>
        <v>0</v>
      </c>
      <c r="Z438" s="27">
        <f t="shared" si="79"/>
        <v>0</v>
      </c>
      <c r="AA438" s="66" t="str">
        <f t="shared" si="80"/>
        <v>-</v>
      </c>
      <c r="AB438" s="32">
        <f t="shared" si="81"/>
        <v>1</v>
      </c>
      <c r="AC438" s="25">
        <f t="shared" si="82"/>
        <v>0</v>
      </c>
      <c r="AD438" s="27">
        <f t="shared" si="83"/>
        <v>0</v>
      </c>
      <c r="AE438" s="66" t="str">
        <f t="shared" si="84"/>
        <v>-</v>
      </c>
      <c r="AF438" s="32">
        <f t="shared" si="85"/>
        <v>0</v>
      </c>
    </row>
    <row r="439" spans="1:32" s="1" customFormat="1" ht="12.75">
      <c r="A439" s="136">
        <v>2620980</v>
      </c>
      <c r="B439" s="137">
        <v>34090</v>
      </c>
      <c r="C439" s="32" t="s">
        <v>2360</v>
      </c>
      <c r="D439" s="25" t="s">
        <v>2361</v>
      </c>
      <c r="E439" s="25" t="s">
        <v>2362</v>
      </c>
      <c r="F439" s="25">
        <v>48849</v>
      </c>
      <c r="G439" s="26">
        <v>1299</v>
      </c>
      <c r="H439" s="27">
        <v>6163748043</v>
      </c>
      <c r="I439" s="28" t="s">
        <v>467</v>
      </c>
      <c r="J439" s="29" t="s">
        <v>2235</v>
      </c>
      <c r="K439" s="67" t="s">
        <v>2234</v>
      </c>
      <c r="L439" s="47">
        <v>2327</v>
      </c>
      <c r="M439" s="50" t="s">
        <v>2235</v>
      </c>
      <c r="N439" s="129">
        <v>6.973500697</v>
      </c>
      <c r="O439" s="29" t="str">
        <f t="shared" si="87"/>
        <v>NO</v>
      </c>
      <c r="P439" s="130"/>
      <c r="Q439" s="53" t="str">
        <f t="shared" si="86"/>
        <v>NO</v>
      </c>
      <c r="R439" s="56" t="s">
        <v>2235</v>
      </c>
      <c r="S439" s="57">
        <v>121283</v>
      </c>
      <c r="T439" s="33">
        <v>7061</v>
      </c>
      <c r="U439" s="33">
        <v>12442</v>
      </c>
      <c r="V439" s="58">
        <v>1533</v>
      </c>
      <c r="W439" s="32">
        <f t="shared" si="76"/>
        <v>0</v>
      </c>
      <c r="X439" s="25">
        <f t="shared" si="77"/>
        <v>0</v>
      </c>
      <c r="Y439" s="25">
        <f t="shared" si="78"/>
        <v>0</v>
      </c>
      <c r="Z439" s="27">
        <f t="shared" si="79"/>
        <v>0</v>
      </c>
      <c r="AA439" s="66" t="str">
        <f t="shared" si="80"/>
        <v>-</v>
      </c>
      <c r="AB439" s="32">
        <f t="shared" si="81"/>
        <v>0</v>
      </c>
      <c r="AC439" s="25">
        <f t="shared" si="82"/>
        <v>0</v>
      </c>
      <c r="AD439" s="27">
        <f t="shared" si="83"/>
        <v>0</v>
      </c>
      <c r="AE439" s="66" t="str">
        <f t="shared" si="84"/>
        <v>-</v>
      </c>
      <c r="AF439" s="32">
        <f t="shared" si="85"/>
        <v>0</v>
      </c>
    </row>
    <row r="440" spans="1:32" s="1" customFormat="1" ht="12.75">
      <c r="A440" s="136">
        <v>2621120</v>
      </c>
      <c r="B440" s="137">
        <v>63280</v>
      </c>
      <c r="C440" s="32" t="s">
        <v>2363</v>
      </c>
      <c r="D440" s="25" t="s">
        <v>2364</v>
      </c>
      <c r="E440" s="25" t="s">
        <v>2365</v>
      </c>
      <c r="F440" s="25">
        <v>48071</v>
      </c>
      <c r="G440" s="26">
        <v>1099</v>
      </c>
      <c r="H440" s="27">
        <v>2485891990</v>
      </c>
      <c r="I440" s="28">
        <v>3</v>
      </c>
      <c r="J440" s="29" t="s">
        <v>2235</v>
      </c>
      <c r="K440" s="67" t="s">
        <v>2234</v>
      </c>
      <c r="L440" s="47">
        <v>2260</v>
      </c>
      <c r="M440" s="50" t="s">
        <v>2235</v>
      </c>
      <c r="N440" s="129">
        <v>8.023555392</v>
      </c>
      <c r="O440" s="29" t="str">
        <f t="shared" si="87"/>
        <v>NO</v>
      </c>
      <c r="P440" s="130"/>
      <c r="Q440" s="53" t="str">
        <f t="shared" si="86"/>
        <v>NO</v>
      </c>
      <c r="R440" s="56" t="s">
        <v>2235</v>
      </c>
      <c r="S440" s="57">
        <v>104545</v>
      </c>
      <c r="T440" s="33">
        <v>6654</v>
      </c>
      <c r="U440" s="33">
        <v>12760</v>
      </c>
      <c r="V440" s="58">
        <v>1489</v>
      </c>
      <c r="W440" s="32">
        <f t="shared" si="76"/>
        <v>0</v>
      </c>
      <c r="X440" s="25">
        <f t="shared" si="77"/>
        <v>0</v>
      </c>
      <c r="Y440" s="25">
        <f t="shared" si="78"/>
        <v>0</v>
      </c>
      <c r="Z440" s="27">
        <f t="shared" si="79"/>
        <v>0</v>
      </c>
      <c r="AA440" s="66" t="str">
        <f t="shared" si="80"/>
        <v>-</v>
      </c>
      <c r="AB440" s="32">
        <f t="shared" si="81"/>
        <v>0</v>
      </c>
      <c r="AC440" s="25">
        <f t="shared" si="82"/>
        <v>0</v>
      </c>
      <c r="AD440" s="27">
        <f t="shared" si="83"/>
        <v>0</v>
      </c>
      <c r="AE440" s="66" t="str">
        <f t="shared" si="84"/>
        <v>-</v>
      </c>
      <c r="AF440" s="32">
        <f t="shared" si="85"/>
        <v>0</v>
      </c>
    </row>
    <row r="441" spans="1:32" s="1" customFormat="1" ht="12.75">
      <c r="A441" s="136">
        <v>2600220</v>
      </c>
      <c r="B441" s="137">
        <v>74903</v>
      </c>
      <c r="C441" s="32" t="s">
        <v>1426</v>
      </c>
      <c r="D441" s="25" t="s">
        <v>1427</v>
      </c>
      <c r="E441" s="25" t="s">
        <v>1428</v>
      </c>
      <c r="F441" s="25">
        <v>48074</v>
      </c>
      <c r="G441" s="26">
        <v>1517</v>
      </c>
      <c r="H441" s="27">
        <v>8109827210</v>
      </c>
      <c r="I441" s="28">
        <v>8</v>
      </c>
      <c r="J441" s="29" t="s">
        <v>2236</v>
      </c>
      <c r="K441" s="67" t="s">
        <v>2234</v>
      </c>
      <c r="L441" s="47">
        <v>367</v>
      </c>
      <c r="M441" s="50" t="s">
        <v>2234</v>
      </c>
      <c r="N441" s="129" t="s">
        <v>454</v>
      </c>
      <c r="O441" s="29" t="str">
        <f t="shared" si="87"/>
        <v>M</v>
      </c>
      <c r="P441" s="130">
        <v>11.028</v>
      </c>
      <c r="Q441" s="53" t="str">
        <f t="shared" si="86"/>
        <v>NO</v>
      </c>
      <c r="R441" s="56" t="s">
        <v>2236</v>
      </c>
      <c r="S441" s="57">
        <v>14089</v>
      </c>
      <c r="T441" s="33">
        <v>1504</v>
      </c>
      <c r="U441" s="33">
        <v>1995</v>
      </c>
      <c r="V441" s="58">
        <v>241</v>
      </c>
      <c r="W441" s="32">
        <f t="shared" si="76"/>
        <v>1</v>
      </c>
      <c r="X441" s="25">
        <f t="shared" si="77"/>
        <v>1</v>
      </c>
      <c r="Y441" s="25">
        <f t="shared" si="78"/>
        <v>0</v>
      </c>
      <c r="Z441" s="27">
        <f t="shared" si="79"/>
        <v>0</v>
      </c>
      <c r="AA441" s="66" t="str">
        <f t="shared" si="80"/>
        <v>SRSA</v>
      </c>
      <c r="AB441" s="32">
        <f t="shared" si="81"/>
        <v>1</v>
      </c>
      <c r="AC441" s="25">
        <f t="shared" si="82"/>
        <v>0</v>
      </c>
      <c r="AD441" s="27">
        <f t="shared" si="83"/>
        <v>0</v>
      </c>
      <c r="AE441" s="66" t="str">
        <f t="shared" si="84"/>
        <v>-</v>
      </c>
      <c r="AF441" s="32">
        <f t="shared" si="85"/>
        <v>0</v>
      </c>
    </row>
    <row r="442" spans="1:32" s="1" customFormat="1" ht="12.75">
      <c r="A442" s="136">
        <v>2600018</v>
      </c>
      <c r="B442" s="137">
        <v>7040</v>
      </c>
      <c r="C442" s="32" t="s">
        <v>341</v>
      </c>
      <c r="D442" s="25" t="s">
        <v>342</v>
      </c>
      <c r="E442" s="25" t="s">
        <v>343</v>
      </c>
      <c r="F442" s="25">
        <v>49946</v>
      </c>
      <c r="G442" s="26">
        <v>1447</v>
      </c>
      <c r="H442" s="27">
        <v>9065246121</v>
      </c>
      <c r="I442" s="28">
        <v>7</v>
      </c>
      <c r="J442" s="29" t="s">
        <v>2236</v>
      </c>
      <c r="K442" s="67" t="s">
        <v>2234</v>
      </c>
      <c r="L442" s="47">
        <v>742</v>
      </c>
      <c r="M442" s="50" t="s">
        <v>2236</v>
      </c>
      <c r="N442" s="129">
        <v>11.63895487</v>
      </c>
      <c r="O442" s="29" t="str">
        <f t="shared" si="87"/>
        <v>NO</v>
      </c>
      <c r="P442" s="130"/>
      <c r="Q442" s="53" t="str">
        <f t="shared" si="86"/>
        <v>NO</v>
      </c>
      <c r="R442" s="56" t="s">
        <v>2236</v>
      </c>
      <c r="S442" s="57">
        <v>39728</v>
      </c>
      <c r="T442" s="33">
        <v>2695</v>
      </c>
      <c r="U442" s="33">
        <v>4337</v>
      </c>
      <c r="V442" s="58">
        <v>5060</v>
      </c>
      <c r="W442" s="32">
        <f t="shared" si="76"/>
        <v>1</v>
      </c>
      <c r="X442" s="25">
        <f t="shared" si="77"/>
        <v>1</v>
      </c>
      <c r="Y442" s="25">
        <f t="shared" si="78"/>
        <v>0</v>
      </c>
      <c r="Z442" s="27">
        <f t="shared" si="79"/>
        <v>0</v>
      </c>
      <c r="AA442" s="66" t="str">
        <f t="shared" si="80"/>
        <v>SRSA</v>
      </c>
      <c r="AB442" s="32">
        <f t="shared" si="81"/>
        <v>1</v>
      </c>
      <c r="AC442" s="25">
        <f t="shared" si="82"/>
        <v>0</v>
      </c>
      <c r="AD442" s="27">
        <f t="shared" si="83"/>
        <v>0</v>
      </c>
      <c r="AE442" s="66" t="str">
        <f t="shared" si="84"/>
        <v>-</v>
      </c>
      <c r="AF442" s="32">
        <f t="shared" si="85"/>
        <v>0</v>
      </c>
    </row>
    <row r="443" spans="1:32" s="1" customFormat="1" ht="12.75">
      <c r="A443" s="136">
        <v>2621870</v>
      </c>
      <c r="B443" s="137">
        <v>50140</v>
      </c>
      <c r="C443" s="32" t="s">
        <v>28</v>
      </c>
      <c r="D443" s="25" t="s">
        <v>29</v>
      </c>
      <c r="E443" s="25" t="s">
        <v>30</v>
      </c>
      <c r="F443" s="25">
        <v>48045</v>
      </c>
      <c r="G443" s="26">
        <v>2917</v>
      </c>
      <c r="H443" s="27">
        <v>5867836300</v>
      </c>
      <c r="I443" s="28" t="s">
        <v>458</v>
      </c>
      <c r="J443" s="29" t="s">
        <v>2235</v>
      </c>
      <c r="K443" s="67" t="s">
        <v>2234</v>
      </c>
      <c r="L443" s="47">
        <v>10549</v>
      </c>
      <c r="M443" s="50" t="s">
        <v>2235</v>
      </c>
      <c r="N443" s="129">
        <v>9.441512004</v>
      </c>
      <c r="O443" s="29" t="str">
        <f t="shared" si="87"/>
        <v>NO</v>
      </c>
      <c r="P443" s="130"/>
      <c r="Q443" s="53" t="str">
        <f t="shared" si="86"/>
        <v>NO</v>
      </c>
      <c r="R443" s="56" t="s">
        <v>2235</v>
      </c>
      <c r="S443" s="57">
        <v>456724</v>
      </c>
      <c r="T443" s="33">
        <v>36578</v>
      </c>
      <c r="U443" s="33">
        <v>55711</v>
      </c>
      <c r="V443" s="58">
        <v>6949</v>
      </c>
      <c r="W443" s="32">
        <f t="shared" si="76"/>
        <v>0</v>
      </c>
      <c r="X443" s="25">
        <f t="shared" si="77"/>
        <v>0</v>
      </c>
      <c r="Y443" s="25">
        <f t="shared" si="78"/>
        <v>0</v>
      </c>
      <c r="Z443" s="27">
        <f t="shared" si="79"/>
        <v>0</v>
      </c>
      <c r="AA443" s="66" t="str">
        <f t="shared" si="80"/>
        <v>-</v>
      </c>
      <c r="AB443" s="32">
        <f t="shared" si="81"/>
        <v>0</v>
      </c>
      <c r="AC443" s="25">
        <f t="shared" si="82"/>
        <v>0</v>
      </c>
      <c r="AD443" s="27">
        <f t="shared" si="83"/>
        <v>0</v>
      </c>
      <c r="AE443" s="66" t="str">
        <f t="shared" si="84"/>
        <v>-</v>
      </c>
      <c r="AF443" s="32">
        <f t="shared" si="85"/>
        <v>0</v>
      </c>
    </row>
    <row r="444" spans="1:32" s="1" customFormat="1" ht="12.75">
      <c r="A444" s="136">
        <v>2621150</v>
      </c>
      <c r="B444" s="137">
        <v>33020</v>
      </c>
      <c r="C444" s="32" t="s">
        <v>2366</v>
      </c>
      <c r="D444" s="25" t="s">
        <v>2367</v>
      </c>
      <c r="E444" s="25" t="s">
        <v>549</v>
      </c>
      <c r="F444" s="25">
        <v>48933</v>
      </c>
      <c r="G444" s="26">
        <v>2080</v>
      </c>
      <c r="H444" s="27">
        <v>5173256007</v>
      </c>
      <c r="I444" s="28" t="s">
        <v>478</v>
      </c>
      <c r="J444" s="29" t="s">
        <v>2235</v>
      </c>
      <c r="K444" s="67" t="s">
        <v>2234</v>
      </c>
      <c r="L444" s="47">
        <v>15446</v>
      </c>
      <c r="M444" s="50" t="s">
        <v>2235</v>
      </c>
      <c r="N444" s="129">
        <v>21.41335227</v>
      </c>
      <c r="O444" s="29" t="str">
        <f t="shared" si="87"/>
        <v>YES</v>
      </c>
      <c r="P444" s="130"/>
      <c r="Q444" s="53" t="str">
        <f t="shared" si="86"/>
        <v>NO</v>
      </c>
      <c r="R444" s="56" t="s">
        <v>2235</v>
      </c>
      <c r="S444" s="57">
        <v>1923380</v>
      </c>
      <c r="T444" s="33">
        <v>203019</v>
      </c>
      <c r="U444" s="33">
        <v>396557</v>
      </c>
      <c r="V444" s="58">
        <v>136300</v>
      </c>
      <c r="W444" s="32">
        <f t="shared" si="76"/>
        <v>0</v>
      </c>
      <c r="X444" s="25">
        <f t="shared" si="77"/>
        <v>0</v>
      </c>
      <c r="Y444" s="25">
        <f t="shared" si="78"/>
        <v>0</v>
      </c>
      <c r="Z444" s="27">
        <f t="shared" si="79"/>
        <v>0</v>
      </c>
      <c r="AA444" s="66" t="str">
        <f t="shared" si="80"/>
        <v>-</v>
      </c>
      <c r="AB444" s="32">
        <f t="shared" si="81"/>
        <v>0</v>
      </c>
      <c r="AC444" s="25">
        <f t="shared" si="82"/>
        <v>1</v>
      </c>
      <c r="AD444" s="27">
        <f t="shared" si="83"/>
        <v>0</v>
      </c>
      <c r="AE444" s="66" t="str">
        <f t="shared" si="84"/>
        <v>-</v>
      </c>
      <c r="AF444" s="32">
        <f t="shared" si="85"/>
        <v>0</v>
      </c>
    </row>
    <row r="445" spans="1:32" s="1" customFormat="1" ht="12.75">
      <c r="A445" s="136">
        <v>2621180</v>
      </c>
      <c r="B445" s="137">
        <v>44010</v>
      </c>
      <c r="C445" s="32" t="s">
        <v>0</v>
      </c>
      <c r="D445" s="25" t="s">
        <v>1</v>
      </c>
      <c r="E445" s="25" t="s">
        <v>1294</v>
      </c>
      <c r="F445" s="25">
        <v>48446</v>
      </c>
      <c r="G445" s="26">
        <v>1873</v>
      </c>
      <c r="H445" s="27">
        <v>8106672401</v>
      </c>
      <c r="I445" s="28" t="s">
        <v>458</v>
      </c>
      <c r="J445" s="29" t="s">
        <v>2235</v>
      </c>
      <c r="K445" s="67" t="s">
        <v>2234</v>
      </c>
      <c r="L445" s="47">
        <v>6851</v>
      </c>
      <c r="M445" s="50" t="s">
        <v>2235</v>
      </c>
      <c r="N445" s="129">
        <v>7.50178614</v>
      </c>
      <c r="O445" s="29" t="str">
        <f t="shared" si="87"/>
        <v>NO</v>
      </c>
      <c r="P445" s="130"/>
      <c r="Q445" s="53" t="str">
        <f t="shared" si="86"/>
        <v>NO</v>
      </c>
      <c r="R445" s="56" t="s">
        <v>2235</v>
      </c>
      <c r="S445" s="57">
        <v>288824</v>
      </c>
      <c r="T445" s="33">
        <v>17273</v>
      </c>
      <c r="U445" s="33">
        <v>65173</v>
      </c>
      <c r="V445" s="58">
        <v>4513</v>
      </c>
      <c r="W445" s="32">
        <f t="shared" si="76"/>
        <v>0</v>
      </c>
      <c r="X445" s="25">
        <f t="shared" si="77"/>
        <v>0</v>
      </c>
      <c r="Y445" s="25">
        <f t="shared" si="78"/>
        <v>0</v>
      </c>
      <c r="Z445" s="27">
        <f t="shared" si="79"/>
        <v>0</v>
      </c>
      <c r="AA445" s="66" t="str">
        <f t="shared" si="80"/>
        <v>-</v>
      </c>
      <c r="AB445" s="32">
        <f t="shared" si="81"/>
        <v>0</v>
      </c>
      <c r="AC445" s="25">
        <f t="shared" si="82"/>
        <v>0</v>
      </c>
      <c r="AD445" s="27">
        <f t="shared" si="83"/>
        <v>0</v>
      </c>
      <c r="AE445" s="66" t="str">
        <f t="shared" si="84"/>
        <v>-</v>
      </c>
      <c r="AF445" s="32">
        <f t="shared" si="85"/>
        <v>0</v>
      </c>
    </row>
    <row r="446" spans="1:32" s="1" customFormat="1" ht="12.75">
      <c r="A446" s="136">
        <v>2680660</v>
      </c>
      <c r="B446" s="137">
        <v>44000</v>
      </c>
      <c r="C446" s="32" t="s">
        <v>1178</v>
      </c>
      <c r="D446" s="25" t="s">
        <v>1179</v>
      </c>
      <c r="E446" s="25" t="s">
        <v>1294</v>
      </c>
      <c r="F446" s="25">
        <v>48446</v>
      </c>
      <c r="G446" s="26">
        <v>1121</v>
      </c>
      <c r="H446" s="27">
        <v>8106645917</v>
      </c>
      <c r="I446" s="28">
        <v>8</v>
      </c>
      <c r="J446" s="29" t="s">
        <v>2236</v>
      </c>
      <c r="K446" s="67" t="s">
        <v>2234</v>
      </c>
      <c r="L446" s="47">
        <v>77</v>
      </c>
      <c r="M446" s="50" t="s">
        <v>2234</v>
      </c>
      <c r="N446" s="129" t="s">
        <v>454</v>
      </c>
      <c r="O446" s="29" t="str">
        <f t="shared" si="87"/>
        <v>M</v>
      </c>
      <c r="P446" s="130"/>
      <c r="Q446" s="53" t="str">
        <f t="shared" si="86"/>
        <v>NO</v>
      </c>
      <c r="R446" s="56" t="s">
        <v>2236</v>
      </c>
      <c r="S446" s="57">
        <v>464</v>
      </c>
      <c r="T446" s="33">
        <v>0</v>
      </c>
      <c r="U446" s="33">
        <v>234</v>
      </c>
      <c r="V446" s="58">
        <v>630</v>
      </c>
      <c r="W446" s="32">
        <f t="shared" si="76"/>
        <v>1</v>
      </c>
      <c r="X446" s="25">
        <f t="shared" si="77"/>
        <v>1</v>
      </c>
      <c r="Y446" s="25">
        <f t="shared" si="78"/>
        <v>0</v>
      </c>
      <c r="Z446" s="27">
        <f t="shared" si="79"/>
        <v>0</v>
      </c>
      <c r="AA446" s="66" t="str">
        <f t="shared" si="80"/>
        <v>SRSA</v>
      </c>
      <c r="AB446" s="32">
        <f t="shared" si="81"/>
        <v>1</v>
      </c>
      <c r="AC446" s="25">
        <f t="shared" si="82"/>
        <v>0</v>
      </c>
      <c r="AD446" s="27">
        <f t="shared" si="83"/>
        <v>0</v>
      </c>
      <c r="AE446" s="66" t="str">
        <f t="shared" si="84"/>
        <v>-</v>
      </c>
      <c r="AF446" s="32">
        <f t="shared" si="85"/>
        <v>0</v>
      </c>
    </row>
    <row r="447" spans="1:32" s="1" customFormat="1" ht="12.75">
      <c r="A447" s="138" t="s">
        <v>2237</v>
      </c>
      <c r="B447" s="137" t="s">
        <v>2007</v>
      </c>
      <c r="C447" s="131" t="s">
        <v>2008</v>
      </c>
      <c r="D447" s="122" t="s">
        <v>2009</v>
      </c>
      <c r="E447" s="122" t="s">
        <v>2010</v>
      </c>
      <c r="F447" s="122" t="s">
        <v>2011</v>
      </c>
      <c r="G447" s="122" t="s">
        <v>2237</v>
      </c>
      <c r="H447" s="123">
        <v>2487998401</v>
      </c>
      <c r="I447" s="124"/>
      <c r="J447" s="29"/>
      <c r="K447" s="67" t="s">
        <v>2234</v>
      </c>
      <c r="L447" s="47">
        <v>342.24</v>
      </c>
      <c r="M447" s="117" t="s">
        <v>2068</v>
      </c>
      <c r="N447" s="129"/>
      <c r="O447" s="29" t="str">
        <f t="shared" si="87"/>
        <v>M</v>
      </c>
      <c r="P447" s="130">
        <v>12.9</v>
      </c>
      <c r="Q447" s="53" t="str">
        <f t="shared" si="86"/>
        <v>NO</v>
      </c>
      <c r="R447" s="56"/>
      <c r="S447" s="57">
        <v>20541</v>
      </c>
      <c r="T447" s="33">
        <v>1657</v>
      </c>
      <c r="U447" s="33">
        <v>916</v>
      </c>
      <c r="V447" s="58">
        <v>1459</v>
      </c>
      <c r="W447" s="32">
        <f t="shared" si="76"/>
        <v>0</v>
      </c>
      <c r="X447" s="25">
        <f t="shared" si="77"/>
        <v>1</v>
      </c>
      <c r="Y447" s="25">
        <f t="shared" si="78"/>
        <v>0</v>
      </c>
      <c r="Z447" s="27">
        <f t="shared" si="79"/>
        <v>0</v>
      </c>
      <c r="AA447" s="66" t="str">
        <f t="shared" si="80"/>
        <v>-</v>
      </c>
      <c r="AB447" s="32">
        <f t="shared" si="81"/>
        <v>0</v>
      </c>
      <c r="AC447" s="25">
        <f t="shared" si="82"/>
        <v>0</v>
      </c>
      <c r="AD447" s="27">
        <f t="shared" si="83"/>
        <v>0</v>
      </c>
      <c r="AE447" s="66" t="str">
        <f t="shared" si="84"/>
        <v>-</v>
      </c>
      <c r="AF447" s="32">
        <f t="shared" si="85"/>
        <v>0</v>
      </c>
    </row>
    <row r="448" spans="1:32" s="1" customFormat="1" ht="12.75">
      <c r="A448" s="136">
        <v>2621210</v>
      </c>
      <c r="B448" s="137">
        <v>80130</v>
      </c>
      <c r="C448" s="32" t="s">
        <v>2</v>
      </c>
      <c r="D448" s="25" t="s">
        <v>3</v>
      </c>
      <c r="E448" s="25" t="s">
        <v>508</v>
      </c>
      <c r="F448" s="25">
        <v>49064</v>
      </c>
      <c r="G448" s="26">
        <v>9323</v>
      </c>
      <c r="H448" s="27">
        <v>2696748233</v>
      </c>
      <c r="I448" s="28">
        <v>8</v>
      </c>
      <c r="J448" s="29" t="s">
        <v>2236</v>
      </c>
      <c r="K448" s="67" t="s">
        <v>2234</v>
      </c>
      <c r="L448" s="47">
        <v>745</v>
      </c>
      <c r="M448" s="50" t="s">
        <v>2235</v>
      </c>
      <c r="N448" s="129">
        <v>17.91044776</v>
      </c>
      <c r="O448" s="29" t="str">
        <f t="shared" si="87"/>
        <v>NO</v>
      </c>
      <c r="P448" s="130"/>
      <c r="Q448" s="53" t="str">
        <f t="shared" si="86"/>
        <v>NO</v>
      </c>
      <c r="R448" s="56" t="s">
        <v>2236</v>
      </c>
      <c r="S448" s="57">
        <v>46590</v>
      </c>
      <c r="T448" s="33">
        <v>4541</v>
      </c>
      <c r="U448" s="33">
        <v>5335</v>
      </c>
      <c r="V448" s="58">
        <v>4226</v>
      </c>
      <c r="W448" s="32">
        <f t="shared" si="76"/>
        <v>1</v>
      </c>
      <c r="X448" s="25">
        <f t="shared" si="77"/>
        <v>0</v>
      </c>
      <c r="Y448" s="25">
        <f t="shared" si="78"/>
        <v>0</v>
      </c>
      <c r="Z448" s="27">
        <f t="shared" si="79"/>
        <v>0</v>
      </c>
      <c r="AA448" s="66" t="str">
        <f t="shared" si="80"/>
        <v>-</v>
      </c>
      <c r="AB448" s="32">
        <f t="shared" si="81"/>
        <v>1</v>
      </c>
      <c r="AC448" s="25">
        <f t="shared" si="82"/>
        <v>0</v>
      </c>
      <c r="AD448" s="27">
        <f t="shared" si="83"/>
        <v>0</v>
      </c>
      <c r="AE448" s="66" t="str">
        <f t="shared" si="84"/>
        <v>-</v>
      </c>
      <c r="AF448" s="32">
        <f t="shared" si="85"/>
        <v>0</v>
      </c>
    </row>
    <row r="449" spans="1:32" s="1" customFormat="1" ht="12.75">
      <c r="A449" s="136">
        <v>2621240</v>
      </c>
      <c r="B449" s="137">
        <v>80140</v>
      </c>
      <c r="C449" s="32" t="s">
        <v>4</v>
      </c>
      <c r="D449" s="25" t="s">
        <v>5</v>
      </c>
      <c r="E449" s="25" t="s">
        <v>529</v>
      </c>
      <c r="F449" s="25">
        <v>49065</v>
      </c>
      <c r="G449" s="26">
        <v>9795</v>
      </c>
      <c r="H449" s="27">
        <v>2696244931</v>
      </c>
      <c r="I449" s="28" t="s">
        <v>467</v>
      </c>
      <c r="J449" s="29" t="s">
        <v>2235</v>
      </c>
      <c r="K449" s="67" t="s">
        <v>2234</v>
      </c>
      <c r="L449" s="47">
        <v>1004</v>
      </c>
      <c r="M449" s="50" t="s">
        <v>2235</v>
      </c>
      <c r="N449" s="129">
        <v>11.58371041</v>
      </c>
      <c r="O449" s="29" t="str">
        <f t="shared" si="87"/>
        <v>NO</v>
      </c>
      <c r="P449" s="130"/>
      <c r="Q449" s="53" t="str">
        <f t="shared" si="86"/>
        <v>NO</v>
      </c>
      <c r="R449" s="56" t="s">
        <v>2235</v>
      </c>
      <c r="S449" s="57">
        <v>49417</v>
      </c>
      <c r="T449" s="33">
        <v>3815</v>
      </c>
      <c r="U449" s="33">
        <v>5771</v>
      </c>
      <c r="V449" s="58">
        <v>3302</v>
      </c>
      <c r="W449" s="32">
        <f t="shared" si="76"/>
        <v>0</v>
      </c>
      <c r="X449" s="25">
        <f t="shared" si="77"/>
        <v>0</v>
      </c>
      <c r="Y449" s="25">
        <f t="shared" si="78"/>
        <v>0</v>
      </c>
      <c r="Z449" s="27">
        <f t="shared" si="79"/>
        <v>0</v>
      </c>
      <c r="AA449" s="66" t="str">
        <f t="shared" si="80"/>
        <v>-</v>
      </c>
      <c r="AB449" s="32">
        <f t="shared" si="81"/>
        <v>0</v>
      </c>
      <c r="AC449" s="25">
        <f t="shared" si="82"/>
        <v>0</v>
      </c>
      <c r="AD449" s="27">
        <f t="shared" si="83"/>
        <v>0</v>
      </c>
      <c r="AE449" s="66" t="str">
        <f t="shared" si="84"/>
        <v>-</v>
      </c>
      <c r="AF449" s="32">
        <f t="shared" si="85"/>
        <v>0</v>
      </c>
    </row>
    <row r="450" spans="1:32" s="1" customFormat="1" ht="12.75">
      <c r="A450" s="136">
        <v>2621390</v>
      </c>
      <c r="B450" s="137">
        <v>45020</v>
      </c>
      <c r="C450" s="32" t="s">
        <v>6</v>
      </c>
      <c r="D450" s="25" t="s">
        <v>7</v>
      </c>
      <c r="E450" s="25" t="s">
        <v>551</v>
      </c>
      <c r="F450" s="25">
        <v>49654</v>
      </c>
      <c r="G450" s="26">
        <v>498</v>
      </c>
      <c r="H450" s="27">
        <v>2312569857</v>
      </c>
      <c r="I450" s="28">
        <v>7</v>
      </c>
      <c r="J450" s="29" t="s">
        <v>2236</v>
      </c>
      <c r="K450" s="67" t="s">
        <v>2234</v>
      </c>
      <c r="L450" s="47">
        <v>433</v>
      </c>
      <c r="M450" s="50" t="s">
        <v>2234</v>
      </c>
      <c r="N450" s="129">
        <v>4.485981308</v>
      </c>
      <c r="O450" s="29" t="str">
        <f t="shared" si="87"/>
        <v>NO</v>
      </c>
      <c r="P450" s="130"/>
      <c r="Q450" s="53" t="str">
        <f t="shared" si="86"/>
        <v>NO</v>
      </c>
      <c r="R450" s="56" t="s">
        <v>2236</v>
      </c>
      <c r="S450" s="57">
        <v>20219</v>
      </c>
      <c r="T450" s="33">
        <v>1239</v>
      </c>
      <c r="U450" s="33">
        <v>2882</v>
      </c>
      <c r="V450" s="58">
        <v>2930</v>
      </c>
      <c r="W450" s="32">
        <f t="shared" si="76"/>
        <v>1</v>
      </c>
      <c r="X450" s="25">
        <f t="shared" si="77"/>
        <v>1</v>
      </c>
      <c r="Y450" s="25">
        <f t="shared" si="78"/>
        <v>0</v>
      </c>
      <c r="Z450" s="27">
        <f t="shared" si="79"/>
        <v>0</v>
      </c>
      <c r="AA450" s="66" t="str">
        <f t="shared" si="80"/>
        <v>SRSA</v>
      </c>
      <c r="AB450" s="32">
        <f t="shared" si="81"/>
        <v>1</v>
      </c>
      <c r="AC450" s="25">
        <f t="shared" si="82"/>
        <v>0</v>
      </c>
      <c r="AD450" s="27">
        <f t="shared" si="83"/>
        <v>0</v>
      </c>
      <c r="AE450" s="66" t="str">
        <f t="shared" si="84"/>
        <v>-</v>
      </c>
      <c r="AF450" s="32">
        <f t="shared" si="85"/>
        <v>0</v>
      </c>
    </row>
    <row r="451" spans="1:32" s="1" customFormat="1" ht="12.75">
      <c r="A451" s="136">
        <v>2680680</v>
      </c>
      <c r="B451" s="137">
        <v>46000</v>
      </c>
      <c r="C451" s="32" t="s">
        <v>1180</v>
      </c>
      <c r="D451" s="25" t="s">
        <v>1181</v>
      </c>
      <c r="E451" s="25" t="s">
        <v>1566</v>
      </c>
      <c r="F451" s="25">
        <v>49221</v>
      </c>
      <c r="G451" s="26">
        <v>9309</v>
      </c>
      <c r="H451" s="27">
        <v>5172652119</v>
      </c>
      <c r="I451" s="28" t="s">
        <v>459</v>
      </c>
      <c r="J451" s="29" t="s">
        <v>2235</v>
      </c>
      <c r="K451" s="67" t="s">
        <v>2234</v>
      </c>
      <c r="L451" s="47">
        <v>356</v>
      </c>
      <c r="M451" s="50" t="s">
        <v>2234</v>
      </c>
      <c r="N451" s="129" t="s">
        <v>454</v>
      </c>
      <c r="O451" s="29" t="str">
        <f t="shared" si="87"/>
        <v>M</v>
      </c>
      <c r="P451" s="130"/>
      <c r="Q451" s="53" t="str">
        <f t="shared" si="86"/>
        <v>NO</v>
      </c>
      <c r="R451" s="56" t="s">
        <v>2236</v>
      </c>
      <c r="S451" s="57">
        <v>2087</v>
      </c>
      <c r="T451" s="33">
        <v>0</v>
      </c>
      <c r="U451" s="33">
        <v>992</v>
      </c>
      <c r="V451" s="58">
        <v>3889</v>
      </c>
      <c r="W451" s="32">
        <f t="shared" si="76"/>
        <v>0</v>
      </c>
      <c r="X451" s="25">
        <f t="shared" si="77"/>
        <v>1</v>
      </c>
      <c r="Y451" s="25">
        <f t="shared" si="78"/>
        <v>0</v>
      </c>
      <c r="Z451" s="27">
        <f t="shared" si="79"/>
        <v>0</v>
      </c>
      <c r="AA451" s="66" t="str">
        <f t="shared" si="80"/>
        <v>-</v>
      </c>
      <c r="AB451" s="32">
        <f t="shared" si="81"/>
        <v>1</v>
      </c>
      <c r="AC451" s="25">
        <f t="shared" si="82"/>
        <v>0</v>
      </c>
      <c r="AD451" s="27">
        <f t="shared" si="83"/>
        <v>0</v>
      </c>
      <c r="AE451" s="66" t="str">
        <f t="shared" si="84"/>
        <v>-</v>
      </c>
      <c r="AF451" s="32">
        <f t="shared" si="85"/>
        <v>0</v>
      </c>
    </row>
    <row r="452" spans="1:32" s="1" customFormat="1" ht="12.75">
      <c r="A452" s="136">
        <v>2621420</v>
      </c>
      <c r="B452" s="137">
        <v>49040</v>
      </c>
      <c r="C452" s="32" t="s">
        <v>8</v>
      </c>
      <c r="D452" s="25" t="s">
        <v>9</v>
      </c>
      <c r="E452" s="25" t="s">
        <v>10</v>
      </c>
      <c r="F452" s="25">
        <v>49719</v>
      </c>
      <c r="G452" s="26">
        <v>366</v>
      </c>
      <c r="H452" s="27">
        <v>9064842256</v>
      </c>
      <c r="I452" s="28">
        <v>7</v>
      </c>
      <c r="J452" s="29" t="s">
        <v>2236</v>
      </c>
      <c r="K452" s="67" t="s">
        <v>2234</v>
      </c>
      <c r="L452" s="47">
        <v>377</v>
      </c>
      <c r="M452" s="50" t="s">
        <v>2234</v>
      </c>
      <c r="N452" s="129">
        <v>15.42288557</v>
      </c>
      <c r="O452" s="29" t="str">
        <f t="shared" si="87"/>
        <v>NO</v>
      </c>
      <c r="P452" s="130"/>
      <c r="Q452" s="53" t="str">
        <f t="shared" si="86"/>
        <v>NO</v>
      </c>
      <c r="R452" s="56" t="s">
        <v>2236</v>
      </c>
      <c r="S452" s="57">
        <v>23091</v>
      </c>
      <c r="T452" s="33">
        <v>2449</v>
      </c>
      <c r="U452" s="33">
        <v>2829</v>
      </c>
      <c r="V452" s="58">
        <v>4959</v>
      </c>
      <c r="W452" s="32">
        <f t="shared" si="76"/>
        <v>1</v>
      </c>
      <c r="X452" s="25">
        <f t="shared" si="77"/>
        <v>1</v>
      </c>
      <c r="Y452" s="25">
        <f t="shared" si="78"/>
        <v>0</v>
      </c>
      <c r="Z452" s="27">
        <f t="shared" si="79"/>
        <v>0</v>
      </c>
      <c r="AA452" s="66" t="str">
        <f t="shared" si="80"/>
        <v>SRSA</v>
      </c>
      <c r="AB452" s="32">
        <f t="shared" si="81"/>
        <v>1</v>
      </c>
      <c r="AC452" s="25">
        <f t="shared" si="82"/>
        <v>0</v>
      </c>
      <c r="AD452" s="27">
        <f t="shared" si="83"/>
        <v>0</v>
      </c>
      <c r="AE452" s="66" t="str">
        <f t="shared" si="84"/>
        <v>-</v>
      </c>
      <c r="AF452" s="32">
        <f t="shared" si="85"/>
        <v>0</v>
      </c>
    </row>
    <row r="453" spans="1:32" s="1" customFormat="1" ht="12.75">
      <c r="A453" s="136">
        <v>2621450</v>
      </c>
      <c r="B453" s="137">
        <v>33100</v>
      </c>
      <c r="C453" s="32" t="s">
        <v>11</v>
      </c>
      <c r="D453" s="25" t="s">
        <v>12</v>
      </c>
      <c r="E453" s="25" t="s">
        <v>1380</v>
      </c>
      <c r="F453" s="25">
        <v>49251</v>
      </c>
      <c r="G453" s="26">
        <v>9429</v>
      </c>
      <c r="H453" s="27">
        <v>5175898200</v>
      </c>
      <c r="I453" s="28">
        <v>8</v>
      </c>
      <c r="J453" s="29" t="s">
        <v>2236</v>
      </c>
      <c r="K453" s="67" t="s">
        <v>2234</v>
      </c>
      <c r="L453" s="47">
        <v>1317</v>
      </c>
      <c r="M453" s="50" t="s">
        <v>2235</v>
      </c>
      <c r="N453" s="129">
        <v>10.20543406</v>
      </c>
      <c r="O453" s="29" t="str">
        <f t="shared" si="87"/>
        <v>NO</v>
      </c>
      <c r="P453" s="130"/>
      <c r="Q453" s="53" t="str">
        <f t="shared" si="86"/>
        <v>NO</v>
      </c>
      <c r="R453" s="56" t="s">
        <v>2236</v>
      </c>
      <c r="S453" s="57">
        <v>68153</v>
      </c>
      <c r="T453" s="33">
        <v>4576</v>
      </c>
      <c r="U453" s="33">
        <v>6846</v>
      </c>
      <c r="V453" s="58">
        <v>868</v>
      </c>
      <c r="W453" s="32">
        <f t="shared" si="76"/>
        <v>1</v>
      </c>
      <c r="X453" s="25">
        <f t="shared" si="77"/>
        <v>0</v>
      </c>
      <c r="Y453" s="25">
        <f t="shared" si="78"/>
        <v>0</v>
      </c>
      <c r="Z453" s="27">
        <f t="shared" si="79"/>
        <v>0</v>
      </c>
      <c r="AA453" s="66" t="str">
        <f t="shared" si="80"/>
        <v>-</v>
      </c>
      <c r="AB453" s="32">
        <f t="shared" si="81"/>
        <v>1</v>
      </c>
      <c r="AC453" s="25">
        <f t="shared" si="82"/>
        <v>0</v>
      </c>
      <c r="AD453" s="27">
        <f t="shared" si="83"/>
        <v>0</v>
      </c>
      <c r="AE453" s="66" t="str">
        <f t="shared" si="84"/>
        <v>-</v>
      </c>
      <c r="AF453" s="32">
        <f t="shared" si="85"/>
        <v>0</v>
      </c>
    </row>
    <row r="454" spans="1:32" s="1" customFormat="1" ht="12.75">
      <c r="A454" s="136">
        <v>2680220</v>
      </c>
      <c r="B454" s="137">
        <v>14000</v>
      </c>
      <c r="C454" s="32" t="s">
        <v>1132</v>
      </c>
      <c r="D454" s="25" t="s">
        <v>1133</v>
      </c>
      <c r="E454" s="25" t="s">
        <v>1794</v>
      </c>
      <c r="F454" s="25">
        <v>49031</v>
      </c>
      <c r="G454" s="26">
        <v>9648</v>
      </c>
      <c r="H454" s="27">
        <v>2694456204</v>
      </c>
      <c r="I454" s="28" t="s">
        <v>467</v>
      </c>
      <c r="J454" s="29" t="s">
        <v>2235</v>
      </c>
      <c r="K454" s="67" t="s">
        <v>2234</v>
      </c>
      <c r="L454" s="47">
        <v>141</v>
      </c>
      <c r="M454" s="50" t="s">
        <v>2234</v>
      </c>
      <c r="N454" s="129" t="s">
        <v>454</v>
      </c>
      <c r="O454" s="29" t="str">
        <f t="shared" si="87"/>
        <v>M</v>
      </c>
      <c r="P454" s="130"/>
      <c r="Q454" s="53" t="str">
        <f t="shared" si="86"/>
        <v>NO</v>
      </c>
      <c r="R454" s="56" t="s">
        <v>2235</v>
      </c>
      <c r="S454" s="57">
        <v>713</v>
      </c>
      <c r="T454" s="33">
        <v>0</v>
      </c>
      <c r="U454" s="33">
        <v>366</v>
      </c>
      <c r="V454" s="58">
        <v>1055</v>
      </c>
      <c r="W454" s="32">
        <f aca="true" t="shared" si="88" ref="W454:W517">IF(OR(J454="YES",K454="YES"),1,0)</f>
        <v>0</v>
      </c>
      <c r="X454" s="25">
        <f aca="true" t="shared" si="89" ref="X454:X517">IF(OR(AND(ISNUMBER(L454),AND(L454&gt;0,L454&lt;600)),AND(ISNUMBER(L454),AND(L454&gt;0,M454="YES"))),1,0)</f>
        <v>1</v>
      </c>
      <c r="Y454" s="25">
        <f aca="true" t="shared" si="90" ref="Y454:Y517">IF(AND(OR(J454="YES",K454="YES"),(W454=0)),"Trouble",0)</f>
        <v>0</v>
      </c>
      <c r="Z454" s="27">
        <f aca="true" t="shared" si="91" ref="Z454:Z517">IF(AND(OR(AND(ISNUMBER(L454),AND(L454&gt;0,L454&lt;600)),AND(ISNUMBER(L454),AND(L454&gt;0,M454="YES"))),(X454=0)),"Trouble",0)</f>
        <v>0</v>
      </c>
      <c r="AA454" s="66" t="str">
        <f aca="true" t="shared" si="92" ref="AA454:AA517">IF(AND(W454=1,X454=1),"SRSA","-")</f>
        <v>-</v>
      </c>
      <c r="AB454" s="32">
        <f aca="true" t="shared" si="93" ref="AB454:AB517">IF(R454="YES",1,0)</f>
        <v>0</v>
      </c>
      <c r="AC454" s="25">
        <f aca="true" t="shared" si="94" ref="AC454:AC517">IF(OR(AND(ISNUMBER(P454),P454&gt;=20),(AND(ISNUMBER(P454)=FALSE,AND(ISNUMBER(N454),N454&gt;=20)))),1,0)</f>
        <v>0</v>
      </c>
      <c r="AD454" s="27">
        <f aca="true" t="shared" si="95" ref="AD454:AD517">IF(AND(AB454=1,AC454=1),"Initial",0)</f>
        <v>0</v>
      </c>
      <c r="AE454" s="66" t="str">
        <f aca="true" t="shared" si="96" ref="AE454:AE517">IF(AND(AND(AD454="Initial",AF454=0),AND(ISNUMBER(L454),L454&gt;0)),"RLIS","-")</f>
        <v>-</v>
      </c>
      <c r="AF454" s="32">
        <f aca="true" t="shared" si="97" ref="AF454:AF517">IF(AND(AA454="SRSA",AD454="Initial"),"SRSA",0)</f>
        <v>0</v>
      </c>
    </row>
    <row r="455" spans="1:32" s="1" customFormat="1" ht="12.75">
      <c r="A455" s="138" t="s">
        <v>2237</v>
      </c>
      <c r="B455" s="137" t="s">
        <v>2039</v>
      </c>
      <c r="C455" s="131" t="s">
        <v>2040</v>
      </c>
      <c r="D455" s="122" t="s">
        <v>2041</v>
      </c>
      <c r="E455" s="122" t="s">
        <v>2042</v>
      </c>
      <c r="F455" s="122" t="s">
        <v>2043</v>
      </c>
      <c r="G455" s="122" t="s">
        <v>2237</v>
      </c>
      <c r="H455" s="123">
        <v>3135673235</v>
      </c>
      <c r="I455" s="124"/>
      <c r="J455" s="29"/>
      <c r="K455" s="67" t="s">
        <v>2234</v>
      </c>
      <c r="L455" s="47">
        <v>481.16</v>
      </c>
      <c r="M455" s="117" t="s">
        <v>2068</v>
      </c>
      <c r="N455" s="129"/>
      <c r="O455" s="29" t="str">
        <f t="shared" si="87"/>
        <v>M</v>
      </c>
      <c r="P455" s="130">
        <v>13.38</v>
      </c>
      <c r="Q455" s="53" t="str">
        <f aca="true" t="shared" si="98" ref="Q455:Q517">IF(AND(ISNUMBER(P455),P455&gt;=20),"YES","NO")</f>
        <v>NO</v>
      </c>
      <c r="R455" s="56"/>
      <c r="S455" s="57" t="s">
        <v>2237</v>
      </c>
      <c r="T455" s="33" t="s">
        <v>2237</v>
      </c>
      <c r="U455" s="33" t="s">
        <v>2237</v>
      </c>
      <c r="V455" s="58" t="s">
        <v>2237</v>
      </c>
      <c r="W455" s="32">
        <f t="shared" si="88"/>
        <v>0</v>
      </c>
      <c r="X455" s="25">
        <f t="shared" si="89"/>
        <v>1</v>
      </c>
      <c r="Y455" s="25">
        <f t="shared" si="90"/>
        <v>0</v>
      </c>
      <c r="Z455" s="27">
        <f t="shared" si="91"/>
        <v>0</v>
      </c>
      <c r="AA455" s="66" t="str">
        <f t="shared" si="92"/>
        <v>-</v>
      </c>
      <c r="AB455" s="32">
        <f t="shared" si="93"/>
        <v>0</v>
      </c>
      <c r="AC455" s="25">
        <f t="shared" si="94"/>
        <v>0</v>
      </c>
      <c r="AD455" s="27">
        <f t="shared" si="95"/>
        <v>0</v>
      </c>
      <c r="AE455" s="66" t="str">
        <f t="shared" si="96"/>
        <v>-</v>
      </c>
      <c r="AF455" s="32">
        <f t="shared" si="97"/>
        <v>0</v>
      </c>
    </row>
    <row r="456" spans="1:32" s="1" customFormat="1" ht="12.75">
      <c r="A456" s="138" t="s">
        <v>2237</v>
      </c>
      <c r="B456" s="137" t="s">
        <v>2015</v>
      </c>
      <c r="C456" s="131" t="s">
        <v>2016</v>
      </c>
      <c r="D456" s="122" t="s">
        <v>2017</v>
      </c>
      <c r="E456" s="122" t="s">
        <v>2018</v>
      </c>
      <c r="F456" s="122" t="s">
        <v>2019</v>
      </c>
      <c r="G456" s="122" t="s">
        <v>2237</v>
      </c>
      <c r="H456" s="123">
        <v>2483321163</v>
      </c>
      <c r="I456" s="124"/>
      <c r="J456" s="29"/>
      <c r="K456" s="67" t="s">
        <v>2234</v>
      </c>
      <c r="L456" s="47">
        <v>80.96</v>
      </c>
      <c r="M456" s="117" t="s">
        <v>2068</v>
      </c>
      <c r="N456" s="129"/>
      <c r="O456" s="29" t="str">
        <f t="shared" si="87"/>
        <v>M</v>
      </c>
      <c r="P456" s="130">
        <v>19.32</v>
      </c>
      <c r="Q456" s="53" t="str">
        <f t="shared" si="98"/>
        <v>NO</v>
      </c>
      <c r="R456" s="56"/>
      <c r="S456" s="57">
        <v>6564</v>
      </c>
      <c r="T456" s="33">
        <v>679</v>
      </c>
      <c r="U456" s="118" t="s">
        <v>2237</v>
      </c>
      <c r="V456" s="58">
        <v>485</v>
      </c>
      <c r="W456" s="32">
        <f t="shared" si="88"/>
        <v>0</v>
      </c>
      <c r="X456" s="25">
        <f t="shared" si="89"/>
        <v>1</v>
      </c>
      <c r="Y456" s="25">
        <f t="shared" si="90"/>
        <v>0</v>
      </c>
      <c r="Z456" s="27">
        <f t="shared" si="91"/>
        <v>0</v>
      </c>
      <c r="AA456" s="66" t="str">
        <f t="shared" si="92"/>
        <v>-</v>
      </c>
      <c r="AB456" s="32">
        <f t="shared" si="93"/>
        <v>0</v>
      </c>
      <c r="AC456" s="25">
        <f t="shared" si="94"/>
        <v>0</v>
      </c>
      <c r="AD456" s="27">
        <f t="shared" si="95"/>
        <v>0</v>
      </c>
      <c r="AE456" s="66" t="str">
        <f t="shared" si="96"/>
        <v>-</v>
      </c>
      <c r="AF456" s="32">
        <f t="shared" si="97"/>
        <v>0</v>
      </c>
    </row>
    <row r="457" spans="1:32" s="1" customFormat="1" ht="12.75">
      <c r="A457" s="136">
        <v>2621570</v>
      </c>
      <c r="B457" s="137">
        <v>81070</v>
      </c>
      <c r="C457" s="32" t="s">
        <v>13</v>
      </c>
      <c r="D457" s="25" t="s">
        <v>14</v>
      </c>
      <c r="E457" s="25" t="s">
        <v>1433</v>
      </c>
      <c r="F457" s="25">
        <v>48197</v>
      </c>
      <c r="G457" s="26">
        <v>9716</v>
      </c>
      <c r="H457" s="27">
        <v>7344847001</v>
      </c>
      <c r="I457" s="28">
        <v>8</v>
      </c>
      <c r="J457" s="29" t="s">
        <v>2236</v>
      </c>
      <c r="K457" s="67" t="s">
        <v>2234</v>
      </c>
      <c r="L457" s="47">
        <v>4548</v>
      </c>
      <c r="M457" s="50" t="s">
        <v>2235</v>
      </c>
      <c r="N457" s="129">
        <v>4.272985014</v>
      </c>
      <c r="O457" s="29" t="str">
        <f t="shared" si="87"/>
        <v>NO</v>
      </c>
      <c r="P457" s="130"/>
      <c r="Q457" s="53" t="str">
        <f t="shared" si="98"/>
        <v>NO</v>
      </c>
      <c r="R457" s="56" t="s">
        <v>2236</v>
      </c>
      <c r="S457" s="57">
        <v>113966</v>
      </c>
      <c r="T457" s="33">
        <v>4840</v>
      </c>
      <c r="U457" s="33">
        <v>16197</v>
      </c>
      <c r="V457" s="58">
        <v>2996</v>
      </c>
      <c r="W457" s="32">
        <f t="shared" si="88"/>
        <v>1</v>
      </c>
      <c r="X457" s="25">
        <f t="shared" si="89"/>
        <v>0</v>
      </c>
      <c r="Y457" s="25">
        <f t="shared" si="90"/>
        <v>0</v>
      </c>
      <c r="Z457" s="27">
        <f t="shared" si="91"/>
        <v>0</v>
      </c>
      <c r="AA457" s="66" t="str">
        <f t="shared" si="92"/>
        <v>-</v>
      </c>
      <c r="AB457" s="32">
        <f t="shared" si="93"/>
        <v>1</v>
      </c>
      <c r="AC457" s="25">
        <f t="shared" si="94"/>
        <v>0</v>
      </c>
      <c r="AD457" s="27">
        <f t="shared" si="95"/>
        <v>0</v>
      </c>
      <c r="AE457" s="66" t="str">
        <f t="shared" si="96"/>
        <v>-</v>
      </c>
      <c r="AF457" s="32">
        <f t="shared" si="97"/>
        <v>0</v>
      </c>
    </row>
    <row r="458" spans="1:32" s="1" customFormat="1" ht="12.75">
      <c r="A458" s="136">
        <v>2621600</v>
      </c>
      <c r="B458" s="137">
        <v>82090</v>
      </c>
      <c r="C458" s="32" t="s">
        <v>15</v>
      </c>
      <c r="D458" s="25" t="s">
        <v>16</v>
      </c>
      <c r="E458" s="25" t="s">
        <v>17</v>
      </c>
      <c r="F458" s="25">
        <v>48146</v>
      </c>
      <c r="G458" s="26">
        <v>2322</v>
      </c>
      <c r="H458" s="27">
        <v>3133890200</v>
      </c>
      <c r="I458" s="28">
        <v>3</v>
      </c>
      <c r="J458" s="29" t="s">
        <v>2235</v>
      </c>
      <c r="K458" s="67" t="s">
        <v>2234</v>
      </c>
      <c r="L458" s="47">
        <v>4811</v>
      </c>
      <c r="M458" s="50" t="s">
        <v>2235</v>
      </c>
      <c r="N458" s="129">
        <v>9.590643275</v>
      </c>
      <c r="O458" s="29" t="str">
        <f t="shared" si="87"/>
        <v>NO</v>
      </c>
      <c r="P458" s="130"/>
      <c r="Q458" s="53" t="str">
        <f t="shared" si="98"/>
        <v>NO</v>
      </c>
      <c r="R458" s="56" t="s">
        <v>2235</v>
      </c>
      <c r="S458" s="57">
        <v>245163</v>
      </c>
      <c r="T458" s="33">
        <v>17946</v>
      </c>
      <c r="U458" s="33">
        <v>74466</v>
      </c>
      <c r="V458" s="58">
        <v>14618</v>
      </c>
      <c r="W458" s="32">
        <f t="shared" si="88"/>
        <v>0</v>
      </c>
      <c r="X458" s="25">
        <f t="shared" si="89"/>
        <v>0</v>
      </c>
      <c r="Y458" s="25">
        <f t="shared" si="90"/>
        <v>0</v>
      </c>
      <c r="Z458" s="27">
        <f t="shared" si="91"/>
        <v>0</v>
      </c>
      <c r="AA458" s="66" t="str">
        <f t="shared" si="92"/>
        <v>-</v>
      </c>
      <c r="AB458" s="32">
        <f t="shared" si="93"/>
        <v>0</v>
      </c>
      <c r="AC458" s="25">
        <f t="shared" si="94"/>
        <v>0</v>
      </c>
      <c r="AD458" s="27">
        <f t="shared" si="95"/>
        <v>0</v>
      </c>
      <c r="AE458" s="66" t="str">
        <f t="shared" si="96"/>
        <v>-</v>
      </c>
      <c r="AF458" s="32">
        <f t="shared" si="97"/>
        <v>0</v>
      </c>
    </row>
    <row r="459" spans="1:32" s="1" customFormat="1" ht="12.75">
      <c r="A459" s="136">
        <v>2600197</v>
      </c>
      <c r="B459" s="137">
        <v>25907</v>
      </c>
      <c r="C459" s="32" t="s">
        <v>1374</v>
      </c>
      <c r="D459" s="25" t="s">
        <v>1375</v>
      </c>
      <c r="E459" s="25" t="s">
        <v>1369</v>
      </c>
      <c r="F459" s="25">
        <v>48504</v>
      </c>
      <c r="G459" s="26">
        <v>1753</v>
      </c>
      <c r="H459" s="27">
        <v>8107200515</v>
      </c>
      <c r="I459" s="28">
        <v>4</v>
      </c>
      <c r="J459" s="29" t="s">
        <v>2235</v>
      </c>
      <c r="K459" s="67" t="s">
        <v>2234</v>
      </c>
      <c r="L459" s="47">
        <v>624</v>
      </c>
      <c r="M459" s="50" t="s">
        <v>2235</v>
      </c>
      <c r="N459" s="129" t="s">
        <v>454</v>
      </c>
      <c r="O459" s="29" t="str">
        <f aca="true" t="shared" si="99" ref="O459:O522">IF(ISNUMBER(N459)=FALSE,"M",IF(AND(ISNUMBER(N459),N459&gt;=20),"YES","NO"))</f>
        <v>M</v>
      </c>
      <c r="P459" s="130">
        <v>25.811</v>
      </c>
      <c r="Q459" s="53" t="str">
        <f t="shared" si="98"/>
        <v>YES</v>
      </c>
      <c r="R459" s="56" t="s">
        <v>2235</v>
      </c>
      <c r="S459" s="57">
        <v>39580</v>
      </c>
      <c r="T459" s="33">
        <v>6637</v>
      </c>
      <c r="U459" s="33">
        <v>6456</v>
      </c>
      <c r="V459" s="58">
        <v>8447</v>
      </c>
      <c r="W459" s="32">
        <f t="shared" si="88"/>
        <v>0</v>
      </c>
      <c r="X459" s="25">
        <f t="shared" si="89"/>
        <v>0</v>
      </c>
      <c r="Y459" s="25">
        <f t="shared" si="90"/>
        <v>0</v>
      </c>
      <c r="Z459" s="27">
        <f t="shared" si="91"/>
        <v>0</v>
      </c>
      <c r="AA459" s="66" t="str">
        <f t="shared" si="92"/>
        <v>-</v>
      </c>
      <c r="AB459" s="32">
        <f t="shared" si="93"/>
        <v>0</v>
      </c>
      <c r="AC459" s="25">
        <f t="shared" si="94"/>
        <v>1</v>
      </c>
      <c r="AD459" s="27">
        <f t="shared" si="95"/>
        <v>0</v>
      </c>
      <c r="AE459" s="66" t="str">
        <f t="shared" si="96"/>
        <v>-</v>
      </c>
      <c r="AF459" s="32">
        <f t="shared" si="97"/>
        <v>0</v>
      </c>
    </row>
    <row r="460" spans="1:32" s="1" customFormat="1" ht="12.75">
      <c r="A460" s="136">
        <v>2621690</v>
      </c>
      <c r="B460" s="137">
        <v>25250</v>
      </c>
      <c r="C460" s="32" t="s">
        <v>18</v>
      </c>
      <c r="D460" s="25" t="s">
        <v>19</v>
      </c>
      <c r="E460" s="25" t="s">
        <v>20</v>
      </c>
      <c r="F460" s="25">
        <v>48451</v>
      </c>
      <c r="G460" s="26">
        <v>8710</v>
      </c>
      <c r="H460" s="27">
        <v>8105917821</v>
      </c>
      <c r="I460" s="28" t="s">
        <v>467</v>
      </c>
      <c r="J460" s="29" t="s">
        <v>2235</v>
      </c>
      <c r="K460" s="67" t="s">
        <v>2234</v>
      </c>
      <c r="L460" s="47">
        <v>2740</v>
      </c>
      <c r="M460" s="50" t="s">
        <v>2235</v>
      </c>
      <c r="N460" s="129">
        <v>1.655306719</v>
      </c>
      <c r="O460" s="29" t="str">
        <f t="shared" si="99"/>
        <v>NO</v>
      </c>
      <c r="P460" s="130"/>
      <c r="Q460" s="53" t="str">
        <f t="shared" si="98"/>
        <v>NO</v>
      </c>
      <c r="R460" s="56" t="s">
        <v>2235</v>
      </c>
      <c r="S460" s="57">
        <v>64815</v>
      </c>
      <c r="T460" s="33">
        <v>0</v>
      </c>
      <c r="U460" s="33">
        <v>7483</v>
      </c>
      <c r="V460" s="58">
        <v>1805</v>
      </c>
      <c r="W460" s="32">
        <f t="shared" si="88"/>
        <v>0</v>
      </c>
      <c r="X460" s="25">
        <f t="shared" si="89"/>
        <v>0</v>
      </c>
      <c r="Y460" s="25">
        <f t="shared" si="90"/>
        <v>0</v>
      </c>
      <c r="Z460" s="27">
        <f t="shared" si="91"/>
        <v>0</v>
      </c>
      <c r="AA460" s="66" t="str">
        <f t="shared" si="92"/>
        <v>-</v>
      </c>
      <c r="AB460" s="32">
        <f t="shared" si="93"/>
        <v>0</v>
      </c>
      <c r="AC460" s="25">
        <f t="shared" si="94"/>
        <v>0</v>
      </c>
      <c r="AD460" s="27">
        <f t="shared" si="95"/>
        <v>0</v>
      </c>
      <c r="AE460" s="66" t="str">
        <f t="shared" si="96"/>
        <v>-</v>
      </c>
      <c r="AF460" s="32">
        <f t="shared" si="97"/>
        <v>0</v>
      </c>
    </row>
    <row r="461" spans="1:32" s="1" customFormat="1" ht="12.75">
      <c r="A461" s="136">
        <v>2621750</v>
      </c>
      <c r="B461" s="137">
        <v>30040</v>
      </c>
      <c r="C461" s="32" t="s">
        <v>21</v>
      </c>
      <c r="D461" s="25" t="s">
        <v>22</v>
      </c>
      <c r="E461" s="25" t="s">
        <v>772</v>
      </c>
      <c r="F461" s="25">
        <v>49252</v>
      </c>
      <c r="G461" s="26">
        <v>9641</v>
      </c>
      <c r="H461" s="27">
        <v>5175422388</v>
      </c>
      <c r="I461" s="28">
        <v>7</v>
      </c>
      <c r="J461" s="29" t="s">
        <v>2236</v>
      </c>
      <c r="K461" s="67" t="s">
        <v>2234</v>
      </c>
      <c r="L461" s="47">
        <v>494</v>
      </c>
      <c r="M461" s="50" t="s">
        <v>2234</v>
      </c>
      <c r="N461" s="129">
        <v>14.88294314</v>
      </c>
      <c r="O461" s="29" t="str">
        <f t="shared" si="99"/>
        <v>NO</v>
      </c>
      <c r="P461" s="130"/>
      <c r="Q461" s="53" t="str">
        <f t="shared" si="98"/>
        <v>NO</v>
      </c>
      <c r="R461" s="56" t="s">
        <v>2236</v>
      </c>
      <c r="S461" s="57">
        <v>30544</v>
      </c>
      <c r="T461" s="33">
        <v>2418</v>
      </c>
      <c r="U461" s="33">
        <v>3044</v>
      </c>
      <c r="V461" s="58">
        <v>2749</v>
      </c>
      <c r="W461" s="32">
        <f t="shared" si="88"/>
        <v>1</v>
      </c>
      <c r="X461" s="25">
        <f t="shared" si="89"/>
        <v>1</v>
      </c>
      <c r="Y461" s="25">
        <f t="shared" si="90"/>
        <v>0</v>
      </c>
      <c r="Z461" s="27">
        <f t="shared" si="91"/>
        <v>0</v>
      </c>
      <c r="AA461" s="66" t="str">
        <f t="shared" si="92"/>
        <v>SRSA</v>
      </c>
      <c r="AB461" s="32">
        <f t="shared" si="93"/>
        <v>1</v>
      </c>
      <c r="AC461" s="25">
        <f t="shared" si="94"/>
        <v>0</v>
      </c>
      <c r="AD461" s="27">
        <f t="shared" si="95"/>
        <v>0</v>
      </c>
      <c r="AE461" s="66" t="str">
        <f t="shared" si="96"/>
        <v>-</v>
      </c>
      <c r="AF461" s="32">
        <f t="shared" si="97"/>
        <v>0</v>
      </c>
    </row>
    <row r="462" spans="1:32" s="1" customFormat="1" ht="12.75">
      <c r="A462" s="136">
        <v>2621810</v>
      </c>
      <c r="B462" s="137">
        <v>24030</v>
      </c>
      <c r="C462" s="32" t="s">
        <v>23</v>
      </c>
      <c r="D462" s="25" t="s">
        <v>24</v>
      </c>
      <c r="E462" s="25" t="s">
        <v>25</v>
      </c>
      <c r="F462" s="25">
        <v>49706</v>
      </c>
      <c r="G462" s="26">
        <v>1300</v>
      </c>
      <c r="H462" s="27">
        <v>2315482261</v>
      </c>
      <c r="I462" s="28">
        <v>7</v>
      </c>
      <c r="J462" s="29" t="s">
        <v>2236</v>
      </c>
      <c r="K462" s="67" t="s">
        <v>2234</v>
      </c>
      <c r="L462" s="47">
        <v>418</v>
      </c>
      <c r="M462" s="50" t="s">
        <v>2234</v>
      </c>
      <c r="N462" s="129">
        <v>6.836248013</v>
      </c>
      <c r="O462" s="29" t="str">
        <f t="shared" si="99"/>
        <v>NO</v>
      </c>
      <c r="P462" s="130"/>
      <c r="Q462" s="53" t="str">
        <f t="shared" si="98"/>
        <v>NO</v>
      </c>
      <c r="R462" s="56" t="s">
        <v>2236</v>
      </c>
      <c r="S462" s="57">
        <v>49591</v>
      </c>
      <c r="T462" s="33">
        <v>4858</v>
      </c>
      <c r="U462" s="33">
        <v>5162</v>
      </c>
      <c r="V462" s="58">
        <v>1504</v>
      </c>
      <c r="W462" s="32">
        <f t="shared" si="88"/>
        <v>1</v>
      </c>
      <c r="X462" s="25">
        <f t="shared" si="89"/>
        <v>1</v>
      </c>
      <c r="Y462" s="25">
        <f t="shared" si="90"/>
        <v>0</v>
      </c>
      <c r="Z462" s="27">
        <f t="shared" si="91"/>
        <v>0</v>
      </c>
      <c r="AA462" s="66" t="str">
        <f t="shared" si="92"/>
        <v>SRSA</v>
      </c>
      <c r="AB462" s="32">
        <f t="shared" si="93"/>
        <v>1</v>
      </c>
      <c r="AC462" s="25">
        <f t="shared" si="94"/>
        <v>0</v>
      </c>
      <c r="AD462" s="27">
        <f t="shared" si="95"/>
        <v>0</v>
      </c>
      <c r="AE462" s="66" t="str">
        <f t="shared" si="96"/>
        <v>-</v>
      </c>
      <c r="AF462" s="32">
        <f t="shared" si="97"/>
        <v>0</v>
      </c>
    </row>
    <row r="463" spans="1:32" s="1" customFormat="1" ht="12.75">
      <c r="A463" s="136">
        <v>2680700</v>
      </c>
      <c r="B463" s="137">
        <v>47000</v>
      </c>
      <c r="C463" s="32" t="s">
        <v>1182</v>
      </c>
      <c r="D463" s="25" t="s">
        <v>1183</v>
      </c>
      <c r="E463" s="25" t="s">
        <v>417</v>
      </c>
      <c r="F463" s="25">
        <v>48843</v>
      </c>
      <c r="G463" s="26">
        <v>1916</v>
      </c>
      <c r="H463" s="27">
        <v>5175465550</v>
      </c>
      <c r="I463" s="28">
        <v>3</v>
      </c>
      <c r="J463" s="29" t="s">
        <v>2235</v>
      </c>
      <c r="K463" s="67" t="s">
        <v>2234</v>
      </c>
      <c r="L463" s="47">
        <v>240</v>
      </c>
      <c r="M463" s="50" t="s">
        <v>2234</v>
      </c>
      <c r="N463" s="129" t="s">
        <v>454</v>
      </c>
      <c r="O463" s="29" t="str">
        <f t="shared" si="99"/>
        <v>M</v>
      </c>
      <c r="P463" s="130"/>
      <c r="Q463" s="53" t="str">
        <f t="shared" si="98"/>
        <v>NO</v>
      </c>
      <c r="R463" s="56" t="s">
        <v>2235</v>
      </c>
      <c r="S463" s="57">
        <v>1329</v>
      </c>
      <c r="T463" s="33">
        <v>0</v>
      </c>
      <c r="U463" s="33">
        <v>585</v>
      </c>
      <c r="V463" s="58">
        <v>1311</v>
      </c>
      <c r="W463" s="32">
        <f t="shared" si="88"/>
        <v>0</v>
      </c>
      <c r="X463" s="25">
        <f t="shared" si="89"/>
        <v>1</v>
      </c>
      <c r="Y463" s="25">
        <f t="shared" si="90"/>
        <v>0</v>
      </c>
      <c r="Z463" s="27">
        <f t="shared" si="91"/>
        <v>0</v>
      </c>
      <c r="AA463" s="66" t="str">
        <f t="shared" si="92"/>
        <v>-</v>
      </c>
      <c r="AB463" s="32">
        <f t="shared" si="93"/>
        <v>0</v>
      </c>
      <c r="AC463" s="25">
        <f t="shared" si="94"/>
        <v>0</v>
      </c>
      <c r="AD463" s="27">
        <f t="shared" si="95"/>
        <v>0</v>
      </c>
      <c r="AE463" s="66" t="str">
        <f t="shared" si="96"/>
        <v>-</v>
      </c>
      <c r="AF463" s="32">
        <f t="shared" si="97"/>
        <v>0</v>
      </c>
    </row>
    <row r="464" spans="1:32" s="1" customFormat="1" ht="12.75">
      <c r="A464" s="136">
        <v>2600099</v>
      </c>
      <c r="B464" s="137">
        <v>47901</v>
      </c>
      <c r="C464" s="32" t="s">
        <v>415</v>
      </c>
      <c r="D464" s="25" t="s">
        <v>416</v>
      </c>
      <c r="E464" s="25" t="s">
        <v>417</v>
      </c>
      <c r="F464" s="25">
        <v>48843</v>
      </c>
      <c r="G464" s="26">
        <v>8542</v>
      </c>
      <c r="H464" s="27">
        <v>5175450828</v>
      </c>
      <c r="I464" s="28">
        <v>3</v>
      </c>
      <c r="J464" s="29" t="s">
        <v>2235</v>
      </c>
      <c r="K464" s="67" t="s">
        <v>2234</v>
      </c>
      <c r="L464" s="47">
        <v>150</v>
      </c>
      <c r="M464" s="50" t="s">
        <v>2234</v>
      </c>
      <c r="N464" s="129" t="s">
        <v>454</v>
      </c>
      <c r="O464" s="29" t="str">
        <f t="shared" si="99"/>
        <v>M</v>
      </c>
      <c r="P464" s="130">
        <v>0.613</v>
      </c>
      <c r="Q464" s="53" t="str">
        <f t="shared" si="98"/>
        <v>NO</v>
      </c>
      <c r="R464" s="56" t="s">
        <v>2235</v>
      </c>
      <c r="S464" s="57">
        <v>1801</v>
      </c>
      <c r="T464" s="33">
        <v>0</v>
      </c>
      <c r="U464" s="33">
        <v>432</v>
      </c>
      <c r="V464" s="58">
        <v>99</v>
      </c>
      <c r="W464" s="32">
        <f t="shared" si="88"/>
        <v>0</v>
      </c>
      <c r="X464" s="25">
        <f t="shared" si="89"/>
        <v>1</v>
      </c>
      <c r="Y464" s="25">
        <f t="shared" si="90"/>
        <v>0</v>
      </c>
      <c r="Z464" s="27">
        <f t="shared" si="91"/>
        <v>0</v>
      </c>
      <c r="AA464" s="66" t="str">
        <f t="shared" si="92"/>
        <v>-</v>
      </c>
      <c r="AB464" s="32">
        <f t="shared" si="93"/>
        <v>0</v>
      </c>
      <c r="AC464" s="25">
        <f t="shared" si="94"/>
        <v>0</v>
      </c>
      <c r="AD464" s="27">
        <f t="shared" si="95"/>
        <v>0</v>
      </c>
      <c r="AE464" s="66" t="str">
        <f t="shared" si="96"/>
        <v>-</v>
      </c>
      <c r="AF464" s="32">
        <f t="shared" si="97"/>
        <v>0</v>
      </c>
    </row>
    <row r="465" spans="1:32" s="1" customFormat="1" ht="12.75">
      <c r="A465" s="136">
        <v>2621840</v>
      </c>
      <c r="B465" s="137">
        <v>82095</v>
      </c>
      <c r="C465" s="32" t="s">
        <v>26</v>
      </c>
      <c r="D465" s="25" t="s">
        <v>27</v>
      </c>
      <c r="E465" s="25" t="s">
        <v>1831</v>
      </c>
      <c r="F465" s="25">
        <v>48154</v>
      </c>
      <c r="G465" s="26">
        <v>5474</v>
      </c>
      <c r="H465" s="27">
        <v>7347442525</v>
      </c>
      <c r="I465" s="28" t="s">
        <v>462</v>
      </c>
      <c r="J465" s="29" t="s">
        <v>2235</v>
      </c>
      <c r="K465" s="67" t="s">
        <v>2234</v>
      </c>
      <c r="L465" s="47">
        <v>16888</v>
      </c>
      <c r="M465" s="50" t="s">
        <v>2235</v>
      </c>
      <c r="N465" s="129">
        <v>2.883355177</v>
      </c>
      <c r="O465" s="29" t="str">
        <f t="shared" si="99"/>
        <v>NO</v>
      </c>
      <c r="P465" s="130"/>
      <c r="Q465" s="53" t="str">
        <f t="shared" si="98"/>
        <v>NO</v>
      </c>
      <c r="R465" s="56" t="s">
        <v>2235</v>
      </c>
      <c r="S465" s="57">
        <v>398246</v>
      </c>
      <c r="T465" s="33">
        <v>11743</v>
      </c>
      <c r="U465" s="33">
        <v>122171</v>
      </c>
      <c r="V465" s="58">
        <v>11125</v>
      </c>
      <c r="W465" s="32">
        <f t="shared" si="88"/>
        <v>0</v>
      </c>
      <c r="X465" s="25">
        <f t="shared" si="89"/>
        <v>0</v>
      </c>
      <c r="Y465" s="25">
        <f t="shared" si="90"/>
        <v>0</v>
      </c>
      <c r="Z465" s="27">
        <f t="shared" si="91"/>
        <v>0</v>
      </c>
      <c r="AA465" s="66" t="str">
        <f t="shared" si="92"/>
        <v>-</v>
      </c>
      <c r="AB465" s="32">
        <f t="shared" si="93"/>
        <v>0</v>
      </c>
      <c r="AC465" s="25">
        <f t="shared" si="94"/>
        <v>0</v>
      </c>
      <c r="AD465" s="27">
        <f t="shared" si="95"/>
        <v>0</v>
      </c>
      <c r="AE465" s="66" t="str">
        <f t="shared" si="96"/>
        <v>-</v>
      </c>
      <c r="AF465" s="32">
        <f t="shared" si="97"/>
        <v>0</v>
      </c>
    </row>
    <row r="466" spans="1:32" s="1" customFormat="1" ht="12.75">
      <c r="A466" s="136">
        <v>2622050</v>
      </c>
      <c r="B466" s="137">
        <v>41170</v>
      </c>
      <c r="C466" s="32" t="s">
        <v>31</v>
      </c>
      <c r="D466" s="25" t="s">
        <v>32</v>
      </c>
      <c r="E466" s="25" t="s">
        <v>524</v>
      </c>
      <c r="F466" s="25">
        <v>49331</v>
      </c>
      <c r="G466" s="26">
        <v>1478</v>
      </c>
      <c r="H466" s="27">
        <v>6168978415</v>
      </c>
      <c r="I466" s="28" t="s">
        <v>467</v>
      </c>
      <c r="J466" s="29" t="s">
        <v>2235</v>
      </c>
      <c r="K466" s="67" t="s">
        <v>2234</v>
      </c>
      <c r="L466" s="47">
        <v>3606</v>
      </c>
      <c r="M466" s="50" t="s">
        <v>2235</v>
      </c>
      <c r="N466" s="129">
        <v>5.426716141</v>
      </c>
      <c r="O466" s="29" t="str">
        <f t="shared" si="99"/>
        <v>NO</v>
      </c>
      <c r="P466" s="130"/>
      <c r="Q466" s="53" t="str">
        <f t="shared" si="98"/>
        <v>NO</v>
      </c>
      <c r="R466" s="56" t="s">
        <v>2235</v>
      </c>
      <c r="S466" s="57">
        <v>90233</v>
      </c>
      <c r="T466" s="33">
        <v>4180</v>
      </c>
      <c r="U466" s="33">
        <v>14712</v>
      </c>
      <c r="V466" s="58">
        <v>2375</v>
      </c>
      <c r="W466" s="32">
        <f t="shared" si="88"/>
        <v>0</v>
      </c>
      <c r="X466" s="25">
        <f t="shared" si="89"/>
        <v>0</v>
      </c>
      <c r="Y466" s="25">
        <f t="shared" si="90"/>
        <v>0</v>
      </c>
      <c r="Z466" s="27">
        <f t="shared" si="91"/>
        <v>0</v>
      </c>
      <c r="AA466" s="66" t="str">
        <f t="shared" si="92"/>
        <v>-</v>
      </c>
      <c r="AB466" s="32">
        <f t="shared" si="93"/>
        <v>0</v>
      </c>
      <c r="AC466" s="25">
        <f t="shared" si="94"/>
        <v>0</v>
      </c>
      <c r="AD466" s="27">
        <f t="shared" si="95"/>
        <v>0</v>
      </c>
      <c r="AE466" s="66" t="str">
        <f t="shared" si="96"/>
        <v>-</v>
      </c>
      <c r="AF466" s="32">
        <f t="shared" si="97"/>
        <v>0</v>
      </c>
    </row>
    <row r="467" spans="1:32" s="1" customFormat="1" ht="12.75">
      <c r="A467" s="136">
        <v>2622200</v>
      </c>
      <c r="B467" s="137">
        <v>53040</v>
      </c>
      <c r="C467" s="32" t="s">
        <v>33</v>
      </c>
      <c r="D467" s="25" t="s">
        <v>34</v>
      </c>
      <c r="E467" s="25" t="s">
        <v>35</v>
      </c>
      <c r="F467" s="25">
        <v>49431</v>
      </c>
      <c r="G467" s="26">
        <v>1594</v>
      </c>
      <c r="H467" s="27">
        <v>2318457303</v>
      </c>
      <c r="I467" s="28" t="s">
        <v>459</v>
      </c>
      <c r="J467" s="29" t="s">
        <v>2235</v>
      </c>
      <c r="K467" s="67" t="s">
        <v>2234</v>
      </c>
      <c r="L467" s="47">
        <v>2352</v>
      </c>
      <c r="M467" s="50" t="s">
        <v>2235</v>
      </c>
      <c r="N467" s="129">
        <v>15.43420554</v>
      </c>
      <c r="O467" s="29" t="str">
        <f t="shared" si="99"/>
        <v>NO</v>
      </c>
      <c r="P467" s="130"/>
      <c r="Q467" s="53" t="str">
        <f t="shared" si="98"/>
        <v>NO</v>
      </c>
      <c r="R467" s="56" t="s">
        <v>2236</v>
      </c>
      <c r="S467" s="57">
        <v>161540</v>
      </c>
      <c r="T467" s="33">
        <v>14588</v>
      </c>
      <c r="U467" s="33">
        <v>34268</v>
      </c>
      <c r="V467" s="58">
        <v>6906</v>
      </c>
      <c r="W467" s="32">
        <f t="shared" si="88"/>
        <v>0</v>
      </c>
      <c r="X467" s="25">
        <f t="shared" si="89"/>
        <v>0</v>
      </c>
      <c r="Y467" s="25">
        <f t="shared" si="90"/>
        <v>0</v>
      </c>
      <c r="Z467" s="27">
        <f t="shared" si="91"/>
        <v>0</v>
      </c>
      <c r="AA467" s="66" t="str">
        <f t="shared" si="92"/>
        <v>-</v>
      </c>
      <c r="AB467" s="32">
        <f t="shared" si="93"/>
        <v>1</v>
      </c>
      <c r="AC467" s="25">
        <f t="shared" si="94"/>
        <v>0</v>
      </c>
      <c r="AD467" s="27">
        <f t="shared" si="95"/>
        <v>0</v>
      </c>
      <c r="AE467" s="66" t="str">
        <f t="shared" si="96"/>
        <v>-</v>
      </c>
      <c r="AF467" s="32">
        <f t="shared" si="97"/>
        <v>0</v>
      </c>
    </row>
    <row r="468" spans="1:32" s="1" customFormat="1" ht="12.75">
      <c r="A468" s="136">
        <v>2600131</v>
      </c>
      <c r="B468" s="137">
        <v>82910</v>
      </c>
      <c r="C468" s="32" t="s">
        <v>1249</v>
      </c>
      <c r="D468" s="25" t="s">
        <v>1250</v>
      </c>
      <c r="E468" s="25" t="s">
        <v>1234</v>
      </c>
      <c r="F468" s="25">
        <v>48235</v>
      </c>
      <c r="G468" s="26">
        <v>4205</v>
      </c>
      <c r="H468" s="27">
        <v>3133414944</v>
      </c>
      <c r="I468" s="28">
        <v>1</v>
      </c>
      <c r="J468" s="29" t="s">
        <v>2235</v>
      </c>
      <c r="K468" s="67" t="s">
        <v>2234</v>
      </c>
      <c r="L468" s="47">
        <v>239</v>
      </c>
      <c r="M468" s="50" t="s">
        <v>2234</v>
      </c>
      <c r="N468" s="129" t="s">
        <v>454</v>
      </c>
      <c r="O468" s="29" t="str">
        <f t="shared" si="99"/>
        <v>M</v>
      </c>
      <c r="P468" s="130">
        <v>30</v>
      </c>
      <c r="Q468" s="53" t="str">
        <f t="shared" si="98"/>
        <v>YES</v>
      </c>
      <c r="R468" s="56" t="s">
        <v>2235</v>
      </c>
      <c r="S468" s="57">
        <v>20645</v>
      </c>
      <c r="T468" s="33">
        <v>2759</v>
      </c>
      <c r="U468" s="33">
        <v>0</v>
      </c>
      <c r="V468" s="58">
        <v>3745</v>
      </c>
      <c r="W468" s="32">
        <f t="shared" si="88"/>
        <v>0</v>
      </c>
      <c r="X468" s="25">
        <f t="shared" si="89"/>
        <v>1</v>
      </c>
      <c r="Y468" s="25">
        <f t="shared" si="90"/>
        <v>0</v>
      </c>
      <c r="Z468" s="27">
        <f t="shared" si="91"/>
        <v>0</v>
      </c>
      <c r="AA468" s="66" t="str">
        <f t="shared" si="92"/>
        <v>-</v>
      </c>
      <c r="AB468" s="32">
        <f t="shared" si="93"/>
        <v>0</v>
      </c>
      <c r="AC468" s="25">
        <f t="shared" si="94"/>
        <v>1</v>
      </c>
      <c r="AD468" s="27">
        <f t="shared" si="95"/>
        <v>0</v>
      </c>
      <c r="AE468" s="66" t="str">
        <f t="shared" si="96"/>
        <v>-</v>
      </c>
      <c r="AF468" s="32">
        <f t="shared" si="97"/>
        <v>0</v>
      </c>
    </row>
    <row r="469" spans="1:32" s="1" customFormat="1" ht="12.75">
      <c r="A469" s="136">
        <v>2622230</v>
      </c>
      <c r="B469" s="137">
        <v>49110</v>
      </c>
      <c r="C469" s="32" t="s">
        <v>36</v>
      </c>
      <c r="D469" s="25" t="s">
        <v>37</v>
      </c>
      <c r="E469" s="25" t="s">
        <v>38</v>
      </c>
      <c r="F469" s="25">
        <v>49757</v>
      </c>
      <c r="G469" s="26">
        <v>340</v>
      </c>
      <c r="H469" s="27">
        <v>9068473377</v>
      </c>
      <c r="I469" s="28">
        <v>7</v>
      </c>
      <c r="J469" s="29" t="s">
        <v>2236</v>
      </c>
      <c r="K469" s="67" t="s">
        <v>2234</v>
      </c>
      <c r="L469" s="47">
        <v>75</v>
      </c>
      <c r="M469" s="50" t="s">
        <v>2234</v>
      </c>
      <c r="N469" s="129">
        <v>7.692307692</v>
      </c>
      <c r="O469" s="29" t="str">
        <f t="shared" si="99"/>
        <v>NO</v>
      </c>
      <c r="P469" s="130"/>
      <c r="Q469" s="53" t="str">
        <f t="shared" si="98"/>
        <v>NO</v>
      </c>
      <c r="R469" s="56" t="s">
        <v>2236</v>
      </c>
      <c r="S469" s="57">
        <v>2762</v>
      </c>
      <c r="T469" s="33">
        <v>0</v>
      </c>
      <c r="U469" s="33">
        <v>215</v>
      </c>
      <c r="V469" s="58">
        <v>49</v>
      </c>
      <c r="W469" s="32">
        <f t="shared" si="88"/>
        <v>1</v>
      </c>
      <c r="X469" s="25">
        <f t="shared" si="89"/>
        <v>1</v>
      </c>
      <c r="Y469" s="25">
        <f t="shared" si="90"/>
        <v>0</v>
      </c>
      <c r="Z469" s="27">
        <f t="shared" si="91"/>
        <v>0</v>
      </c>
      <c r="AA469" s="66" t="str">
        <f t="shared" si="92"/>
        <v>SRSA</v>
      </c>
      <c r="AB469" s="32">
        <f t="shared" si="93"/>
        <v>1</v>
      </c>
      <c r="AC469" s="25">
        <f t="shared" si="94"/>
        <v>0</v>
      </c>
      <c r="AD469" s="27">
        <f t="shared" si="95"/>
        <v>0</v>
      </c>
      <c r="AE469" s="66" t="str">
        <f t="shared" si="96"/>
        <v>-</v>
      </c>
      <c r="AF469" s="32">
        <f t="shared" si="97"/>
        <v>0</v>
      </c>
    </row>
    <row r="470" spans="1:32" s="1" customFormat="1" ht="12.75">
      <c r="A470" s="136">
        <v>2622260</v>
      </c>
      <c r="B470" s="137">
        <v>16070</v>
      </c>
      <c r="C470" s="32" t="s">
        <v>39</v>
      </c>
      <c r="D470" s="25" t="s">
        <v>1913</v>
      </c>
      <c r="E470" s="25" t="s">
        <v>40</v>
      </c>
      <c r="F470" s="25">
        <v>49701</v>
      </c>
      <c r="G470" s="26">
        <v>429</v>
      </c>
      <c r="H470" s="27">
        <v>2314368211</v>
      </c>
      <c r="I470" s="28">
        <v>7</v>
      </c>
      <c r="J470" s="29" t="s">
        <v>2236</v>
      </c>
      <c r="K470" s="67" t="s">
        <v>2234</v>
      </c>
      <c r="L470" s="47">
        <v>224</v>
      </c>
      <c r="M470" s="50" t="s">
        <v>2234</v>
      </c>
      <c r="N470" s="129">
        <v>8.372093023</v>
      </c>
      <c r="O470" s="29" t="str">
        <f t="shared" si="99"/>
        <v>NO</v>
      </c>
      <c r="P470" s="130"/>
      <c r="Q470" s="53" t="str">
        <f t="shared" si="98"/>
        <v>NO</v>
      </c>
      <c r="R470" s="56" t="s">
        <v>2236</v>
      </c>
      <c r="S470" s="57">
        <v>12883</v>
      </c>
      <c r="T470" s="33">
        <v>955</v>
      </c>
      <c r="U470" s="33">
        <v>1405</v>
      </c>
      <c r="V470" s="58">
        <v>147</v>
      </c>
      <c r="W470" s="32">
        <f t="shared" si="88"/>
        <v>1</v>
      </c>
      <c r="X470" s="25">
        <f t="shared" si="89"/>
        <v>1</v>
      </c>
      <c r="Y470" s="25">
        <f t="shared" si="90"/>
        <v>0</v>
      </c>
      <c r="Z470" s="27">
        <f t="shared" si="91"/>
        <v>0</v>
      </c>
      <c r="AA470" s="66" t="str">
        <f t="shared" si="92"/>
        <v>SRSA</v>
      </c>
      <c r="AB470" s="32">
        <f t="shared" si="93"/>
        <v>1</v>
      </c>
      <c r="AC470" s="25">
        <f t="shared" si="94"/>
        <v>0</v>
      </c>
      <c r="AD470" s="27">
        <f t="shared" si="95"/>
        <v>0</v>
      </c>
      <c r="AE470" s="66" t="str">
        <f t="shared" si="96"/>
        <v>-</v>
      </c>
      <c r="AF470" s="32">
        <f t="shared" si="97"/>
        <v>0</v>
      </c>
    </row>
    <row r="471" spans="1:32" s="1" customFormat="1" ht="12.75">
      <c r="A471" s="136">
        <v>2600101</v>
      </c>
      <c r="B471" s="137">
        <v>50901</v>
      </c>
      <c r="C471" s="32" t="s">
        <v>420</v>
      </c>
      <c r="D471" s="25" t="s">
        <v>421</v>
      </c>
      <c r="E471" s="25" t="s">
        <v>422</v>
      </c>
      <c r="F471" s="25">
        <v>48038</v>
      </c>
      <c r="G471" s="26">
        <v>4094</v>
      </c>
      <c r="H471" s="27">
        <v>5862282201</v>
      </c>
      <c r="I471" s="28">
        <v>3</v>
      </c>
      <c r="J471" s="29" t="s">
        <v>2235</v>
      </c>
      <c r="K471" s="67" t="s">
        <v>2234</v>
      </c>
      <c r="L471" s="47">
        <v>80</v>
      </c>
      <c r="M471" s="50" t="s">
        <v>2234</v>
      </c>
      <c r="N471" s="129" t="s">
        <v>454</v>
      </c>
      <c r="O471" s="29" t="str">
        <f t="shared" si="99"/>
        <v>M</v>
      </c>
      <c r="P471" s="130">
        <v>0</v>
      </c>
      <c r="Q471" s="53" t="str">
        <f t="shared" si="98"/>
        <v>NO</v>
      </c>
      <c r="R471" s="56" t="s">
        <v>2235</v>
      </c>
      <c r="S471" s="57">
        <v>1452</v>
      </c>
      <c r="T471" s="33">
        <v>0</v>
      </c>
      <c r="U471" s="33">
        <v>192</v>
      </c>
      <c r="V471" s="58">
        <v>52</v>
      </c>
      <c r="W471" s="32">
        <f t="shared" si="88"/>
        <v>0</v>
      </c>
      <c r="X471" s="25">
        <f t="shared" si="89"/>
        <v>1</v>
      </c>
      <c r="Y471" s="25">
        <f t="shared" si="90"/>
        <v>0</v>
      </c>
      <c r="Z471" s="27">
        <f t="shared" si="91"/>
        <v>0</v>
      </c>
      <c r="AA471" s="66" t="str">
        <f t="shared" si="92"/>
        <v>-</v>
      </c>
      <c r="AB471" s="32">
        <f t="shared" si="93"/>
        <v>0</v>
      </c>
      <c r="AC471" s="25">
        <f t="shared" si="94"/>
        <v>0</v>
      </c>
      <c r="AD471" s="27">
        <f t="shared" si="95"/>
        <v>0</v>
      </c>
      <c r="AE471" s="66" t="str">
        <f t="shared" si="96"/>
        <v>-</v>
      </c>
      <c r="AF471" s="32">
        <f t="shared" si="97"/>
        <v>0</v>
      </c>
    </row>
    <row r="472" spans="1:32" s="1" customFormat="1" ht="12.75">
      <c r="A472" s="136">
        <v>2680720</v>
      </c>
      <c r="B472" s="137">
        <v>50000</v>
      </c>
      <c r="C472" s="32" t="s">
        <v>1184</v>
      </c>
      <c r="D472" s="25" t="s">
        <v>1185</v>
      </c>
      <c r="E472" s="25" t="s">
        <v>422</v>
      </c>
      <c r="F472" s="25">
        <v>48038</v>
      </c>
      <c r="G472" s="26">
        <v>1100</v>
      </c>
      <c r="H472" s="27">
        <v>5862283300</v>
      </c>
      <c r="I472" s="28" t="s">
        <v>453</v>
      </c>
      <c r="J472" s="29" t="s">
        <v>2235</v>
      </c>
      <c r="K472" s="67" t="s">
        <v>2234</v>
      </c>
      <c r="L472" s="47">
        <v>1260</v>
      </c>
      <c r="M472" s="50" t="s">
        <v>2235</v>
      </c>
      <c r="N472" s="129" t="s">
        <v>454</v>
      </c>
      <c r="O472" s="29" t="str">
        <f t="shared" si="99"/>
        <v>M</v>
      </c>
      <c r="P472" s="130"/>
      <c r="Q472" s="53" t="str">
        <f t="shared" si="98"/>
        <v>NO</v>
      </c>
      <c r="R472" s="56" t="s">
        <v>2235</v>
      </c>
      <c r="S472" s="57">
        <v>7460</v>
      </c>
      <c r="T472" s="33">
        <v>0</v>
      </c>
      <c r="U472" s="33">
        <v>4419</v>
      </c>
      <c r="V472" s="58">
        <v>51156</v>
      </c>
      <c r="W472" s="32">
        <f t="shared" si="88"/>
        <v>0</v>
      </c>
      <c r="X472" s="25">
        <f t="shared" si="89"/>
        <v>0</v>
      </c>
      <c r="Y472" s="25">
        <f t="shared" si="90"/>
        <v>0</v>
      </c>
      <c r="Z472" s="27">
        <f t="shared" si="91"/>
        <v>0</v>
      </c>
      <c r="AA472" s="66" t="str">
        <f t="shared" si="92"/>
        <v>-</v>
      </c>
      <c r="AB472" s="32">
        <f t="shared" si="93"/>
        <v>0</v>
      </c>
      <c r="AC472" s="25">
        <f t="shared" si="94"/>
        <v>0</v>
      </c>
      <c r="AD472" s="27">
        <f t="shared" si="95"/>
        <v>0</v>
      </c>
      <c r="AE472" s="66" t="str">
        <f t="shared" si="96"/>
        <v>-</v>
      </c>
      <c r="AF472" s="32">
        <f t="shared" si="97"/>
        <v>0</v>
      </c>
    </row>
    <row r="473" spans="1:32" s="1" customFormat="1" ht="12.75">
      <c r="A473" s="138" t="s">
        <v>2237</v>
      </c>
      <c r="B473" s="137" t="s">
        <v>1987</v>
      </c>
      <c r="C473" s="131" t="s">
        <v>1988</v>
      </c>
      <c r="D473" s="122" t="s">
        <v>1989</v>
      </c>
      <c r="E473" s="122" t="s">
        <v>1990</v>
      </c>
      <c r="F473" s="122" t="s">
        <v>1991</v>
      </c>
      <c r="G473" s="122" t="s">
        <v>2237</v>
      </c>
      <c r="H473" s="123">
        <v>8107449100</v>
      </c>
      <c r="I473" s="124"/>
      <c r="J473" s="29"/>
      <c r="K473" s="67" t="s">
        <v>2234</v>
      </c>
      <c r="L473" s="47">
        <v>103.04</v>
      </c>
      <c r="M473" s="117" t="s">
        <v>2068</v>
      </c>
      <c r="N473" s="129"/>
      <c r="O473" s="29" t="str">
        <f t="shared" si="99"/>
        <v>M</v>
      </c>
      <c r="P473" s="130">
        <v>10.71</v>
      </c>
      <c r="Q473" s="53" t="str">
        <f t="shared" si="98"/>
        <v>NO</v>
      </c>
      <c r="R473" s="56"/>
      <c r="S473" s="57">
        <v>5260</v>
      </c>
      <c r="T473" s="33">
        <v>414</v>
      </c>
      <c r="U473" s="118" t="s">
        <v>2237</v>
      </c>
      <c r="V473" s="58">
        <v>68</v>
      </c>
      <c r="W473" s="32">
        <f t="shared" si="88"/>
        <v>0</v>
      </c>
      <c r="X473" s="25">
        <f t="shared" si="89"/>
        <v>1</v>
      </c>
      <c r="Y473" s="25">
        <f t="shared" si="90"/>
        <v>0</v>
      </c>
      <c r="Z473" s="27">
        <f t="shared" si="91"/>
        <v>0</v>
      </c>
      <c r="AA473" s="66" t="str">
        <f t="shared" si="92"/>
        <v>-</v>
      </c>
      <c r="AB473" s="32">
        <f t="shared" si="93"/>
        <v>0</v>
      </c>
      <c r="AC473" s="25">
        <f t="shared" si="94"/>
        <v>0</v>
      </c>
      <c r="AD473" s="27">
        <f t="shared" si="95"/>
        <v>0</v>
      </c>
      <c r="AE473" s="66" t="str">
        <f t="shared" si="96"/>
        <v>-</v>
      </c>
      <c r="AF473" s="32">
        <f t="shared" si="97"/>
        <v>0</v>
      </c>
    </row>
    <row r="474" spans="1:32" s="1" customFormat="1" ht="12.75">
      <c r="A474" s="136">
        <v>2622290</v>
      </c>
      <c r="B474" s="137">
        <v>63140</v>
      </c>
      <c r="C474" s="32" t="s">
        <v>41</v>
      </c>
      <c r="D474" s="25" t="s">
        <v>42</v>
      </c>
      <c r="E474" s="25" t="s">
        <v>2365</v>
      </c>
      <c r="F474" s="25">
        <v>48071</v>
      </c>
      <c r="G474" s="26">
        <v>3921</v>
      </c>
      <c r="H474" s="27">
        <v>2483997800</v>
      </c>
      <c r="I474" s="28">
        <v>3</v>
      </c>
      <c r="J474" s="29" t="s">
        <v>2235</v>
      </c>
      <c r="K474" s="67" t="s">
        <v>2234</v>
      </c>
      <c r="L474" s="47">
        <v>1867</v>
      </c>
      <c r="M474" s="50" t="s">
        <v>2235</v>
      </c>
      <c r="N474" s="129">
        <v>11.05990783</v>
      </c>
      <c r="O474" s="29" t="str">
        <f t="shared" si="99"/>
        <v>NO</v>
      </c>
      <c r="P474" s="130"/>
      <c r="Q474" s="53" t="str">
        <f t="shared" si="98"/>
        <v>NO</v>
      </c>
      <c r="R474" s="56" t="s">
        <v>2235</v>
      </c>
      <c r="S474" s="57">
        <v>132202</v>
      </c>
      <c r="T474" s="33">
        <v>10280</v>
      </c>
      <c r="U474" s="33">
        <v>27370</v>
      </c>
      <c r="V474" s="58">
        <v>6160</v>
      </c>
      <c r="W474" s="32">
        <f t="shared" si="88"/>
        <v>0</v>
      </c>
      <c r="X474" s="25">
        <f t="shared" si="89"/>
        <v>0</v>
      </c>
      <c r="Y474" s="25">
        <f t="shared" si="90"/>
        <v>0</v>
      </c>
      <c r="Z474" s="27">
        <f t="shared" si="91"/>
        <v>0</v>
      </c>
      <c r="AA474" s="66" t="str">
        <f t="shared" si="92"/>
        <v>-</v>
      </c>
      <c r="AB474" s="32">
        <f t="shared" si="93"/>
        <v>0</v>
      </c>
      <c r="AC474" s="25">
        <f t="shared" si="94"/>
        <v>0</v>
      </c>
      <c r="AD474" s="27">
        <f t="shared" si="95"/>
        <v>0</v>
      </c>
      <c r="AE474" s="66" t="str">
        <f t="shared" si="96"/>
        <v>-</v>
      </c>
      <c r="AF474" s="32">
        <f t="shared" si="97"/>
        <v>0</v>
      </c>
    </row>
    <row r="475" spans="1:32" s="1" customFormat="1" ht="12.75">
      <c r="A475" s="136">
        <v>2622320</v>
      </c>
      <c r="B475" s="137">
        <v>46090</v>
      </c>
      <c r="C475" s="32" t="s">
        <v>43</v>
      </c>
      <c r="D475" s="25" t="s">
        <v>44</v>
      </c>
      <c r="E475" s="25" t="s">
        <v>1566</v>
      </c>
      <c r="F475" s="25">
        <v>49221</v>
      </c>
      <c r="G475" s="26">
        <v>9763</v>
      </c>
      <c r="H475" s="27">
        <v>5172630741</v>
      </c>
      <c r="I475" s="28">
        <v>6</v>
      </c>
      <c r="J475" s="29" t="s">
        <v>2235</v>
      </c>
      <c r="K475" s="67" t="s">
        <v>2234</v>
      </c>
      <c r="L475" s="47">
        <v>1247</v>
      </c>
      <c r="M475" s="50" t="s">
        <v>2235</v>
      </c>
      <c r="N475" s="129">
        <v>13.48448687</v>
      </c>
      <c r="O475" s="29" t="str">
        <f t="shared" si="99"/>
        <v>NO</v>
      </c>
      <c r="P475" s="130"/>
      <c r="Q475" s="53" t="str">
        <f t="shared" si="98"/>
        <v>NO</v>
      </c>
      <c r="R475" s="56" t="s">
        <v>2236</v>
      </c>
      <c r="S475" s="57">
        <v>53847</v>
      </c>
      <c r="T475" s="33">
        <v>5078</v>
      </c>
      <c r="U475" s="33">
        <v>7339</v>
      </c>
      <c r="V475" s="58">
        <v>5458</v>
      </c>
      <c r="W475" s="32">
        <f t="shared" si="88"/>
        <v>0</v>
      </c>
      <c r="X475" s="25">
        <f t="shared" si="89"/>
        <v>0</v>
      </c>
      <c r="Y475" s="25">
        <f t="shared" si="90"/>
        <v>0</v>
      </c>
      <c r="Z475" s="27">
        <f t="shared" si="91"/>
        <v>0</v>
      </c>
      <c r="AA475" s="66" t="str">
        <f t="shared" si="92"/>
        <v>-</v>
      </c>
      <c r="AB475" s="32">
        <f t="shared" si="93"/>
        <v>1</v>
      </c>
      <c r="AC475" s="25">
        <f t="shared" si="94"/>
        <v>0</v>
      </c>
      <c r="AD475" s="27">
        <f t="shared" si="95"/>
        <v>0</v>
      </c>
      <c r="AE475" s="66" t="str">
        <f t="shared" si="96"/>
        <v>-</v>
      </c>
      <c r="AF475" s="32">
        <f t="shared" si="97"/>
        <v>0</v>
      </c>
    </row>
    <row r="476" spans="1:32" s="1" customFormat="1" ht="12.75">
      <c r="A476" s="136">
        <v>2622350</v>
      </c>
      <c r="B476" s="137">
        <v>5070</v>
      </c>
      <c r="C476" s="32" t="s">
        <v>45</v>
      </c>
      <c r="D476" s="25" t="s">
        <v>46</v>
      </c>
      <c r="E476" s="25" t="s">
        <v>1345</v>
      </c>
      <c r="F476" s="25">
        <v>49659</v>
      </c>
      <c r="G476" s="26">
        <v>739</v>
      </c>
      <c r="H476" s="27">
        <v>2315879764</v>
      </c>
      <c r="I476" s="28">
        <v>7</v>
      </c>
      <c r="J476" s="29" t="s">
        <v>2236</v>
      </c>
      <c r="K476" s="67" t="s">
        <v>2234</v>
      </c>
      <c r="L476" s="47">
        <v>1127</v>
      </c>
      <c r="M476" s="50" t="s">
        <v>2235</v>
      </c>
      <c r="N476" s="129">
        <v>15.31456954</v>
      </c>
      <c r="O476" s="29" t="str">
        <f t="shared" si="99"/>
        <v>NO</v>
      </c>
      <c r="P476" s="130"/>
      <c r="Q476" s="53" t="str">
        <f t="shared" si="98"/>
        <v>NO</v>
      </c>
      <c r="R476" s="56" t="s">
        <v>2236</v>
      </c>
      <c r="S476" s="57">
        <v>72671</v>
      </c>
      <c r="T476" s="33">
        <v>6460</v>
      </c>
      <c r="U476" s="33">
        <v>7518</v>
      </c>
      <c r="V476" s="58">
        <v>7527</v>
      </c>
      <c r="W476" s="32">
        <f t="shared" si="88"/>
        <v>1</v>
      </c>
      <c r="X476" s="25">
        <f t="shared" si="89"/>
        <v>0</v>
      </c>
      <c r="Y476" s="25">
        <f t="shared" si="90"/>
        <v>0</v>
      </c>
      <c r="Z476" s="27">
        <f t="shared" si="91"/>
        <v>0</v>
      </c>
      <c r="AA476" s="66" t="str">
        <f t="shared" si="92"/>
        <v>-</v>
      </c>
      <c r="AB476" s="32">
        <f t="shared" si="93"/>
        <v>1</v>
      </c>
      <c r="AC476" s="25">
        <f t="shared" si="94"/>
        <v>0</v>
      </c>
      <c r="AD476" s="27">
        <f t="shared" si="95"/>
        <v>0</v>
      </c>
      <c r="AE476" s="66" t="str">
        <f t="shared" si="96"/>
        <v>-</v>
      </c>
      <c r="AF476" s="32">
        <f t="shared" si="97"/>
        <v>0</v>
      </c>
    </row>
    <row r="477" spans="1:32" s="1" customFormat="1" ht="12.75">
      <c r="A477" s="136">
        <v>2622380</v>
      </c>
      <c r="B477" s="137">
        <v>81080</v>
      </c>
      <c r="C477" s="32" t="s">
        <v>520</v>
      </c>
      <c r="D477" s="25" t="s">
        <v>47</v>
      </c>
      <c r="E477" s="25" t="s">
        <v>732</v>
      </c>
      <c r="F477" s="25">
        <v>48158</v>
      </c>
      <c r="G477" s="26">
        <v>9588</v>
      </c>
      <c r="H477" s="27">
        <v>7344289711</v>
      </c>
      <c r="I477" s="28">
        <v>8</v>
      </c>
      <c r="J477" s="29" t="s">
        <v>2236</v>
      </c>
      <c r="K477" s="67" t="s">
        <v>2234</v>
      </c>
      <c r="L477" s="47">
        <v>1219</v>
      </c>
      <c r="M477" s="50" t="s">
        <v>2235</v>
      </c>
      <c r="N477" s="129">
        <v>2.980837473</v>
      </c>
      <c r="O477" s="29" t="str">
        <f t="shared" si="99"/>
        <v>NO</v>
      </c>
      <c r="P477" s="130"/>
      <c r="Q477" s="53" t="str">
        <f t="shared" si="98"/>
        <v>NO</v>
      </c>
      <c r="R477" s="56" t="s">
        <v>2236</v>
      </c>
      <c r="S477" s="57">
        <v>29618</v>
      </c>
      <c r="T477" s="33">
        <v>989</v>
      </c>
      <c r="U477" s="33">
        <v>4131</v>
      </c>
      <c r="V477" s="58">
        <v>803</v>
      </c>
      <c r="W477" s="32">
        <f t="shared" si="88"/>
        <v>1</v>
      </c>
      <c r="X477" s="25">
        <f t="shared" si="89"/>
        <v>0</v>
      </c>
      <c r="Y477" s="25">
        <f t="shared" si="90"/>
        <v>0</v>
      </c>
      <c r="Z477" s="27">
        <f t="shared" si="91"/>
        <v>0</v>
      </c>
      <c r="AA477" s="66" t="str">
        <f t="shared" si="92"/>
        <v>-</v>
      </c>
      <c r="AB477" s="32">
        <f t="shared" si="93"/>
        <v>1</v>
      </c>
      <c r="AC477" s="25">
        <f t="shared" si="94"/>
        <v>0</v>
      </c>
      <c r="AD477" s="27">
        <f t="shared" si="95"/>
        <v>0</v>
      </c>
      <c r="AE477" s="66" t="str">
        <f t="shared" si="96"/>
        <v>-</v>
      </c>
      <c r="AF477" s="32">
        <f t="shared" si="97"/>
        <v>0</v>
      </c>
    </row>
    <row r="478" spans="1:32" s="1" customFormat="1" ht="12.75">
      <c r="A478" s="136">
        <v>2622410</v>
      </c>
      <c r="B478" s="137">
        <v>51070</v>
      </c>
      <c r="C478" s="32" t="s">
        <v>48</v>
      </c>
      <c r="D478" s="25" t="s">
        <v>49</v>
      </c>
      <c r="E478" s="25" t="s">
        <v>1297</v>
      </c>
      <c r="F478" s="25">
        <v>49660</v>
      </c>
      <c r="G478" s="26">
        <v>1821</v>
      </c>
      <c r="H478" s="27">
        <v>2317233521</v>
      </c>
      <c r="I478" s="28">
        <v>6</v>
      </c>
      <c r="J478" s="29" t="s">
        <v>2235</v>
      </c>
      <c r="K478" s="67" t="s">
        <v>2234</v>
      </c>
      <c r="L478" s="47">
        <v>1678</v>
      </c>
      <c r="M478" s="50" t="s">
        <v>2235</v>
      </c>
      <c r="N478" s="129">
        <v>11.64150024</v>
      </c>
      <c r="O478" s="29" t="str">
        <f t="shared" si="99"/>
        <v>NO</v>
      </c>
      <c r="P478" s="130"/>
      <c r="Q478" s="53" t="str">
        <f t="shared" si="98"/>
        <v>NO</v>
      </c>
      <c r="R478" s="56" t="s">
        <v>2236</v>
      </c>
      <c r="S478" s="57">
        <v>128600</v>
      </c>
      <c r="T478" s="33">
        <v>9811</v>
      </c>
      <c r="U478" s="33">
        <v>13265</v>
      </c>
      <c r="V478" s="58">
        <v>1105</v>
      </c>
      <c r="W478" s="32">
        <f t="shared" si="88"/>
        <v>0</v>
      </c>
      <c r="X478" s="25">
        <f t="shared" si="89"/>
        <v>0</v>
      </c>
      <c r="Y478" s="25">
        <f t="shared" si="90"/>
        <v>0</v>
      </c>
      <c r="Z478" s="27">
        <f t="shared" si="91"/>
        <v>0</v>
      </c>
      <c r="AA478" s="66" t="str">
        <f t="shared" si="92"/>
        <v>-</v>
      </c>
      <c r="AB478" s="32">
        <f t="shared" si="93"/>
        <v>1</v>
      </c>
      <c r="AC478" s="25">
        <f t="shared" si="94"/>
        <v>0</v>
      </c>
      <c r="AD478" s="27">
        <f t="shared" si="95"/>
        <v>0</v>
      </c>
      <c r="AE478" s="66" t="str">
        <f t="shared" si="96"/>
        <v>-</v>
      </c>
      <c r="AF478" s="32">
        <f t="shared" si="97"/>
        <v>0</v>
      </c>
    </row>
    <row r="479" spans="1:32" s="1" customFormat="1" ht="12.75">
      <c r="A479" s="136">
        <v>2680740</v>
      </c>
      <c r="B479" s="137">
        <v>51000</v>
      </c>
      <c r="C479" s="32" t="s">
        <v>1186</v>
      </c>
      <c r="D479" s="25" t="s">
        <v>1187</v>
      </c>
      <c r="E479" s="25" t="s">
        <v>1297</v>
      </c>
      <c r="F479" s="25">
        <v>49660</v>
      </c>
      <c r="G479" s="26">
        <v>9110</v>
      </c>
      <c r="H479" s="27">
        <v>2317234264</v>
      </c>
      <c r="I479" s="28">
        <v>6</v>
      </c>
      <c r="J479" s="29" t="s">
        <v>2235</v>
      </c>
      <c r="K479" s="67" t="s">
        <v>2234</v>
      </c>
      <c r="L479" s="47">
        <v>39</v>
      </c>
      <c r="M479" s="50" t="s">
        <v>2234</v>
      </c>
      <c r="N479" s="129" t="s">
        <v>454</v>
      </c>
      <c r="O479" s="29" t="str">
        <f t="shared" si="99"/>
        <v>M</v>
      </c>
      <c r="P479" s="130"/>
      <c r="Q479" s="53" t="str">
        <f t="shared" si="98"/>
        <v>NO</v>
      </c>
      <c r="R479" s="56" t="s">
        <v>2236</v>
      </c>
      <c r="S479" s="57">
        <v>230</v>
      </c>
      <c r="T479" s="33">
        <v>0</v>
      </c>
      <c r="U479" s="33">
        <v>95</v>
      </c>
      <c r="V479" s="58">
        <v>694</v>
      </c>
      <c r="W479" s="32">
        <f t="shared" si="88"/>
        <v>0</v>
      </c>
      <c r="X479" s="25">
        <f t="shared" si="89"/>
        <v>1</v>
      </c>
      <c r="Y479" s="25">
        <f t="shared" si="90"/>
        <v>0</v>
      </c>
      <c r="Z479" s="27">
        <f t="shared" si="91"/>
        <v>0</v>
      </c>
      <c r="AA479" s="66" t="str">
        <f t="shared" si="92"/>
        <v>-</v>
      </c>
      <c r="AB479" s="32">
        <f t="shared" si="93"/>
        <v>1</v>
      </c>
      <c r="AC479" s="25">
        <f t="shared" si="94"/>
        <v>0</v>
      </c>
      <c r="AD479" s="27">
        <f t="shared" si="95"/>
        <v>0</v>
      </c>
      <c r="AE479" s="66" t="str">
        <f t="shared" si="96"/>
        <v>-</v>
      </c>
      <c r="AF479" s="32">
        <f t="shared" si="97"/>
        <v>0</v>
      </c>
    </row>
    <row r="480" spans="1:32" s="1" customFormat="1" ht="12.75">
      <c r="A480" s="136">
        <v>2622470</v>
      </c>
      <c r="B480" s="137">
        <v>77010</v>
      </c>
      <c r="C480" s="32" t="s">
        <v>50</v>
      </c>
      <c r="D480" s="25" t="s">
        <v>51</v>
      </c>
      <c r="E480" s="25" t="s">
        <v>52</v>
      </c>
      <c r="F480" s="25">
        <v>49854</v>
      </c>
      <c r="G480" s="26">
        <v>1248</v>
      </c>
      <c r="H480" s="27">
        <v>9063414300</v>
      </c>
      <c r="I480" s="28">
        <v>6</v>
      </c>
      <c r="J480" s="29" t="s">
        <v>2235</v>
      </c>
      <c r="K480" s="67" t="s">
        <v>2234</v>
      </c>
      <c r="L480" s="47">
        <v>1062</v>
      </c>
      <c r="M480" s="50" t="s">
        <v>2236</v>
      </c>
      <c r="N480" s="129">
        <v>14.36464088</v>
      </c>
      <c r="O480" s="29" t="str">
        <f t="shared" si="99"/>
        <v>NO</v>
      </c>
      <c r="P480" s="130"/>
      <c r="Q480" s="53" t="str">
        <f t="shared" si="98"/>
        <v>NO</v>
      </c>
      <c r="R480" s="56" t="s">
        <v>2236</v>
      </c>
      <c r="S480" s="57">
        <v>93659</v>
      </c>
      <c r="T480" s="33">
        <v>8102</v>
      </c>
      <c r="U480" s="33">
        <v>9582</v>
      </c>
      <c r="V480" s="58">
        <v>12139</v>
      </c>
      <c r="W480" s="32">
        <f t="shared" si="88"/>
        <v>0</v>
      </c>
      <c r="X480" s="25">
        <f t="shared" si="89"/>
        <v>1</v>
      </c>
      <c r="Y480" s="25">
        <f t="shared" si="90"/>
        <v>0</v>
      </c>
      <c r="Z480" s="27">
        <f t="shared" si="91"/>
        <v>0</v>
      </c>
      <c r="AA480" s="66" t="str">
        <f t="shared" si="92"/>
        <v>-</v>
      </c>
      <c r="AB480" s="32">
        <f t="shared" si="93"/>
        <v>1</v>
      </c>
      <c r="AC480" s="25">
        <f t="shared" si="94"/>
        <v>0</v>
      </c>
      <c r="AD480" s="27">
        <f t="shared" si="95"/>
        <v>0</v>
      </c>
      <c r="AE480" s="66" t="str">
        <f t="shared" si="96"/>
        <v>-</v>
      </c>
      <c r="AF480" s="32">
        <f t="shared" si="97"/>
        <v>0</v>
      </c>
    </row>
    <row r="481" spans="1:32" s="1" customFormat="1" ht="12.75">
      <c r="A481" s="136">
        <v>2622500</v>
      </c>
      <c r="B481" s="137">
        <v>83060</v>
      </c>
      <c r="C481" s="32" t="s">
        <v>53</v>
      </c>
      <c r="D481" s="25" t="s">
        <v>54</v>
      </c>
      <c r="E481" s="25" t="s">
        <v>55</v>
      </c>
      <c r="F481" s="25">
        <v>49663</v>
      </c>
      <c r="G481" s="26">
        <v>9473</v>
      </c>
      <c r="H481" s="27">
        <v>2318246411</v>
      </c>
      <c r="I481" s="28">
        <v>7</v>
      </c>
      <c r="J481" s="29" t="s">
        <v>2236</v>
      </c>
      <c r="K481" s="67" t="s">
        <v>2234</v>
      </c>
      <c r="L481" s="47">
        <v>966</v>
      </c>
      <c r="M481" s="50" t="s">
        <v>2235</v>
      </c>
      <c r="N481" s="129">
        <v>16.86507937</v>
      </c>
      <c r="O481" s="29" t="str">
        <f t="shared" si="99"/>
        <v>NO</v>
      </c>
      <c r="P481" s="130"/>
      <c r="Q481" s="53" t="str">
        <f t="shared" si="98"/>
        <v>NO</v>
      </c>
      <c r="R481" s="56" t="s">
        <v>2236</v>
      </c>
      <c r="S481" s="57">
        <v>69061</v>
      </c>
      <c r="T481" s="33">
        <v>5796</v>
      </c>
      <c r="U481" s="33">
        <v>13934</v>
      </c>
      <c r="V481" s="58">
        <v>5508</v>
      </c>
      <c r="W481" s="32">
        <f t="shared" si="88"/>
        <v>1</v>
      </c>
      <c r="X481" s="25">
        <f t="shared" si="89"/>
        <v>0</v>
      </c>
      <c r="Y481" s="25">
        <f t="shared" si="90"/>
        <v>0</v>
      </c>
      <c r="Z481" s="27">
        <f t="shared" si="91"/>
        <v>0</v>
      </c>
      <c r="AA481" s="66" t="str">
        <f t="shared" si="92"/>
        <v>-</v>
      </c>
      <c r="AB481" s="32">
        <f t="shared" si="93"/>
        <v>1</v>
      </c>
      <c r="AC481" s="25">
        <f t="shared" si="94"/>
        <v>0</v>
      </c>
      <c r="AD481" s="27">
        <f t="shared" si="95"/>
        <v>0</v>
      </c>
      <c r="AE481" s="66" t="str">
        <f t="shared" si="96"/>
        <v>-</v>
      </c>
      <c r="AF481" s="32">
        <f t="shared" si="97"/>
        <v>0</v>
      </c>
    </row>
    <row r="482" spans="1:32" s="1" customFormat="1" ht="12.75">
      <c r="A482" s="136">
        <v>2622620</v>
      </c>
      <c r="B482" s="137">
        <v>23065</v>
      </c>
      <c r="C482" s="32" t="s">
        <v>56</v>
      </c>
      <c r="D482" s="25" t="s">
        <v>57</v>
      </c>
      <c r="E482" s="25" t="s">
        <v>58</v>
      </c>
      <c r="F482" s="25">
        <v>49096</v>
      </c>
      <c r="G482" s="26">
        <v>8578</v>
      </c>
      <c r="H482" s="27">
        <v>5178529699</v>
      </c>
      <c r="I482" s="28" t="s">
        <v>467</v>
      </c>
      <c r="J482" s="29" t="s">
        <v>2235</v>
      </c>
      <c r="K482" s="67" t="s">
        <v>2234</v>
      </c>
      <c r="L482" s="47">
        <v>1562</v>
      </c>
      <c r="M482" s="50" t="s">
        <v>2235</v>
      </c>
      <c r="N482" s="129">
        <v>12.7399651</v>
      </c>
      <c r="O482" s="29" t="str">
        <f t="shared" si="99"/>
        <v>NO</v>
      </c>
      <c r="P482" s="130"/>
      <c r="Q482" s="53" t="str">
        <f t="shared" si="98"/>
        <v>NO</v>
      </c>
      <c r="R482" s="56" t="s">
        <v>2235</v>
      </c>
      <c r="S482" s="57">
        <v>95316</v>
      </c>
      <c r="T482" s="33">
        <v>7204</v>
      </c>
      <c r="U482" s="33">
        <v>10115</v>
      </c>
      <c r="V482" s="58">
        <v>1029</v>
      </c>
      <c r="W482" s="32">
        <f t="shared" si="88"/>
        <v>0</v>
      </c>
      <c r="X482" s="25">
        <f t="shared" si="89"/>
        <v>0</v>
      </c>
      <c r="Y482" s="25">
        <f t="shared" si="90"/>
        <v>0</v>
      </c>
      <c r="Z482" s="27">
        <f t="shared" si="91"/>
        <v>0</v>
      </c>
      <c r="AA482" s="66" t="str">
        <f t="shared" si="92"/>
        <v>-</v>
      </c>
      <c r="AB482" s="32">
        <f t="shared" si="93"/>
        <v>0</v>
      </c>
      <c r="AC482" s="25">
        <f t="shared" si="94"/>
        <v>0</v>
      </c>
      <c r="AD482" s="27">
        <f t="shared" si="95"/>
        <v>0</v>
      </c>
      <c r="AE482" s="66" t="str">
        <f t="shared" si="96"/>
        <v>-</v>
      </c>
      <c r="AF482" s="32">
        <f t="shared" si="97"/>
        <v>0</v>
      </c>
    </row>
    <row r="483" spans="1:32" s="1" customFormat="1" ht="12.75">
      <c r="A483" s="136">
        <v>2622830</v>
      </c>
      <c r="B483" s="137">
        <v>13095</v>
      </c>
      <c r="C483" s="32" t="s">
        <v>63</v>
      </c>
      <c r="D483" s="25" t="s">
        <v>64</v>
      </c>
      <c r="E483" s="25" t="s">
        <v>552</v>
      </c>
      <c r="F483" s="25">
        <v>49068</v>
      </c>
      <c r="G483" s="26">
        <v>9362</v>
      </c>
      <c r="H483" s="27">
        <v>2697815412</v>
      </c>
      <c r="I483" s="28">
        <v>8</v>
      </c>
      <c r="J483" s="29" t="s">
        <v>2236</v>
      </c>
      <c r="K483" s="67" t="s">
        <v>2234</v>
      </c>
      <c r="L483" s="47">
        <v>288</v>
      </c>
      <c r="M483" s="50" t="s">
        <v>2234</v>
      </c>
      <c r="N483" s="129">
        <v>11.66666667</v>
      </c>
      <c r="O483" s="29" t="str">
        <f t="shared" si="99"/>
        <v>NO</v>
      </c>
      <c r="P483" s="130"/>
      <c r="Q483" s="53" t="str">
        <f t="shared" si="98"/>
        <v>NO</v>
      </c>
      <c r="R483" s="56" t="s">
        <v>2236</v>
      </c>
      <c r="S483" s="57">
        <v>13951</v>
      </c>
      <c r="T483" s="33">
        <v>928</v>
      </c>
      <c r="U483" s="33">
        <v>1417</v>
      </c>
      <c r="V483" s="58">
        <v>190</v>
      </c>
      <c r="W483" s="32">
        <f t="shared" si="88"/>
        <v>1</v>
      </c>
      <c r="X483" s="25">
        <f t="shared" si="89"/>
        <v>1</v>
      </c>
      <c r="Y483" s="25">
        <f t="shared" si="90"/>
        <v>0</v>
      </c>
      <c r="Z483" s="27">
        <f t="shared" si="91"/>
        <v>0</v>
      </c>
      <c r="AA483" s="66" t="str">
        <f t="shared" si="92"/>
        <v>SRSA</v>
      </c>
      <c r="AB483" s="32">
        <f t="shared" si="93"/>
        <v>1</v>
      </c>
      <c r="AC483" s="25">
        <f t="shared" si="94"/>
        <v>0</v>
      </c>
      <c r="AD483" s="27">
        <f t="shared" si="95"/>
        <v>0</v>
      </c>
      <c r="AE483" s="66" t="str">
        <f t="shared" si="96"/>
        <v>-</v>
      </c>
      <c r="AF483" s="32">
        <f t="shared" si="97"/>
        <v>0</v>
      </c>
    </row>
    <row r="484" spans="1:32" s="1" customFormat="1" ht="12.75">
      <c r="A484" s="136">
        <v>2622740</v>
      </c>
      <c r="B484" s="137">
        <v>14050</v>
      </c>
      <c r="C484" s="32" t="s">
        <v>59</v>
      </c>
      <c r="D484" s="25" t="s">
        <v>525</v>
      </c>
      <c r="E484" s="25" t="s">
        <v>60</v>
      </c>
      <c r="F484" s="25">
        <v>49067</v>
      </c>
      <c r="G484" s="26">
        <v>48</v>
      </c>
      <c r="H484" s="27">
        <v>2696467655</v>
      </c>
      <c r="I484" s="28">
        <v>8</v>
      </c>
      <c r="J484" s="29" t="s">
        <v>2236</v>
      </c>
      <c r="K484" s="67" t="s">
        <v>2234</v>
      </c>
      <c r="L484" s="47">
        <v>927</v>
      </c>
      <c r="M484" s="50" t="s">
        <v>2235</v>
      </c>
      <c r="N484" s="129">
        <v>12.05311542</v>
      </c>
      <c r="O484" s="29" t="str">
        <f t="shared" si="99"/>
        <v>NO</v>
      </c>
      <c r="P484" s="130"/>
      <c r="Q484" s="53" t="str">
        <f t="shared" si="98"/>
        <v>NO</v>
      </c>
      <c r="R484" s="56" t="s">
        <v>2236</v>
      </c>
      <c r="S484" s="57">
        <v>59912</v>
      </c>
      <c r="T484" s="33">
        <v>4484</v>
      </c>
      <c r="U484" s="33">
        <v>6158</v>
      </c>
      <c r="V484" s="58">
        <v>5032</v>
      </c>
      <c r="W484" s="32">
        <f t="shared" si="88"/>
        <v>1</v>
      </c>
      <c r="X484" s="25">
        <f t="shared" si="89"/>
        <v>0</v>
      </c>
      <c r="Y484" s="25">
        <f t="shared" si="90"/>
        <v>0</v>
      </c>
      <c r="Z484" s="27">
        <f t="shared" si="91"/>
        <v>0</v>
      </c>
      <c r="AA484" s="66" t="str">
        <f t="shared" si="92"/>
        <v>-</v>
      </c>
      <c r="AB484" s="32">
        <f t="shared" si="93"/>
        <v>1</v>
      </c>
      <c r="AC484" s="25">
        <f t="shared" si="94"/>
        <v>0</v>
      </c>
      <c r="AD484" s="27">
        <f t="shared" si="95"/>
        <v>0</v>
      </c>
      <c r="AE484" s="66" t="str">
        <f t="shared" si="96"/>
        <v>-</v>
      </c>
      <c r="AF484" s="32">
        <f t="shared" si="97"/>
        <v>0</v>
      </c>
    </row>
    <row r="485" spans="1:32" s="1" customFormat="1" ht="12.75">
      <c r="A485" s="136">
        <v>2600259</v>
      </c>
      <c r="B485" s="137">
        <v>82964</v>
      </c>
      <c r="C485" s="32" t="s">
        <v>1491</v>
      </c>
      <c r="D485" s="25" t="s">
        <v>1492</v>
      </c>
      <c r="E485" s="25" t="s">
        <v>1234</v>
      </c>
      <c r="F485" s="25">
        <v>48212</v>
      </c>
      <c r="G485" s="26">
        <v>2262</v>
      </c>
      <c r="H485" s="27">
        <v>3133691270</v>
      </c>
      <c r="I485" s="28">
        <v>1</v>
      </c>
      <c r="J485" s="29" t="s">
        <v>2235</v>
      </c>
      <c r="K485" s="67" t="s">
        <v>2234</v>
      </c>
      <c r="L485" s="47">
        <v>114</v>
      </c>
      <c r="M485" s="50" t="s">
        <v>2234</v>
      </c>
      <c r="N485" s="129" t="s">
        <v>454</v>
      </c>
      <c r="O485" s="29" t="str">
        <f t="shared" si="99"/>
        <v>M</v>
      </c>
      <c r="P485" s="130">
        <v>32.258</v>
      </c>
      <c r="Q485" s="53" t="str">
        <f t="shared" si="98"/>
        <v>YES</v>
      </c>
      <c r="R485" s="56" t="s">
        <v>2235</v>
      </c>
      <c r="S485" s="57">
        <v>7793</v>
      </c>
      <c r="T485" s="33">
        <v>2433</v>
      </c>
      <c r="U485" s="33">
        <v>0</v>
      </c>
      <c r="V485" s="58">
        <v>1913</v>
      </c>
      <c r="W485" s="32">
        <f t="shared" si="88"/>
        <v>0</v>
      </c>
      <c r="X485" s="25">
        <f t="shared" si="89"/>
        <v>1</v>
      </c>
      <c r="Y485" s="25">
        <f t="shared" si="90"/>
        <v>0</v>
      </c>
      <c r="Z485" s="27">
        <f t="shared" si="91"/>
        <v>0</v>
      </c>
      <c r="AA485" s="66" t="str">
        <f t="shared" si="92"/>
        <v>-</v>
      </c>
      <c r="AB485" s="32">
        <f t="shared" si="93"/>
        <v>0</v>
      </c>
      <c r="AC485" s="25">
        <f t="shared" si="94"/>
        <v>1</v>
      </c>
      <c r="AD485" s="27">
        <f t="shared" si="95"/>
        <v>0</v>
      </c>
      <c r="AE485" s="66" t="str">
        <f t="shared" si="96"/>
        <v>-</v>
      </c>
      <c r="AF485" s="32">
        <f t="shared" si="97"/>
        <v>0</v>
      </c>
    </row>
    <row r="486" spans="1:32" s="1" customFormat="1" ht="12.75">
      <c r="A486" s="136">
        <v>2622800</v>
      </c>
      <c r="B486" s="137">
        <v>67050</v>
      </c>
      <c r="C486" s="32" t="s">
        <v>61</v>
      </c>
      <c r="D486" s="25" t="s">
        <v>62</v>
      </c>
      <c r="E486" s="25" t="s">
        <v>568</v>
      </c>
      <c r="F486" s="25">
        <v>49665</v>
      </c>
      <c r="G486" s="26">
        <v>715</v>
      </c>
      <c r="H486" s="27">
        <v>2317432486</v>
      </c>
      <c r="I486" s="28" t="s">
        <v>471</v>
      </c>
      <c r="J486" s="29" t="s">
        <v>2236</v>
      </c>
      <c r="K486" s="67" t="s">
        <v>2234</v>
      </c>
      <c r="L486" s="47">
        <v>688</v>
      </c>
      <c r="M486" s="50" t="s">
        <v>2235</v>
      </c>
      <c r="N486" s="129">
        <v>22.68041237</v>
      </c>
      <c r="O486" s="29" t="str">
        <f t="shared" si="99"/>
        <v>YES</v>
      </c>
      <c r="P486" s="130"/>
      <c r="Q486" s="53" t="str">
        <f t="shared" si="98"/>
        <v>NO</v>
      </c>
      <c r="R486" s="56" t="s">
        <v>2236</v>
      </c>
      <c r="S486" s="57">
        <v>69342</v>
      </c>
      <c r="T486" s="33">
        <v>7079</v>
      </c>
      <c r="U486" s="33">
        <v>14056</v>
      </c>
      <c r="V486" s="58">
        <v>9723</v>
      </c>
      <c r="W486" s="32">
        <f t="shared" si="88"/>
        <v>1</v>
      </c>
      <c r="X486" s="25">
        <f t="shared" si="89"/>
        <v>0</v>
      </c>
      <c r="Y486" s="25">
        <f t="shared" si="90"/>
        <v>0</v>
      </c>
      <c r="Z486" s="27">
        <f t="shared" si="91"/>
        <v>0</v>
      </c>
      <c r="AA486" s="66" t="str">
        <f t="shared" si="92"/>
        <v>-</v>
      </c>
      <c r="AB486" s="32">
        <f t="shared" si="93"/>
        <v>1</v>
      </c>
      <c r="AC486" s="25">
        <f t="shared" si="94"/>
        <v>1</v>
      </c>
      <c r="AD486" s="27" t="str">
        <f t="shared" si="95"/>
        <v>Initial</v>
      </c>
      <c r="AE486" s="66" t="str">
        <f t="shared" si="96"/>
        <v>RLIS</v>
      </c>
      <c r="AF486" s="32">
        <f t="shared" si="97"/>
        <v>0</v>
      </c>
    </row>
    <row r="487" spans="1:32" s="1" customFormat="1" ht="12.75">
      <c r="A487" s="136">
        <v>2622860</v>
      </c>
      <c r="B487" s="137">
        <v>76140</v>
      </c>
      <c r="C487" s="32" t="s">
        <v>65</v>
      </c>
      <c r="D487" s="25" t="s">
        <v>66</v>
      </c>
      <c r="E487" s="25" t="s">
        <v>67</v>
      </c>
      <c r="F487" s="25">
        <v>48453</v>
      </c>
      <c r="G487" s="26">
        <v>1399</v>
      </c>
      <c r="H487" s="27">
        <v>9896354900</v>
      </c>
      <c r="I487" s="28" t="s">
        <v>468</v>
      </c>
      <c r="J487" s="29" t="s">
        <v>2236</v>
      </c>
      <c r="K487" s="67" t="s">
        <v>2234</v>
      </c>
      <c r="L487" s="47">
        <v>1275</v>
      </c>
      <c r="M487" s="50" t="s">
        <v>2235</v>
      </c>
      <c r="N487" s="129">
        <v>18.05929919</v>
      </c>
      <c r="O487" s="29" t="str">
        <f t="shared" si="99"/>
        <v>NO</v>
      </c>
      <c r="P487" s="130"/>
      <c r="Q487" s="53" t="str">
        <f t="shared" si="98"/>
        <v>NO</v>
      </c>
      <c r="R487" s="56" t="s">
        <v>2236</v>
      </c>
      <c r="S487" s="57">
        <v>106869</v>
      </c>
      <c r="T487" s="33">
        <v>9525</v>
      </c>
      <c r="U487" s="33">
        <v>10616</v>
      </c>
      <c r="V487" s="58">
        <v>7927</v>
      </c>
      <c r="W487" s="32">
        <f t="shared" si="88"/>
        <v>1</v>
      </c>
      <c r="X487" s="25">
        <f t="shared" si="89"/>
        <v>0</v>
      </c>
      <c r="Y487" s="25">
        <f t="shared" si="90"/>
        <v>0</v>
      </c>
      <c r="Z487" s="27">
        <f t="shared" si="91"/>
        <v>0</v>
      </c>
      <c r="AA487" s="66" t="str">
        <f t="shared" si="92"/>
        <v>-</v>
      </c>
      <c r="AB487" s="32">
        <f t="shared" si="93"/>
        <v>1</v>
      </c>
      <c r="AC487" s="25">
        <f t="shared" si="94"/>
        <v>0</v>
      </c>
      <c r="AD487" s="27">
        <f t="shared" si="95"/>
        <v>0</v>
      </c>
      <c r="AE487" s="66" t="str">
        <f t="shared" si="96"/>
        <v>-</v>
      </c>
      <c r="AF487" s="32">
        <f t="shared" si="97"/>
        <v>0</v>
      </c>
    </row>
    <row r="488" spans="1:32" s="1" customFormat="1" ht="12.75">
      <c r="A488" s="136">
        <v>2600013</v>
      </c>
      <c r="B488" s="137">
        <v>52170</v>
      </c>
      <c r="C488" s="32" t="s">
        <v>327</v>
      </c>
      <c r="D488" s="25" t="s">
        <v>328</v>
      </c>
      <c r="E488" s="25" t="s">
        <v>329</v>
      </c>
      <c r="F488" s="25">
        <v>49855</v>
      </c>
      <c r="G488" s="26">
        <v>2668</v>
      </c>
      <c r="H488" s="27">
        <v>9062254200</v>
      </c>
      <c r="I488" s="28" t="s">
        <v>456</v>
      </c>
      <c r="J488" s="29" t="s">
        <v>2235</v>
      </c>
      <c r="K488" s="67" t="s">
        <v>2234</v>
      </c>
      <c r="L488" s="47">
        <v>3353</v>
      </c>
      <c r="M488" s="50" t="s">
        <v>2235</v>
      </c>
      <c r="N488" s="129">
        <v>7.605566219</v>
      </c>
      <c r="O488" s="29" t="str">
        <f t="shared" si="99"/>
        <v>NO</v>
      </c>
      <c r="P488" s="130"/>
      <c r="Q488" s="53" t="str">
        <f t="shared" si="98"/>
        <v>NO</v>
      </c>
      <c r="R488" s="56" t="s">
        <v>2236</v>
      </c>
      <c r="S488" s="57">
        <v>195617</v>
      </c>
      <c r="T488" s="33">
        <v>11660</v>
      </c>
      <c r="U488" s="33">
        <v>19766</v>
      </c>
      <c r="V488" s="58">
        <v>2209</v>
      </c>
      <c r="W488" s="32">
        <f t="shared" si="88"/>
        <v>0</v>
      </c>
      <c r="X488" s="25">
        <f t="shared" si="89"/>
        <v>0</v>
      </c>
      <c r="Y488" s="25">
        <f t="shared" si="90"/>
        <v>0</v>
      </c>
      <c r="Z488" s="27">
        <f t="shared" si="91"/>
        <v>0</v>
      </c>
      <c r="AA488" s="66" t="str">
        <f t="shared" si="92"/>
        <v>-</v>
      </c>
      <c r="AB488" s="32">
        <f t="shared" si="93"/>
        <v>1</v>
      </c>
      <c r="AC488" s="25">
        <f t="shared" si="94"/>
        <v>0</v>
      </c>
      <c r="AD488" s="27">
        <f t="shared" si="95"/>
        <v>0</v>
      </c>
      <c r="AE488" s="66" t="str">
        <f t="shared" si="96"/>
        <v>-</v>
      </c>
      <c r="AF488" s="32">
        <f t="shared" si="97"/>
        <v>0</v>
      </c>
    </row>
    <row r="489" spans="1:32" s="1" customFormat="1" ht="12.75">
      <c r="A489" s="136">
        <v>2680750</v>
      </c>
      <c r="B489" s="137">
        <v>52000</v>
      </c>
      <c r="C489" s="32" t="s">
        <v>1188</v>
      </c>
      <c r="D489" s="25" t="s">
        <v>1189</v>
      </c>
      <c r="E489" s="25" t="s">
        <v>329</v>
      </c>
      <c r="F489" s="25">
        <v>49855</v>
      </c>
      <c r="G489" s="26">
        <v>2703</v>
      </c>
      <c r="H489" s="27">
        <v>9062265101</v>
      </c>
      <c r="I489" s="28">
        <v>6</v>
      </c>
      <c r="J489" s="29" t="s">
        <v>2235</v>
      </c>
      <c r="K489" s="67" t="s">
        <v>2234</v>
      </c>
      <c r="L489" s="47">
        <v>59</v>
      </c>
      <c r="M489" s="50" t="s">
        <v>2234</v>
      </c>
      <c r="N489" s="129" t="s">
        <v>454</v>
      </c>
      <c r="O489" s="29" t="str">
        <f t="shared" si="99"/>
        <v>M</v>
      </c>
      <c r="P489" s="130"/>
      <c r="Q489" s="53" t="str">
        <f t="shared" si="98"/>
        <v>NO</v>
      </c>
      <c r="R489" s="56" t="s">
        <v>2236</v>
      </c>
      <c r="S489" s="57">
        <v>337</v>
      </c>
      <c r="T489" s="33">
        <v>0</v>
      </c>
      <c r="U489" s="33">
        <v>297</v>
      </c>
      <c r="V489" s="58">
        <v>17299</v>
      </c>
      <c r="W489" s="32">
        <f t="shared" si="88"/>
        <v>0</v>
      </c>
      <c r="X489" s="25">
        <f t="shared" si="89"/>
        <v>1</v>
      </c>
      <c r="Y489" s="25">
        <f t="shared" si="90"/>
        <v>0</v>
      </c>
      <c r="Z489" s="27">
        <f t="shared" si="91"/>
        <v>0</v>
      </c>
      <c r="AA489" s="66" t="str">
        <f t="shared" si="92"/>
        <v>-</v>
      </c>
      <c r="AB489" s="32">
        <f t="shared" si="93"/>
        <v>1</v>
      </c>
      <c r="AC489" s="25">
        <f t="shared" si="94"/>
        <v>0</v>
      </c>
      <c r="AD489" s="27">
        <f t="shared" si="95"/>
        <v>0</v>
      </c>
      <c r="AE489" s="66" t="str">
        <f t="shared" si="96"/>
        <v>-</v>
      </c>
      <c r="AF489" s="32">
        <f t="shared" si="97"/>
        <v>0</v>
      </c>
    </row>
    <row r="490" spans="1:32" s="1" customFormat="1" ht="12.75">
      <c r="A490" s="136">
        <v>2600250</v>
      </c>
      <c r="B490" s="137">
        <v>13903</v>
      </c>
      <c r="C490" s="32" t="s">
        <v>1477</v>
      </c>
      <c r="D490" s="25" t="s">
        <v>1478</v>
      </c>
      <c r="E490" s="25" t="s">
        <v>552</v>
      </c>
      <c r="F490" s="25">
        <v>49068</v>
      </c>
      <c r="G490" s="26">
        <v>9736</v>
      </c>
      <c r="H490" s="27">
        <v>6167816330</v>
      </c>
      <c r="I490" s="28">
        <v>8</v>
      </c>
      <c r="J490" s="29" t="s">
        <v>2236</v>
      </c>
      <c r="K490" s="67" t="s">
        <v>2234</v>
      </c>
      <c r="L490" s="47">
        <v>271</v>
      </c>
      <c r="M490" s="50" t="s">
        <v>2234</v>
      </c>
      <c r="N490" s="129" t="s">
        <v>454</v>
      </c>
      <c r="O490" s="29" t="str">
        <f t="shared" si="99"/>
        <v>M</v>
      </c>
      <c r="P490" s="130">
        <v>3.059</v>
      </c>
      <c r="Q490" s="53" t="str">
        <f t="shared" si="98"/>
        <v>NO</v>
      </c>
      <c r="R490" s="56" t="s">
        <v>2236</v>
      </c>
      <c r="S490" s="57">
        <v>2168</v>
      </c>
      <c r="T490" s="33">
        <v>0</v>
      </c>
      <c r="U490" s="33">
        <v>0</v>
      </c>
      <c r="V490" s="58">
        <v>179</v>
      </c>
      <c r="W490" s="32">
        <f t="shared" si="88"/>
        <v>1</v>
      </c>
      <c r="X490" s="25">
        <f t="shared" si="89"/>
        <v>1</v>
      </c>
      <c r="Y490" s="25">
        <f t="shared" si="90"/>
        <v>0</v>
      </c>
      <c r="Z490" s="27">
        <f t="shared" si="91"/>
        <v>0</v>
      </c>
      <c r="AA490" s="66" t="str">
        <f t="shared" si="92"/>
        <v>SRSA</v>
      </c>
      <c r="AB490" s="32">
        <f t="shared" si="93"/>
        <v>1</v>
      </c>
      <c r="AC490" s="25">
        <f t="shared" si="94"/>
        <v>0</v>
      </c>
      <c r="AD490" s="27">
        <f t="shared" si="95"/>
        <v>0</v>
      </c>
      <c r="AE490" s="66" t="str">
        <f t="shared" si="96"/>
        <v>-</v>
      </c>
      <c r="AF490" s="32">
        <f t="shared" si="97"/>
        <v>0</v>
      </c>
    </row>
    <row r="491" spans="1:32" s="1" customFormat="1" ht="12.75">
      <c r="A491" s="136">
        <v>2622970</v>
      </c>
      <c r="B491" s="137">
        <v>13110</v>
      </c>
      <c r="C491" s="32" t="s">
        <v>68</v>
      </c>
      <c r="D491" s="25" t="s">
        <v>69</v>
      </c>
      <c r="E491" s="25" t="s">
        <v>552</v>
      </c>
      <c r="F491" s="25">
        <v>49068</v>
      </c>
      <c r="G491" s="26">
        <v>1594</v>
      </c>
      <c r="H491" s="27">
        <v>2697811256</v>
      </c>
      <c r="I491" s="28" t="s">
        <v>457</v>
      </c>
      <c r="J491" s="29" t="s">
        <v>2235</v>
      </c>
      <c r="K491" s="67" t="s">
        <v>2234</v>
      </c>
      <c r="L491" s="47">
        <v>2347</v>
      </c>
      <c r="M491" s="50" t="s">
        <v>2235</v>
      </c>
      <c r="N491" s="129">
        <v>6.000805477</v>
      </c>
      <c r="O491" s="29" t="str">
        <f t="shared" si="99"/>
        <v>NO</v>
      </c>
      <c r="P491" s="130"/>
      <c r="Q491" s="53" t="str">
        <f t="shared" si="98"/>
        <v>NO</v>
      </c>
      <c r="R491" s="56" t="s">
        <v>2235</v>
      </c>
      <c r="S491" s="57">
        <v>91197</v>
      </c>
      <c r="T491" s="33">
        <v>4902</v>
      </c>
      <c r="U491" s="33">
        <v>10271</v>
      </c>
      <c r="V491" s="58">
        <v>1546</v>
      </c>
      <c r="W491" s="32">
        <f t="shared" si="88"/>
        <v>0</v>
      </c>
      <c r="X491" s="25">
        <f t="shared" si="89"/>
        <v>0</v>
      </c>
      <c r="Y491" s="25">
        <f t="shared" si="90"/>
        <v>0</v>
      </c>
      <c r="Z491" s="27">
        <f t="shared" si="91"/>
        <v>0</v>
      </c>
      <c r="AA491" s="66" t="str">
        <f t="shared" si="92"/>
        <v>-</v>
      </c>
      <c r="AB491" s="32">
        <f t="shared" si="93"/>
        <v>0</v>
      </c>
      <c r="AC491" s="25">
        <f t="shared" si="94"/>
        <v>0</v>
      </c>
      <c r="AD491" s="27">
        <f t="shared" si="95"/>
        <v>0</v>
      </c>
      <c r="AE491" s="66" t="str">
        <f t="shared" si="96"/>
        <v>-</v>
      </c>
      <c r="AF491" s="32">
        <f t="shared" si="97"/>
        <v>0</v>
      </c>
    </row>
    <row r="492" spans="1:32" s="1" customFormat="1" ht="12.75">
      <c r="A492" s="136">
        <v>2622980</v>
      </c>
      <c r="B492" s="137">
        <v>3060</v>
      </c>
      <c r="C492" s="32" t="s">
        <v>70</v>
      </c>
      <c r="D492" s="25" t="s">
        <v>71</v>
      </c>
      <c r="E492" s="25" t="s">
        <v>72</v>
      </c>
      <c r="F492" s="25">
        <v>49070</v>
      </c>
      <c r="G492" s="26">
        <v>241</v>
      </c>
      <c r="H492" s="27">
        <v>6166727194</v>
      </c>
      <c r="I492" s="28">
        <v>7</v>
      </c>
      <c r="J492" s="29" t="s">
        <v>2236</v>
      </c>
      <c r="K492" s="67" t="s">
        <v>2234</v>
      </c>
      <c r="L492" s="47">
        <v>635</v>
      </c>
      <c r="M492" s="50" t="s">
        <v>2235</v>
      </c>
      <c r="N492" s="129">
        <v>13.03520457</v>
      </c>
      <c r="O492" s="29" t="str">
        <f t="shared" si="99"/>
        <v>NO</v>
      </c>
      <c r="P492" s="130"/>
      <c r="Q492" s="53" t="str">
        <f t="shared" si="98"/>
        <v>NO</v>
      </c>
      <c r="R492" s="56" t="s">
        <v>2236</v>
      </c>
      <c r="S492" s="57">
        <v>63129</v>
      </c>
      <c r="T492" s="33">
        <v>4897</v>
      </c>
      <c r="U492" s="33">
        <v>6096</v>
      </c>
      <c r="V492" s="58">
        <v>418</v>
      </c>
      <c r="W492" s="32">
        <f t="shared" si="88"/>
        <v>1</v>
      </c>
      <c r="X492" s="25">
        <f t="shared" si="89"/>
        <v>0</v>
      </c>
      <c r="Y492" s="25">
        <f t="shared" si="90"/>
        <v>0</v>
      </c>
      <c r="Z492" s="27">
        <f t="shared" si="91"/>
        <v>0</v>
      </c>
      <c r="AA492" s="66" t="str">
        <f t="shared" si="92"/>
        <v>-</v>
      </c>
      <c r="AB492" s="32">
        <f t="shared" si="93"/>
        <v>1</v>
      </c>
      <c r="AC492" s="25">
        <f t="shared" si="94"/>
        <v>0</v>
      </c>
      <c r="AD492" s="27">
        <f t="shared" si="95"/>
        <v>0</v>
      </c>
      <c r="AE492" s="66" t="str">
        <f t="shared" si="96"/>
        <v>-</v>
      </c>
      <c r="AF492" s="32">
        <f t="shared" si="97"/>
        <v>0</v>
      </c>
    </row>
    <row r="493" spans="1:32" s="1" customFormat="1" ht="12.75">
      <c r="A493" s="136">
        <v>2623040</v>
      </c>
      <c r="B493" s="137">
        <v>74100</v>
      </c>
      <c r="C493" s="32" t="s">
        <v>73</v>
      </c>
      <c r="D493" s="25" t="s">
        <v>74</v>
      </c>
      <c r="E493" s="25" t="s">
        <v>500</v>
      </c>
      <c r="F493" s="25">
        <v>48040</v>
      </c>
      <c r="G493" s="26">
        <v>1566</v>
      </c>
      <c r="H493" s="27">
        <v>8103647731</v>
      </c>
      <c r="I493" s="28">
        <v>3</v>
      </c>
      <c r="J493" s="29" t="s">
        <v>2235</v>
      </c>
      <c r="K493" s="67" t="s">
        <v>2234</v>
      </c>
      <c r="L493" s="47">
        <v>2527</v>
      </c>
      <c r="M493" s="50" t="s">
        <v>2235</v>
      </c>
      <c r="N493" s="129">
        <v>6.221020093</v>
      </c>
      <c r="O493" s="29" t="str">
        <f t="shared" si="99"/>
        <v>NO</v>
      </c>
      <c r="P493" s="130"/>
      <c r="Q493" s="53" t="str">
        <f t="shared" si="98"/>
        <v>NO</v>
      </c>
      <c r="R493" s="56" t="s">
        <v>2235</v>
      </c>
      <c r="S493" s="57">
        <v>61276</v>
      </c>
      <c r="T493" s="33">
        <v>4281</v>
      </c>
      <c r="U493" s="33">
        <v>10082</v>
      </c>
      <c r="V493" s="58">
        <v>1665</v>
      </c>
      <c r="W493" s="32">
        <f t="shared" si="88"/>
        <v>0</v>
      </c>
      <c r="X493" s="25">
        <f t="shared" si="89"/>
        <v>0</v>
      </c>
      <c r="Y493" s="25">
        <f t="shared" si="90"/>
        <v>0</v>
      </c>
      <c r="Z493" s="27">
        <f t="shared" si="91"/>
        <v>0</v>
      </c>
      <c r="AA493" s="66" t="str">
        <f t="shared" si="92"/>
        <v>-</v>
      </c>
      <c r="AB493" s="32">
        <f t="shared" si="93"/>
        <v>0</v>
      </c>
      <c r="AC493" s="25">
        <f t="shared" si="94"/>
        <v>0</v>
      </c>
      <c r="AD493" s="27">
        <f t="shared" si="95"/>
        <v>0</v>
      </c>
      <c r="AE493" s="66" t="str">
        <f t="shared" si="96"/>
        <v>-</v>
      </c>
      <c r="AF493" s="32">
        <f t="shared" si="97"/>
        <v>0</v>
      </c>
    </row>
    <row r="494" spans="1:32" s="1" customFormat="1" ht="12.75">
      <c r="A494" s="136">
        <v>2623100</v>
      </c>
      <c r="B494" s="137">
        <v>58090</v>
      </c>
      <c r="C494" s="32" t="s">
        <v>78</v>
      </c>
      <c r="D494" s="25" t="s">
        <v>79</v>
      </c>
      <c r="E494" s="25" t="s">
        <v>546</v>
      </c>
      <c r="F494" s="25">
        <v>48133</v>
      </c>
      <c r="G494" s="26">
        <v>9318</v>
      </c>
      <c r="H494" s="27">
        <v>7348489304</v>
      </c>
      <c r="I494" s="28" t="s">
        <v>477</v>
      </c>
      <c r="J494" s="29" t="s">
        <v>2236</v>
      </c>
      <c r="K494" s="67" t="s">
        <v>2234</v>
      </c>
      <c r="L494" s="47">
        <v>1384</v>
      </c>
      <c r="M494" s="50" t="s">
        <v>2235</v>
      </c>
      <c r="N494" s="129">
        <v>7.401032702</v>
      </c>
      <c r="O494" s="29" t="str">
        <f t="shared" si="99"/>
        <v>NO</v>
      </c>
      <c r="P494" s="130"/>
      <c r="Q494" s="53" t="str">
        <f t="shared" si="98"/>
        <v>NO</v>
      </c>
      <c r="R494" s="56" t="s">
        <v>2236</v>
      </c>
      <c r="S494" s="57">
        <v>68975</v>
      </c>
      <c r="T494" s="33">
        <v>4125</v>
      </c>
      <c r="U494" s="33">
        <v>7599</v>
      </c>
      <c r="V494" s="58">
        <v>912</v>
      </c>
      <c r="W494" s="32">
        <f t="shared" si="88"/>
        <v>1</v>
      </c>
      <c r="X494" s="25">
        <f t="shared" si="89"/>
        <v>0</v>
      </c>
      <c r="Y494" s="25">
        <f t="shared" si="90"/>
        <v>0</v>
      </c>
      <c r="Z494" s="27">
        <f t="shared" si="91"/>
        <v>0</v>
      </c>
      <c r="AA494" s="66" t="str">
        <f t="shared" si="92"/>
        <v>-</v>
      </c>
      <c r="AB494" s="32">
        <f t="shared" si="93"/>
        <v>1</v>
      </c>
      <c r="AC494" s="25">
        <f t="shared" si="94"/>
        <v>0</v>
      </c>
      <c r="AD494" s="27">
        <f t="shared" si="95"/>
        <v>0</v>
      </c>
      <c r="AE494" s="66" t="str">
        <f t="shared" si="96"/>
        <v>-</v>
      </c>
      <c r="AF494" s="32">
        <f t="shared" si="97"/>
        <v>0</v>
      </c>
    </row>
    <row r="495" spans="1:32" s="1" customFormat="1" ht="12.75">
      <c r="A495" s="136">
        <v>2623130</v>
      </c>
      <c r="B495" s="137">
        <v>53010</v>
      </c>
      <c r="C495" s="32" t="s">
        <v>80</v>
      </c>
      <c r="D495" s="25" t="s">
        <v>81</v>
      </c>
      <c r="E495" s="25" t="s">
        <v>82</v>
      </c>
      <c r="F495" s="25">
        <v>49454</v>
      </c>
      <c r="G495" s="26">
        <v>1095</v>
      </c>
      <c r="H495" s="27">
        <v>2317573713</v>
      </c>
      <c r="I495" s="28" t="s">
        <v>459</v>
      </c>
      <c r="J495" s="29" t="s">
        <v>2235</v>
      </c>
      <c r="K495" s="67" t="s">
        <v>2234</v>
      </c>
      <c r="L495" s="47">
        <v>1531</v>
      </c>
      <c r="M495" s="50" t="s">
        <v>2235</v>
      </c>
      <c r="N495" s="129">
        <v>12.23162004</v>
      </c>
      <c r="O495" s="29" t="str">
        <f t="shared" si="99"/>
        <v>NO</v>
      </c>
      <c r="P495" s="130"/>
      <c r="Q495" s="53" t="str">
        <f t="shared" si="98"/>
        <v>NO</v>
      </c>
      <c r="R495" s="56" t="s">
        <v>2236</v>
      </c>
      <c r="S495" s="57">
        <v>95033</v>
      </c>
      <c r="T495" s="33">
        <v>7086</v>
      </c>
      <c r="U495" s="33">
        <v>20320</v>
      </c>
      <c r="V495" s="58">
        <v>5414</v>
      </c>
      <c r="W495" s="32">
        <f t="shared" si="88"/>
        <v>0</v>
      </c>
      <c r="X495" s="25">
        <f t="shared" si="89"/>
        <v>0</v>
      </c>
      <c r="Y495" s="25">
        <f t="shared" si="90"/>
        <v>0</v>
      </c>
      <c r="Z495" s="27">
        <f t="shared" si="91"/>
        <v>0</v>
      </c>
      <c r="AA495" s="66" t="str">
        <f t="shared" si="92"/>
        <v>-</v>
      </c>
      <c r="AB495" s="32">
        <f t="shared" si="93"/>
        <v>1</v>
      </c>
      <c r="AC495" s="25">
        <f t="shared" si="94"/>
        <v>0</v>
      </c>
      <c r="AD495" s="27">
        <f t="shared" si="95"/>
        <v>0</v>
      </c>
      <c r="AE495" s="66" t="str">
        <f t="shared" si="96"/>
        <v>-</v>
      </c>
      <c r="AF495" s="32">
        <f t="shared" si="97"/>
        <v>0</v>
      </c>
    </row>
    <row r="496" spans="1:32" s="1" customFormat="1" ht="12.75">
      <c r="A496" s="136">
        <v>2623160</v>
      </c>
      <c r="B496" s="137">
        <v>53020</v>
      </c>
      <c r="C496" s="32" t="s">
        <v>83</v>
      </c>
      <c r="D496" s="25" t="s">
        <v>84</v>
      </c>
      <c r="E496" s="25" t="s">
        <v>85</v>
      </c>
      <c r="F496" s="25">
        <v>49405</v>
      </c>
      <c r="G496" s="26">
        <v>9624</v>
      </c>
      <c r="H496" s="27">
        <v>2317573733</v>
      </c>
      <c r="I496" s="28">
        <v>7</v>
      </c>
      <c r="J496" s="29" t="s">
        <v>2236</v>
      </c>
      <c r="K496" s="67" t="s">
        <v>2234</v>
      </c>
      <c r="L496" s="47">
        <v>573</v>
      </c>
      <c r="M496" s="50" t="s">
        <v>2234</v>
      </c>
      <c r="N496" s="129">
        <v>13.84364821</v>
      </c>
      <c r="O496" s="29" t="str">
        <f t="shared" si="99"/>
        <v>NO</v>
      </c>
      <c r="P496" s="130"/>
      <c r="Q496" s="53" t="str">
        <f t="shared" si="98"/>
        <v>NO</v>
      </c>
      <c r="R496" s="56" t="s">
        <v>2236</v>
      </c>
      <c r="S496" s="57">
        <v>49428</v>
      </c>
      <c r="T496" s="33">
        <v>4260</v>
      </c>
      <c r="U496" s="33">
        <v>10298</v>
      </c>
      <c r="V496" s="58">
        <v>7097</v>
      </c>
      <c r="W496" s="32">
        <f t="shared" si="88"/>
        <v>1</v>
      </c>
      <c r="X496" s="25">
        <f t="shared" si="89"/>
        <v>1</v>
      </c>
      <c r="Y496" s="25">
        <f t="shared" si="90"/>
        <v>0</v>
      </c>
      <c r="Z496" s="27">
        <f t="shared" si="91"/>
        <v>0</v>
      </c>
      <c r="AA496" s="66" t="str">
        <f t="shared" si="92"/>
        <v>SRSA</v>
      </c>
      <c r="AB496" s="32">
        <f t="shared" si="93"/>
        <v>1</v>
      </c>
      <c r="AC496" s="25">
        <f t="shared" si="94"/>
        <v>0</v>
      </c>
      <c r="AD496" s="27">
        <f t="shared" si="95"/>
        <v>0</v>
      </c>
      <c r="AE496" s="66" t="str">
        <f t="shared" si="96"/>
        <v>-</v>
      </c>
      <c r="AF496" s="32">
        <f t="shared" si="97"/>
        <v>0</v>
      </c>
    </row>
    <row r="497" spans="1:32" s="1" customFormat="1" ht="12.75">
      <c r="A497" s="136">
        <v>2623070</v>
      </c>
      <c r="B497" s="137">
        <v>33130</v>
      </c>
      <c r="C497" s="32" t="s">
        <v>75</v>
      </c>
      <c r="D497" s="25" t="s">
        <v>76</v>
      </c>
      <c r="E497" s="25" t="s">
        <v>77</v>
      </c>
      <c r="F497" s="25">
        <v>48854</v>
      </c>
      <c r="G497" s="26">
        <v>1618</v>
      </c>
      <c r="H497" s="27">
        <v>5176762484</v>
      </c>
      <c r="I497" s="28" t="s">
        <v>467</v>
      </c>
      <c r="J497" s="29" t="s">
        <v>2235</v>
      </c>
      <c r="K497" s="67" t="s">
        <v>2234</v>
      </c>
      <c r="L497" s="47">
        <v>2913</v>
      </c>
      <c r="M497" s="50" t="s">
        <v>2235</v>
      </c>
      <c r="N497" s="129">
        <v>2.977739231</v>
      </c>
      <c r="O497" s="29" t="str">
        <f t="shared" si="99"/>
        <v>NO</v>
      </c>
      <c r="P497" s="130"/>
      <c r="Q497" s="53" t="str">
        <f t="shared" si="98"/>
        <v>NO</v>
      </c>
      <c r="R497" s="56" t="s">
        <v>2235</v>
      </c>
      <c r="S497" s="57">
        <v>85431</v>
      </c>
      <c r="T497" s="33">
        <v>2899</v>
      </c>
      <c r="U497" s="33">
        <v>10767</v>
      </c>
      <c r="V497" s="58">
        <v>1919</v>
      </c>
      <c r="W497" s="32">
        <f t="shared" si="88"/>
        <v>0</v>
      </c>
      <c r="X497" s="25">
        <f t="shared" si="89"/>
        <v>0</v>
      </c>
      <c r="Y497" s="25">
        <f t="shared" si="90"/>
        <v>0</v>
      </c>
      <c r="Z497" s="27">
        <f t="shared" si="91"/>
        <v>0</v>
      </c>
      <c r="AA497" s="66" t="str">
        <f t="shared" si="92"/>
        <v>-</v>
      </c>
      <c r="AB497" s="32">
        <f t="shared" si="93"/>
        <v>0</v>
      </c>
      <c r="AC497" s="25">
        <f t="shared" si="94"/>
        <v>0</v>
      </c>
      <c r="AD497" s="27">
        <f t="shared" si="95"/>
        <v>0</v>
      </c>
      <c r="AE497" s="66" t="str">
        <f t="shared" si="96"/>
        <v>-</v>
      </c>
      <c r="AF497" s="32">
        <f t="shared" si="97"/>
        <v>0</v>
      </c>
    </row>
    <row r="498" spans="1:32" s="1" customFormat="1" ht="12.75">
      <c r="A498" s="136">
        <v>2680755</v>
      </c>
      <c r="B498" s="137">
        <v>53000</v>
      </c>
      <c r="C498" s="32" t="s">
        <v>1190</v>
      </c>
      <c r="D498" s="25" t="s">
        <v>1191</v>
      </c>
      <c r="E498" s="25" t="s">
        <v>35</v>
      </c>
      <c r="F498" s="25">
        <v>49431</v>
      </c>
      <c r="G498" s="26">
        <v>9307</v>
      </c>
      <c r="H498" s="27">
        <v>2317573716</v>
      </c>
      <c r="I498" s="28">
        <v>7</v>
      </c>
      <c r="J498" s="29" t="s">
        <v>2236</v>
      </c>
      <c r="K498" s="67" t="s">
        <v>2234</v>
      </c>
      <c r="L498" s="47">
        <v>75</v>
      </c>
      <c r="M498" s="50" t="s">
        <v>2234</v>
      </c>
      <c r="N498" s="129" t="s">
        <v>454</v>
      </c>
      <c r="O498" s="29" t="str">
        <f t="shared" si="99"/>
        <v>M</v>
      </c>
      <c r="P498" s="130"/>
      <c r="Q498" s="53" t="str">
        <f t="shared" si="98"/>
        <v>NO</v>
      </c>
      <c r="R498" s="56" t="s">
        <v>2236</v>
      </c>
      <c r="S498" s="57">
        <v>413</v>
      </c>
      <c r="T498" s="33">
        <v>0</v>
      </c>
      <c r="U498" s="33">
        <v>0</v>
      </c>
      <c r="V498" s="58">
        <v>1799</v>
      </c>
      <c r="W498" s="32">
        <f t="shared" si="88"/>
        <v>1</v>
      </c>
      <c r="X498" s="25">
        <f t="shared" si="89"/>
        <v>1</v>
      </c>
      <c r="Y498" s="25">
        <f t="shared" si="90"/>
        <v>0</v>
      </c>
      <c r="Z498" s="27">
        <f t="shared" si="91"/>
        <v>0</v>
      </c>
      <c r="AA498" s="66" t="str">
        <f t="shared" si="92"/>
        <v>SRSA</v>
      </c>
      <c r="AB498" s="32">
        <f t="shared" si="93"/>
        <v>1</v>
      </c>
      <c r="AC498" s="25">
        <f t="shared" si="94"/>
        <v>0</v>
      </c>
      <c r="AD498" s="27">
        <f t="shared" si="95"/>
        <v>0</v>
      </c>
      <c r="AE498" s="66" t="str">
        <f t="shared" si="96"/>
        <v>-</v>
      </c>
      <c r="AF498" s="32">
        <f t="shared" si="97"/>
        <v>0</v>
      </c>
    </row>
    <row r="499" spans="1:32" s="1" customFormat="1" ht="12.75">
      <c r="A499" s="136">
        <v>2623250</v>
      </c>
      <c r="B499" s="137">
        <v>80150</v>
      </c>
      <c r="C499" s="32" t="s">
        <v>86</v>
      </c>
      <c r="D499" s="25" t="s">
        <v>87</v>
      </c>
      <c r="E499" s="25" t="s">
        <v>88</v>
      </c>
      <c r="F499" s="25">
        <v>49071</v>
      </c>
      <c r="G499" s="26">
        <v>9567</v>
      </c>
      <c r="H499" s="27">
        <v>2696683361</v>
      </c>
      <c r="I499" s="28">
        <v>4</v>
      </c>
      <c r="J499" s="29" t="s">
        <v>2235</v>
      </c>
      <c r="K499" s="67" t="s">
        <v>2234</v>
      </c>
      <c r="L499" s="47">
        <v>3229</v>
      </c>
      <c r="M499" s="50" t="s">
        <v>2235</v>
      </c>
      <c r="N499" s="129">
        <v>4.151624549</v>
      </c>
      <c r="O499" s="29" t="str">
        <f t="shared" si="99"/>
        <v>NO</v>
      </c>
      <c r="P499" s="130"/>
      <c r="Q499" s="53" t="str">
        <f t="shared" si="98"/>
        <v>NO</v>
      </c>
      <c r="R499" s="56" t="s">
        <v>2235</v>
      </c>
      <c r="S499" s="57">
        <v>82568</v>
      </c>
      <c r="T499" s="33">
        <v>2557</v>
      </c>
      <c r="U499" s="33">
        <v>11069</v>
      </c>
      <c r="V499" s="58">
        <v>2127</v>
      </c>
      <c r="W499" s="32">
        <f t="shared" si="88"/>
        <v>0</v>
      </c>
      <c r="X499" s="25">
        <f t="shared" si="89"/>
        <v>0</v>
      </c>
      <c r="Y499" s="25">
        <f t="shared" si="90"/>
        <v>0</v>
      </c>
      <c r="Z499" s="27">
        <f t="shared" si="91"/>
        <v>0</v>
      </c>
      <c r="AA499" s="66" t="str">
        <f t="shared" si="92"/>
        <v>-</v>
      </c>
      <c r="AB499" s="32">
        <f t="shared" si="93"/>
        <v>0</v>
      </c>
      <c r="AC499" s="25">
        <f t="shared" si="94"/>
        <v>0</v>
      </c>
      <c r="AD499" s="27">
        <f t="shared" si="95"/>
        <v>0</v>
      </c>
      <c r="AE499" s="66" t="str">
        <f t="shared" si="96"/>
        <v>-</v>
      </c>
      <c r="AF499" s="32">
        <f t="shared" si="97"/>
        <v>0</v>
      </c>
    </row>
    <row r="500" spans="1:32" s="1" customFormat="1" ht="12.75">
      <c r="A500" s="136">
        <v>2623280</v>
      </c>
      <c r="B500" s="137">
        <v>79090</v>
      </c>
      <c r="C500" s="32" t="s">
        <v>89</v>
      </c>
      <c r="D500" s="25" t="s">
        <v>90</v>
      </c>
      <c r="E500" s="25" t="s">
        <v>91</v>
      </c>
      <c r="F500" s="25">
        <v>48744</v>
      </c>
      <c r="G500" s="26">
        <v>9103</v>
      </c>
      <c r="H500" s="27">
        <v>9898436115</v>
      </c>
      <c r="I500" s="28">
        <v>7</v>
      </c>
      <c r="J500" s="29" t="s">
        <v>2236</v>
      </c>
      <c r="K500" s="67" t="s">
        <v>2234</v>
      </c>
      <c r="L500" s="47">
        <v>1064</v>
      </c>
      <c r="M500" s="50" t="s">
        <v>2235</v>
      </c>
      <c r="N500" s="129">
        <v>15.75585522</v>
      </c>
      <c r="O500" s="29" t="str">
        <f t="shared" si="99"/>
        <v>NO</v>
      </c>
      <c r="P500" s="130"/>
      <c r="Q500" s="53" t="str">
        <f t="shared" si="98"/>
        <v>NO</v>
      </c>
      <c r="R500" s="56" t="s">
        <v>2236</v>
      </c>
      <c r="S500" s="57">
        <v>84032</v>
      </c>
      <c r="T500" s="33">
        <v>7175</v>
      </c>
      <c r="U500" s="33">
        <v>8146</v>
      </c>
      <c r="V500" s="58">
        <v>3503</v>
      </c>
      <c r="W500" s="32">
        <f t="shared" si="88"/>
        <v>1</v>
      </c>
      <c r="X500" s="25">
        <f t="shared" si="89"/>
        <v>0</v>
      </c>
      <c r="Y500" s="25">
        <f t="shared" si="90"/>
        <v>0</v>
      </c>
      <c r="Z500" s="27">
        <f t="shared" si="91"/>
        <v>0</v>
      </c>
      <c r="AA500" s="66" t="str">
        <f t="shared" si="92"/>
        <v>-</v>
      </c>
      <c r="AB500" s="32">
        <f t="shared" si="93"/>
        <v>1</v>
      </c>
      <c r="AC500" s="25">
        <f t="shared" si="94"/>
        <v>0</v>
      </c>
      <c r="AD500" s="27">
        <f t="shared" si="95"/>
        <v>0</v>
      </c>
      <c r="AE500" s="66" t="str">
        <f t="shared" si="96"/>
        <v>-</v>
      </c>
      <c r="AF500" s="32">
        <f t="shared" si="97"/>
        <v>0</v>
      </c>
    </row>
    <row r="501" spans="1:32" s="1" customFormat="1" ht="12.75">
      <c r="A501" s="136">
        <v>2623310</v>
      </c>
      <c r="B501" s="137">
        <v>57030</v>
      </c>
      <c r="C501" s="32" t="s">
        <v>92</v>
      </c>
      <c r="D501" s="25" t="s">
        <v>93</v>
      </c>
      <c r="E501" s="25" t="s">
        <v>94</v>
      </c>
      <c r="F501" s="25">
        <v>49657</v>
      </c>
      <c r="G501" s="26">
        <v>9672</v>
      </c>
      <c r="H501" s="27">
        <v>2318252165</v>
      </c>
      <c r="I501" s="28">
        <v>7</v>
      </c>
      <c r="J501" s="29" t="s">
        <v>2236</v>
      </c>
      <c r="K501" s="67" t="s">
        <v>2234</v>
      </c>
      <c r="L501" s="47">
        <v>1013</v>
      </c>
      <c r="M501" s="50" t="s">
        <v>2235</v>
      </c>
      <c r="N501" s="129">
        <v>15.56420233</v>
      </c>
      <c r="O501" s="29" t="str">
        <f t="shared" si="99"/>
        <v>NO</v>
      </c>
      <c r="P501" s="130"/>
      <c r="Q501" s="53" t="str">
        <f t="shared" si="98"/>
        <v>NO</v>
      </c>
      <c r="R501" s="56" t="s">
        <v>2236</v>
      </c>
      <c r="S501" s="57">
        <v>71378</v>
      </c>
      <c r="T501" s="33">
        <v>6018</v>
      </c>
      <c r="U501" s="33">
        <v>15915</v>
      </c>
      <c r="V501" s="58">
        <v>9531</v>
      </c>
      <c r="W501" s="32">
        <f t="shared" si="88"/>
        <v>1</v>
      </c>
      <c r="X501" s="25">
        <f t="shared" si="89"/>
        <v>0</v>
      </c>
      <c r="Y501" s="25">
        <f t="shared" si="90"/>
        <v>0</v>
      </c>
      <c r="Z501" s="27">
        <f t="shared" si="91"/>
        <v>0</v>
      </c>
      <c r="AA501" s="66" t="str">
        <f t="shared" si="92"/>
        <v>-</v>
      </c>
      <c r="AB501" s="32">
        <f t="shared" si="93"/>
        <v>1</v>
      </c>
      <c r="AC501" s="25">
        <f t="shared" si="94"/>
        <v>0</v>
      </c>
      <c r="AD501" s="27">
        <f t="shared" si="95"/>
        <v>0</v>
      </c>
      <c r="AE501" s="66" t="str">
        <f t="shared" si="96"/>
        <v>-</v>
      </c>
      <c r="AF501" s="32">
        <f t="shared" si="97"/>
        <v>0</v>
      </c>
    </row>
    <row r="502" spans="1:32" s="1" customFormat="1" ht="12.75">
      <c r="A502" s="136">
        <v>2680770</v>
      </c>
      <c r="B502" s="137">
        <v>54000</v>
      </c>
      <c r="C502" s="32" t="s">
        <v>1192</v>
      </c>
      <c r="D502" s="25" t="s">
        <v>1193</v>
      </c>
      <c r="E502" s="25" t="s">
        <v>1356</v>
      </c>
      <c r="F502" s="25">
        <v>49307</v>
      </c>
      <c r="G502" s="26">
        <v>9096</v>
      </c>
      <c r="H502" s="27">
        <v>2317963543</v>
      </c>
      <c r="I502" s="28" t="s">
        <v>459</v>
      </c>
      <c r="J502" s="29" t="s">
        <v>2235</v>
      </c>
      <c r="K502" s="67" t="s">
        <v>2234</v>
      </c>
      <c r="L502" s="47">
        <v>245</v>
      </c>
      <c r="M502" s="50" t="s">
        <v>2234</v>
      </c>
      <c r="N502" s="129" t="s">
        <v>454</v>
      </c>
      <c r="O502" s="29" t="str">
        <f t="shared" si="99"/>
        <v>M</v>
      </c>
      <c r="P502" s="130"/>
      <c r="Q502" s="53" t="str">
        <f t="shared" si="98"/>
        <v>NO</v>
      </c>
      <c r="R502" s="56" t="s">
        <v>2236</v>
      </c>
      <c r="S502" s="57">
        <v>1310</v>
      </c>
      <c r="T502" s="33">
        <v>0</v>
      </c>
      <c r="U502" s="33">
        <v>0</v>
      </c>
      <c r="V502" s="58">
        <v>3742</v>
      </c>
      <c r="W502" s="32">
        <f t="shared" si="88"/>
        <v>0</v>
      </c>
      <c r="X502" s="25">
        <f t="shared" si="89"/>
        <v>1</v>
      </c>
      <c r="Y502" s="25">
        <f t="shared" si="90"/>
        <v>0</v>
      </c>
      <c r="Z502" s="27">
        <f t="shared" si="91"/>
        <v>0</v>
      </c>
      <c r="AA502" s="66" t="str">
        <f t="shared" si="92"/>
        <v>-</v>
      </c>
      <c r="AB502" s="32">
        <f t="shared" si="93"/>
        <v>1</v>
      </c>
      <c r="AC502" s="25">
        <f t="shared" si="94"/>
        <v>0</v>
      </c>
      <c r="AD502" s="27">
        <f t="shared" si="95"/>
        <v>0</v>
      </c>
      <c r="AE502" s="66" t="str">
        <f t="shared" si="96"/>
        <v>-</v>
      </c>
      <c r="AF502" s="32">
        <f t="shared" si="97"/>
        <v>0</v>
      </c>
    </row>
    <row r="503" spans="1:32" s="1" customFormat="1" ht="12.75">
      <c r="A503" s="136">
        <v>2623460</v>
      </c>
      <c r="B503" s="137">
        <v>82045</v>
      </c>
      <c r="C503" s="32" t="s">
        <v>95</v>
      </c>
      <c r="D503" s="25" t="s">
        <v>96</v>
      </c>
      <c r="E503" s="25" t="s">
        <v>97</v>
      </c>
      <c r="F503" s="25">
        <v>48122</v>
      </c>
      <c r="G503" s="26">
        <v>1508</v>
      </c>
      <c r="H503" s="27">
        <v>3133893300</v>
      </c>
      <c r="I503" s="28">
        <v>3</v>
      </c>
      <c r="J503" s="29" t="s">
        <v>2235</v>
      </c>
      <c r="K503" s="67" t="s">
        <v>2234</v>
      </c>
      <c r="L503" s="47">
        <v>2389</v>
      </c>
      <c r="M503" s="50" t="s">
        <v>2235</v>
      </c>
      <c r="N503" s="129">
        <v>8.152958153</v>
      </c>
      <c r="O503" s="29" t="str">
        <f t="shared" si="99"/>
        <v>NO</v>
      </c>
      <c r="P503" s="130"/>
      <c r="Q503" s="53" t="str">
        <f t="shared" si="98"/>
        <v>NO</v>
      </c>
      <c r="R503" s="56" t="s">
        <v>2235</v>
      </c>
      <c r="S503" s="57">
        <v>106114</v>
      </c>
      <c r="T503" s="33">
        <v>6709</v>
      </c>
      <c r="U503" s="33">
        <v>13388</v>
      </c>
      <c r="V503" s="58">
        <v>8095</v>
      </c>
      <c r="W503" s="32">
        <f t="shared" si="88"/>
        <v>0</v>
      </c>
      <c r="X503" s="25">
        <f t="shared" si="89"/>
        <v>0</v>
      </c>
      <c r="Y503" s="25">
        <f t="shared" si="90"/>
        <v>0</v>
      </c>
      <c r="Z503" s="27">
        <f t="shared" si="91"/>
        <v>0</v>
      </c>
      <c r="AA503" s="66" t="str">
        <f t="shared" si="92"/>
        <v>-</v>
      </c>
      <c r="AB503" s="32">
        <f t="shared" si="93"/>
        <v>0</v>
      </c>
      <c r="AC503" s="25">
        <f t="shared" si="94"/>
        <v>0</v>
      </c>
      <c r="AD503" s="27">
        <f t="shared" si="95"/>
        <v>0</v>
      </c>
      <c r="AE503" s="66" t="str">
        <f t="shared" si="96"/>
        <v>-</v>
      </c>
      <c r="AF503" s="32">
        <f t="shared" si="97"/>
        <v>0</v>
      </c>
    </row>
    <row r="504" spans="1:32" s="1" customFormat="1" ht="12.75">
      <c r="A504" s="136">
        <v>2623490</v>
      </c>
      <c r="B504" s="137">
        <v>74120</v>
      </c>
      <c r="C504" s="32" t="s">
        <v>98</v>
      </c>
      <c r="D504" s="25" t="s">
        <v>99</v>
      </c>
      <c r="E504" s="25" t="s">
        <v>100</v>
      </c>
      <c r="F504" s="25">
        <v>48041</v>
      </c>
      <c r="G504" s="26">
        <v>201</v>
      </c>
      <c r="H504" s="27">
        <v>8103922151</v>
      </c>
      <c r="I504" s="28">
        <v>8</v>
      </c>
      <c r="J504" s="29" t="s">
        <v>2236</v>
      </c>
      <c r="K504" s="67" t="s">
        <v>2234</v>
      </c>
      <c r="L504" s="47">
        <v>994</v>
      </c>
      <c r="M504" s="50" t="s">
        <v>2235</v>
      </c>
      <c r="N504" s="129">
        <v>10.09409752</v>
      </c>
      <c r="O504" s="29" t="str">
        <f t="shared" si="99"/>
        <v>NO</v>
      </c>
      <c r="P504" s="130"/>
      <c r="Q504" s="53" t="str">
        <f t="shared" si="98"/>
        <v>NO</v>
      </c>
      <c r="R504" s="56" t="s">
        <v>2236</v>
      </c>
      <c r="S504" s="57">
        <v>39851</v>
      </c>
      <c r="T504" s="33">
        <v>3404</v>
      </c>
      <c r="U504" s="33">
        <v>5112</v>
      </c>
      <c r="V504" s="58">
        <v>655</v>
      </c>
      <c r="W504" s="32">
        <f t="shared" si="88"/>
        <v>1</v>
      </c>
      <c r="X504" s="25">
        <f t="shared" si="89"/>
        <v>0</v>
      </c>
      <c r="Y504" s="25">
        <f t="shared" si="90"/>
        <v>0</v>
      </c>
      <c r="Z504" s="27">
        <f t="shared" si="91"/>
        <v>0</v>
      </c>
      <c r="AA504" s="66" t="str">
        <f t="shared" si="92"/>
        <v>-</v>
      </c>
      <c r="AB504" s="32">
        <f t="shared" si="93"/>
        <v>1</v>
      </c>
      <c r="AC504" s="25">
        <f t="shared" si="94"/>
        <v>0</v>
      </c>
      <c r="AD504" s="27">
        <f t="shared" si="95"/>
        <v>0</v>
      </c>
      <c r="AE504" s="66" t="str">
        <f t="shared" si="96"/>
        <v>-</v>
      </c>
      <c r="AF504" s="32">
        <f t="shared" si="97"/>
        <v>0</v>
      </c>
    </row>
    <row r="505" spans="1:32" s="1" customFormat="1" ht="12.75">
      <c r="A505" s="136">
        <v>2623520</v>
      </c>
      <c r="B505" s="137">
        <v>75060</v>
      </c>
      <c r="C505" s="32" t="s">
        <v>101</v>
      </c>
      <c r="D505" s="25" t="s">
        <v>102</v>
      </c>
      <c r="E505" s="25" t="s">
        <v>553</v>
      </c>
      <c r="F505" s="25">
        <v>49072</v>
      </c>
      <c r="G505" s="26">
        <v>9704</v>
      </c>
      <c r="H505" s="27">
        <v>2694968491</v>
      </c>
      <c r="I505" s="28">
        <v>7</v>
      </c>
      <c r="J505" s="29" t="s">
        <v>2236</v>
      </c>
      <c r="K505" s="67" t="s">
        <v>2234</v>
      </c>
      <c r="L505" s="47">
        <v>704</v>
      </c>
      <c r="M505" s="50" t="s">
        <v>2235</v>
      </c>
      <c r="N505" s="129">
        <v>12.24489796</v>
      </c>
      <c r="O505" s="29" t="str">
        <f t="shared" si="99"/>
        <v>NO</v>
      </c>
      <c r="P505" s="130"/>
      <c r="Q505" s="53" t="str">
        <f t="shared" si="98"/>
        <v>NO</v>
      </c>
      <c r="R505" s="56" t="s">
        <v>2236</v>
      </c>
      <c r="S505" s="57">
        <v>29983</v>
      </c>
      <c r="T505" s="33">
        <v>2863</v>
      </c>
      <c r="U505" s="33">
        <v>4060</v>
      </c>
      <c r="V505" s="58">
        <v>1851</v>
      </c>
      <c r="W505" s="32">
        <f t="shared" si="88"/>
        <v>1</v>
      </c>
      <c r="X505" s="25">
        <f t="shared" si="89"/>
        <v>0</v>
      </c>
      <c r="Y505" s="25">
        <f t="shared" si="90"/>
        <v>0</v>
      </c>
      <c r="Z505" s="27">
        <f t="shared" si="91"/>
        <v>0</v>
      </c>
      <c r="AA505" s="66" t="str">
        <f t="shared" si="92"/>
        <v>-</v>
      </c>
      <c r="AB505" s="32">
        <f t="shared" si="93"/>
        <v>1</v>
      </c>
      <c r="AC505" s="25">
        <f t="shared" si="94"/>
        <v>0</v>
      </c>
      <c r="AD505" s="27">
        <f t="shared" si="95"/>
        <v>0</v>
      </c>
      <c r="AE505" s="66" t="str">
        <f t="shared" si="96"/>
        <v>-</v>
      </c>
      <c r="AF505" s="32">
        <f t="shared" si="97"/>
        <v>0</v>
      </c>
    </row>
    <row r="506" spans="1:32" s="1" customFormat="1" ht="12.75">
      <c r="A506" s="136">
        <v>2623550</v>
      </c>
      <c r="B506" s="137">
        <v>55100</v>
      </c>
      <c r="C506" s="32" t="s">
        <v>103</v>
      </c>
      <c r="D506" s="25" t="s">
        <v>104</v>
      </c>
      <c r="E506" s="25" t="s">
        <v>105</v>
      </c>
      <c r="F506" s="25">
        <v>49858</v>
      </c>
      <c r="G506" s="26">
        <v>2763</v>
      </c>
      <c r="H506" s="27">
        <v>9068639951</v>
      </c>
      <c r="I506" s="28">
        <v>6</v>
      </c>
      <c r="J506" s="29" t="s">
        <v>2235</v>
      </c>
      <c r="K506" s="67" t="s">
        <v>2234</v>
      </c>
      <c r="L506" s="47">
        <v>1832</v>
      </c>
      <c r="M506" s="50" t="s">
        <v>2235</v>
      </c>
      <c r="N506" s="129">
        <v>11.60169093</v>
      </c>
      <c r="O506" s="29" t="str">
        <f t="shared" si="99"/>
        <v>NO</v>
      </c>
      <c r="P506" s="130"/>
      <c r="Q506" s="53" t="str">
        <f t="shared" si="98"/>
        <v>NO</v>
      </c>
      <c r="R506" s="56" t="s">
        <v>2236</v>
      </c>
      <c r="S506" s="57">
        <v>101935</v>
      </c>
      <c r="T506" s="33">
        <v>7260</v>
      </c>
      <c r="U506" s="33">
        <v>11150</v>
      </c>
      <c r="V506" s="58">
        <v>1208</v>
      </c>
      <c r="W506" s="32">
        <f t="shared" si="88"/>
        <v>0</v>
      </c>
      <c r="X506" s="25">
        <f t="shared" si="89"/>
        <v>0</v>
      </c>
      <c r="Y506" s="25">
        <f t="shared" si="90"/>
        <v>0</v>
      </c>
      <c r="Z506" s="27">
        <f t="shared" si="91"/>
        <v>0</v>
      </c>
      <c r="AA506" s="66" t="str">
        <f t="shared" si="92"/>
        <v>-</v>
      </c>
      <c r="AB506" s="32">
        <f t="shared" si="93"/>
        <v>1</v>
      </c>
      <c r="AC506" s="25">
        <f t="shared" si="94"/>
        <v>0</v>
      </c>
      <c r="AD506" s="27">
        <f t="shared" si="95"/>
        <v>0</v>
      </c>
      <c r="AE506" s="66" t="str">
        <f t="shared" si="96"/>
        <v>-</v>
      </c>
      <c r="AF506" s="32">
        <f t="shared" si="97"/>
        <v>0</v>
      </c>
    </row>
    <row r="507" spans="1:32" s="1" customFormat="1" ht="12.75">
      <c r="A507" s="136">
        <v>2680790</v>
      </c>
      <c r="B507" s="137">
        <v>55000</v>
      </c>
      <c r="C507" s="32" t="s">
        <v>1194</v>
      </c>
      <c r="D507" s="25" t="s">
        <v>1195</v>
      </c>
      <c r="E507" s="25" t="s">
        <v>105</v>
      </c>
      <c r="F507" s="25">
        <v>49858</v>
      </c>
      <c r="G507" s="26">
        <v>1102</v>
      </c>
      <c r="H507" s="27">
        <v>9068635665</v>
      </c>
      <c r="I507" s="28">
        <v>6</v>
      </c>
      <c r="J507" s="29" t="s">
        <v>2235</v>
      </c>
      <c r="K507" s="67" t="s">
        <v>2234</v>
      </c>
      <c r="L507" s="47">
        <v>40</v>
      </c>
      <c r="M507" s="50" t="s">
        <v>2234</v>
      </c>
      <c r="N507" s="129" t="s">
        <v>454</v>
      </c>
      <c r="O507" s="29" t="str">
        <f t="shared" si="99"/>
        <v>M</v>
      </c>
      <c r="P507" s="130"/>
      <c r="Q507" s="53" t="str">
        <f t="shared" si="98"/>
        <v>NO</v>
      </c>
      <c r="R507" s="56" t="s">
        <v>2236</v>
      </c>
      <c r="S507" s="57">
        <v>225</v>
      </c>
      <c r="T507" s="33">
        <v>0</v>
      </c>
      <c r="U507" s="33">
        <v>83</v>
      </c>
      <c r="V507" s="58">
        <v>512</v>
      </c>
      <c r="W507" s="32">
        <f t="shared" si="88"/>
        <v>0</v>
      </c>
      <c r="X507" s="25">
        <f t="shared" si="89"/>
        <v>1</v>
      </c>
      <c r="Y507" s="25">
        <f t="shared" si="90"/>
        <v>0</v>
      </c>
      <c r="Z507" s="27">
        <f t="shared" si="91"/>
        <v>0</v>
      </c>
      <c r="AA507" s="66" t="str">
        <f t="shared" si="92"/>
        <v>-</v>
      </c>
      <c r="AB507" s="32">
        <f t="shared" si="93"/>
        <v>1</v>
      </c>
      <c r="AC507" s="25">
        <f t="shared" si="94"/>
        <v>0</v>
      </c>
      <c r="AD507" s="27">
        <f t="shared" si="95"/>
        <v>0</v>
      </c>
      <c r="AE507" s="66" t="str">
        <f t="shared" si="96"/>
        <v>-</v>
      </c>
      <c r="AF507" s="32">
        <f t="shared" si="97"/>
        <v>0</v>
      </c>
    </row>
    <row r="508" spans="1:32" s="1" customFormat="1" ht="12.75">
      <c r="A508" s="136">
        <v>2623580</v>
      </c>
      <c r="B508" s="137">
        <v>56050</v>
      </c>
      <c r="C508" s="32" t="s">
        <v>106</v>
      </c>
      <c r="D508" s="25" t="s">
        <v>107</v>
      </c>
      <c r="E508" s="25" t="s">
        <v>779</v>
      </c>
      <c r="F508" s="25">
        <v>48657</v>
      </c>
      <c r="G508" s="26">
        <v>9533</v>
      </c>
      <c r="H508" s="27">
        <v>9896873200</v>
      </c>
      <c r="I508" s="28" t="s">
        <v>460</v>
      </c>
      <c r="J508" s="29" t="s">
        <v>2235</v>
      </c>
      <c r="K508" s="67" t="s">
        <v>2234</v>
      </c>
      <c r="L508" s="47">
        <v>1413</v>
      </c>
      <c r="M508" s="50" t="s">
        <v>2235</v>
      </c>
      <c r="N508" s="129">
        <v>8.9640365</v>
      </c>
      <c r="O508" s="29" t="str">
        <f t="shared" si="99"/>
        <v>NO</v>
      </c>
      <c r="P508" s="130"/>
      <c r="Q508" s="53" t="str">
        <f t="shared" si="98"/>
        <v>NO</v>
      </c>
      <c r="R508" s="56" t="s">
        <v>2236</v>
      </c>
      <c r="S508" s="57">
        <v>99509</v>
      </c>
      <c r="T508" s="33">
        <v>8071</v>
      </c>
      <c r="U508" s="33">
        <v>10401</v>
      </c>
      <c r="V508" s="58">
        <v>4370</v>
      </c>
      <c r="W508" s="32">
        <f t="shared" si="88"/>
        <v>0</v>
      </c>
      <c r="X508" s="25">
        <f t="shared" si="89"/>
        <v>0</v>
      </c>
      <c r="Y508" s="25">
        <f t="shared" si="90"/>
        <v>0</v>
      </c>
      <c r="Z508" s="27">
        <f t="shared" si="91"/>
        <v>0</v>
      </c>
      <c r="AA508" s="66" t="str">
        <f t="shared" si="92"/>
        <v>-</v>
      </c>
      <c r="AB508" s="32">
        <f t="shared" si="93"/>
        <v>1</v>
      </c>
      <c r="AC508" s="25">
        <f t="shared" si="94"/>
        <v>0</v>
      </c>
      <c r="AD508" s="27">
        <f t="shared" si="95"/>
        <v>0</v>
      </c>
      <c r="AE508" s="66" t="str">
        <f t="shared" si="96"/>
        <v>-</v>
      </c>
      <c r="AF508" s="32">
        <f t="shared" si="97"/>
        <v>0</v>
      </c>
    </row>
    <row r="509" spans="1:32" s="1" customFormat="1" ht="12.75">
      <c r="A509" s="136">
        <v>2623610</v>
      </c>
      <c r="B509" s="137">
        <v>73230</v>
      </c>
      <c r="C509" s="32" t="s">
        <v>108</v>
      </c>
      <c r="D509" s="25" t="s">
        <v>109</v>
      </c>
      <c r="E509" s="25" t="s">
        <v>110</v>
      </c>
      <c r="F509" s="25">
        <v>48637</v>
      </c>
      <c r="G509" s="26">
        <v>488</v>
      </c>
      <c r="H509" s="27">
        <v>9896437261</v>
      </c>
      <c r="I509" s="28">
        <v>8</v>
      </c>
      <c r="J509" s="29" t="s">
        <v>2236</v>
      </c>
      <c r="K509" s="67" t="s">
        <v>2234</v>
      </c>
      <c r="L509" s="47">
        <v>816</v>
      </c>
      <c r="M509" s="50" t="s">
        <v>2235</v>
      </c>
      <c r="N509" s="129">
        <v>9.343936382</v>
      </c>
      <c r="O509" s="29" t="str">
        <f t="shared" si="99"/>
        <v>NO</v>
      </c>
      <c r="P509" s="130"/>
      <c r="Q509" s="53" t="str">
        <f t="shared" si="98"/>
        <v>NO</v>
      </c>
      <c r="R509" s="56" t="s">
        <v>2236</v>
      </c>
      <c r="S509" s="57">
        <v>54058</v>
      </c>
      <c r="T509" s="33">
        <v>4038</v>
      </c>
      <c r="U509" s="33">
        <v>5514</v>
      </c>
      <c r="V509" s="58">
        <v>538</v>
      </c>
      <c r="W509" s="32">
        <f t="shared" si="88"/>
        <v>1</v>
      </c>
      <c r="X509" s="25">
        <f t="shared" si="89"/>
        <v>0</v>
      </c>
      <c r="Y509" s="25">
        <f t="shared" si="90"/>
        <v>0</v>
      </c>
      <c r="Z509" s="27">
        <f t="shared" si="91"/>
        <v>0</v>
      </c>
      <c r="AA509" s="66" t="str">
        <f t="shared" si="92"/>
        <v>-</v>
      </c>
      <c r="AB509" s="32">
        <f t="shared" si="93"/>
        <v>1</v>
      </c>
      <c r="AC509" s="25">
        <f t="shared" si="94"/>
        <v>0</v>
      </c>
      <c r="AD509" s="27">
        <f t="shared" si="95"/>
        <v>0</v>
      </c>
      <c r="AE509" s="66" t="str">
        <f t="shared" si="96"/>
        <v>-</v>
      </c>
      <c r="AF509" s="32">
        <f t="shared" si="97"/>
        <v>0</v>
      </c>
    </row>
    <row r="510" spans="1:32" s="1" customFormat="1" ht="12.75">
      <c r="A510" s="136">
        <v>2600281</v>
      </c>
      <c r="B510" s="137">
        <v>50906</v>
      </c>
      <c r="C510" s="32" t="s">
        <v>1534</v>
      </c>
      <c r="D510" s="25" t="s">
        <v>1535</v>
      </c>
      <c r="E510" s="25" t="s">
        <v>578</v>
      </c>
      <c r="F510" s="25">
        <v>48084</v>
      </c>
      <c r="G510" s="26">
        <v>1915</v>
      </c>
      <c r="H510" s="27">
        <v>5867496000</v>
      </c>
      <c r="I510" s="28">
        <v>8</v>
      </c>
      <c r="J510" s="29" t="s">
        <v>2236</v>
      </c>
      <c r="K510" s="67" t="s">
        <v>2234</v>
      </c>
      <c r="L510" s="47">
        <v>184</v>
      </c>
      <c r="M510" s="50" t="s">
        <v>2234</v>
      </c>
      <c r="N510" s="129" t="s">
        <v>454</v>
      </c>
      <c r="O510" s="29" t="str">
        <f t="shared" si="99"/>
        <v>M</v>
      </c>
      <c r="P510" s="130">
        <v>12.5</v>
      </c>
      <c r="Q510" s="53" t="str">
        <f t="shared" si="98"/>
        <v>NO</v>
      </c>
      <c r="R510" s="56" t="s">
        <v>2236</v>
      </c>
      <c r="S510" s="57">
        <v>10117</v>
      </c>
      <c r="T510" s="33">
        <v>775</v>
      </c>
      <c r="U510" s="33">
        <v>998</v>
      </c>
      <c r="V510" s="58">
        <v>459</v>
      </c>
      <c r="W510" s="32">
        <f t="shared" si="88"/>
        <v>1</v>
      </c>
      <c r="X510" s="25">
        <f t="shared" si="89"/>
        <v>1</v>
      </c>
      <c r="Y510" s="25">
        <f t="shared" si="90"/>
        <v>0</v>
      </c>
      <c r="Z510" s="27">
        <f t="shared" si="91"/>
        <v>0</v>
      </c>
      <c r="AA510" s="66" t="str">
        <f t="shared" si="92"/>
        <v>SRSA</v>
      </c>
      <c r="AB510" s="32">
        <f t="shared" si="93"/>
        <v>1</v>
      </c>
      <c r="AC510" s="25">
        <f t="shared" si="94"/>
        <v>0</v>
      </c>
      <c r="AD510" s="27">
        <f t="shared" si="95"/>
        <v>0</v>
      </c>
      <c r="AE510" s="66" t="str">
        <f t="shared" si="96"/>
        <v>-</v>
      </c>
      <c r="AF510" s="32">
        <f t="shared" si="97"/>
        <v>0</v>
      </c>
    </row>
    <row r="511" spans="1:32" s="1" customFormat="1" ht="12.75">
      <c r="A511" s="136">
        <v>2623670</v>
      </c>
      <c r="B511" s="137">
        <v>83070</v>
      </c>
      <c r="C511" s="32" t="s">
        <v>111</v>
      </c>
      <c r="D511" s="25" t="s">
        <v>112</v>
      </c>
      <c r="E511" s="25" t="s">
        <v>113</v>
      </c>
      <c r="F511" s="25">
        <v>49668</v>
      </c>
      <c r="G511" s="26">
        <v>275</v>
      </c>
      <c r="H511" s="27">
        <v>2318852727</v>
      </c>
      <c r="I511" s="28">
        <v>7</v>
      </c>
      <c r="J511" s="29" t="s">
        <v>2236</v>
      </c>
      <c r="K511" s="67" t="s">
        <v>2234</v>
      </c>
      <c r="L511" s="47">
        <v>859</v>
      </c>
      <c r="M511" s="50" t="s">
        <v>2235</v>
      </c>
      <c r="N511" s="129">
        <v>19.7</v>
      </c>
      <c r="O511" s="29" t="str">
        <f t="shared" si="99"/>
        <v>NO</v>
      </c>
      <c r="P511" s="130"/>
      <c r="Q511" s="53" t="str">
        <f t="shared" si="98"/>
        <v>NO</v>
      </c>
      <c r="R511" s="56" t="s">
        <v>2236</v>
      </c>
      <c r="S511" s="57">
        <v>65143</v>
      </c>
      <c r="T511" s="33">
        <v>6054</v>
      </c>
      <c r="U511" s="33">
        <v>13166</v>
      </c>
      <c r="V511" s="58">
        <v>11177</v>
      </c>
      <c r="W511" s="32">
        <f t="shared" si="88"/>
        <v>1</v>
      </c>
      <c r="X511" s="25">
        <f t="shared" si="89"/>
        <v>0</v>
      </c>
      <c r="Y511" s="25">
        <f t="shared" si="90"/>
        <v>0</v>
      </c>
      <c r="Z511" s="27">
        <f t="shared" si="91"/>
        <v>0</v>
      </c>
      <c r="AA511" s="66" t="str">
        <f t="shared" si="92"/>
        <v>-</v>
      </c>
      <c r="AB511" s="32">
        <f t="shared" si="93"/>
        <v>1</v>
      </c>
      <c r="AC511" s="25">
        <f t="shared" si="94"/>
        <v>0</v>
      </c>
      <c r="AD511" s="27">
        <f t="shared" si="95"/>
        <v>0</v>
      </c>
      <c r="AE511" s="66" t="str">
        <f t="shared" si="96"/>
        <v>-</v>
      </c>
      <c r="AF511" s="32">
        <f t="shared" si="97"/>
        <v>0</v>
      </c>
    </row>
    <row r="512" spans="1:32" s="1" customFormat="1" ht="12.75">
      <c r="A512" s="136">
        <v>2600262</v>
      </c>
      <c r="B512" s="137">
        <v>82967</v>
      </c>
      <c r="C512" s="32" t="s">
        <v>1497</v>
      </c>
      <c r="D512" s="25" t="s">
        <v>1498</v>
      </c>
      <c r="E512" s="25" t="s">
        <v>1243</v>
      </c>
      <c r="F512" s="25">
        <v>48174</v>
      </c>
      <c r="G512" s="26">
        <v>1642</v>
      </c>
      <c r="H512" s="27">
        <v>7346413200</v>
      </c>
      <c r="I512" s="28">
        <v>3</v>
      </c>
      <c r="J512" s="29" t="s">
        <v>2235</v>
      </c>
      <c r="K512" s="67" t="s">
        <v>2234</v>
      </c>
      <c r="L512" s="47">
        <v>578</v>
      </c>
      <c r="M512" s="50" t="s">
        <v>2234</v>
      </c>
      <c r="N512" s="129" t="s">
        <v>454</v>
      </c>
      <c r="O512" s="29" t="str">
        <f t="shared" si="99"/>
        <v>M</v>
      </c>
      <c r="P512" s="130">
        <v>9.713</v>
      </c>
      <c r="Q512" s="53" t="str">
        <f t="shared" si="98"/>
        <v>NO</v>
      </c>
      <c r="R512" s="56" t="s">
        <v>2235</v>
      </c>
      <c r="S512" s="57">
        <v>14557</v>
      </c>
      <c r="T512" s="33">
        <v>1728</v>
      </c>
      <c r="U512" s="33">
        <v>2701</v>
      </c>
      <c r="V512" s="58">
        <v>380</v>
      </c>
      <c r="W512" s="32">
        <f t="shared" si="88"/>
        <v>0</v>
      </c>
      <c r="X512" s="25">
        <f t="shared" si="89"/>
        <v>1</v>
      </c>
      <c r="Y512" s="25">
        <f t="shared" si="90"/>
        <v>0</v>
      </c>
      <c r="Z512" s="27">
        <f t="shared" si="91"/>
        <v>0</v>
      </c>
      <c r="AA512" s="66" t="str">
        <f t="shared" si="92"/>
        <v>-</v>
      </c>
      <c r="AB512" s="32">
        <f t="shared" si="93"/>
        <v>0</v>
      </c>
      <c r="AC512" s="25">
        <f t="shared" si="94"/>
        <v>0</v>
      </c>
      <c r="AD512" s="27">
        <f t="shared" si="95"/>
        <v>0</v>
      </c>
      <c r="AE512" s="66" t="str">
        <f t="shared" si="96"/>
        <v>-</v>
      </c>
      <c r="AF512" s="32">
        <f t="shared" si="97"/>
        <v>0</v>
      </c>
    </row>
    <row r="513" spans="1:32" s="1" customFormat="1" ht="12.75">
      <c r="A513" s="136">
        <v>2600128</v>
      </c>
      <c r="B513" s="137">
        <v>82907</v>
      </c>
      <c r="C513" s="32" t="s">
        <v>1241</v>
      </c>
      <c r="D513" s="25" t="s">
        <v>1242</v>
      </c>
      <c r="E513" s="25" t="s">
        <v>1243</v>
      </c>
      <c r="F513" s="25">
        <v>48174</v>
      </c>
      <c r="G513" s="26">
        <v>2831</v>
      </c>
      <c r="H513" s="27">
        <v>7349559755</v>
      </c>
      <c r="I513" s="28" t="s">
        <v>455</v>
      </c>
      <c r="J513" s="29" t="s">
        <v>2235</v>
      </c>
      <c r="K513" s="67" t="s">
        <v>2234</v>
      </c>
      <c r="L513" s="47">
        <v>801</v>
      </c>
      <c r="M513" s="50" t="s">
        <v>2235</v>
      </c>
      <c r="N513" s="129" t="s">
        <v>454</v>
      </c>
      <c r="O513" s="29" t="str">
        <f t="shared" si="99"/>
        <v>M</v>
      </c>
      <c r="P513" s="130">
        <v>11.135</v>
      </c>
      <c r="Q513" s="53" t="str">
        <f t="shared" si="98"/>
        <v>NO</v>
      </c>
      <c r="R513" s="56" t="s">
        <v>2235</v>
      </c>
      <c r="S513" s="57">
        <v>19545</v>
      </c>
      <c r="T513" s="33">
        <v>2688</v>
      </c>
      <c r="U513" s="33">
        <v>7084</v>
      </c>
      <c r="V513" s="58">
        <v>528</v>
      </c>
      <c r="W513" s="32">
        <f t="shared" si="88"/>
        <v>0</v>
      </c>
      <c r="X513" s="25">
        <f t="shared" si="89"/>
        <v>0</v>
      </c>
      <c r="Y513" s="25">
        <f t="shared" si="90"/>
        <v>0</v>
      </c>
      <c r="Z513" s="27">
        <f t="shared" si="91"/>
        <v>0</v>
      </c>
      <c r="AA513" s="66" t="str">
        <f t="shared" si="92"/>
        <v>-</v>
      </c>
      <c r="AB513" s="32">
        <f t="shared" si="93"/>
        <v>0</v>
      </c>
      <c r="AC513" s="25">
        <f t="shared" si="94"/>
        <v>0</v>
      </c>
      <c r="AD513" s="27">
        <f t="shared" si="95"/>
        <v>0</v>
      </c>
      <c r="AE513" s="66" t="str">
        <f t="shared" si="96"/>
        <v>-</v>
      </c>
      <c r="AF513" s="32">
        <f t="shared" si="97"/>
        <v>0</v>
      </c>
    </row>
    <row r="514" spans="1:32" s="1" customFormat="1" ht="12.75">
      <c r="A514" s="136">
        <v>2623790</v>
      </c>
      <c r="B514" s="137">
        <v>38120</v>
      </c>
      <c r="C514" s="32" t="s">
        <v>114</v>
      </c>
      <c r="D514" s="25" t="s">
        <v>115</v>
      </c>
      <c r="E514" s="25" t="s">
        <v>116</v>
      </c>
      <c r="F514" s="25">
        <v>49254</v>
      </c>
      <c r="G514" s="26">
        <v>1237</v>
      </c>
      <c r="H514" s="27">
        <v>5177645778</v>
      </c>
      <c r="I514" s="28" t="s">
        <v>467</v>
      </c>
      <c r="J514" s="29" t="s">
        <v>2235</v>
      </c>
      <c r="K514" s="67" t="s">
        <v>2234</v>
      </c>
      <c r="L514" s="47">
        <v>1406</v>
      </c>
      <c r="M514" s="50" t="s">
        <v>2235</v>
      </c>
      <c r="N514" s="129">
        <v>8.670931059</v>
      </c>
      <c r="O514" s="29" t="str">
        <f t="shared" si="99"/>
        <v>NO</v>
      </c>
      <c r="P514" s="130"/>
      <c r="Q514" s="53" t="str">
        <f t="shared" si="98"/>
        <v>NO</v>
      </c>
      <c r="R514" s="56" t="s">
        <v>2235</v>
      </c>
      <c r="S514" s="57">
        <v>69013</v>
      </c>
      <c r="T514" s="33">
        <v>4803</v>
      </c>
      <c r="U514" s="33">
        <v>7924</v>
      </c>
      <c r="V514" s="58">
        <v>927</v>
      </c>
      <c r="W514" s="32">
        <f t="shared" si="88"/>
        <v>0</v>
      </c>
      <c r="X514" s="25">
        <f t="shared" si="89"/>
        <v>0</v>
      </c>
      <c r="Y514" s="25">
        <f t="shared" si="90"/>
        <v>0</v>
      </c>
      <c r="Z514" s="27">
        <f t="shared" si="91"/>
        <v>0</v>
      </c>
      <c r="AA514" s="66" t="str">
        <f t="shared" si="92"/>
        <v>-</v>
      </c>
      <c r="AB514" s="32">
        <f t="shared" si="93"/>
        <v>0</v>
      </c>
      <c r="AC514" s="25">
        <f t="shared" si="94"/>
        <v>0</v>
      </c>
      <c r="AD514" s="27">
        <f t="shared" si="95"/>
        <v>0</v>
      </c>
      <c r="AE514" s="66" t="str">
        <f t="shared" si="96"/>
        <v>-</v>
      </c>
      <c r="AF514" s="32">
        <f t="shared" si="97"/>
        <v>0</v>
      </c>
    </row>
    <row r="515" spans="1:32" s="1" customFormat="1" ht="12.75">
      <c r="A515" s="136">
        <v>2600138</v>
      </c>
      <c r="B515" s="137">
        <v>82917</v>
      </c>
      <c r="C515" s="32" t="s">
        <v>1264</v>
      </c>
      <c r="D515" s="25" t="s">
        <v>1265</v>
      </c>
      <c r="E515" s="25" t="s">
        <v>1234</v>
      </c>
      <c r="F515" s="25">
        <v>48228</v>
      </c>
      <c r="G515" s="26">
        <v>3905</v>
      </c>
      <c r="H515" s="27">
        <v>3139829422</v>
      </c>
      <c r="I515" s="28">
        <v>1</v>
      </c>
      <c r="J515" s="29" t="s">
        <v>2235</v>
      </c>
      <c r="K515" s="67" t="s">
        <v>2234</v>
      </c>
      <c r="L515" s="47">
        <v>89</v>
      </c>
      <c r="M515" s="50" t="s">
        <v>2234</v>
      </c>
      <c r="N515" s="129" t="s">
        <v>454</v>
      </c>
      <c r="O515" s="29" t="str">
        <f t="shared" si="99"/>
        <v>M</v>
      </c>
      <c r="P515" s="130">
        <v>22.814</v>
      </c>
      <c r="Q515" s="53" t="str">
        <f t="shared" si="98"/>
        <v>YES</v>
      </c>
      <c r="R515" s="56" t="s">
        <v>2235</v>
      </c>
      <c r="S515" s="57">
        <v>2946</v>
      </c>
      <c r="T515" s="33">
        <v>710</v>
      </c>
      <c r="U515" s="33">
        <v>0</v>
      </c>
      <c r="V515" s="58">
        <v>730</v>
      </c>
      <c r="W515" s="32">
        <f t="shared" si="88"/>
        <v>0</v>
      </c>
      <c r="X515" s="25">
        <f t="shared" si="89"/>
        <v>1</v>
      </c>
      <c r="Y515" s="25">
        <f t="shared" si="90"/>
        <v>0</v>
      </c>
      <c r="Z515" s="27">
        <f t="shared" si="91"/>
        <v>0</v>
      </c>
      <c r="AA515" s="66" t="str">
        <f t="shared" si="92"/>
        <v>-</v>
      </c>
      <c r="AB515" s="32">
        <f t="shared" si="93"/>
        <v>0</v>
      </c>
      <c r="AC515" s="25">
        <f t="shared" si="94"/>
        <v>1</v>
      </c>
      <c r="AD515" s="27">
        <f t="shared" si="95"/>
        <v>0</v>
      </c>
      <c r="AE515" s="66" t="str">
        <f t="shared" si="96"/>
        <v>-</v>
      </c>
      <c r="AF515" s="32">
        <f t="shared" si="97"/>
        <v>0</v>
      </c>
    </row>
    <row r="516" spans="1:32" s="1" customFormat="1" ht="12.75">
      <c r="A516" s="136">
        <v>2623830</v>
      </c>
      <c r="B516" s="137">
        <v>21135</v>
      </c>
      <c r="C516" s="32" t="s">
        <v>119</v>
      </c>
      <c r="D516" s="25" t="s">
        <v>120</v>
      </c>
      <c r="E516" s="25" t="s">
        <v>121</v>
      </c>
      <c r="F516" s="25">
        <v>49880</v>
      </c>
      <c r="G516" s="26">
        <v>9604</v>
      </c>
      <c r="H516" s="27">
        <v>9063594387</v>
      </c>
      <c r="I516" s="28">
        <v>7</v>
      </c>
      <c r="J516" s="29" t="s">
        <v>2236</v>
      </c>
      <c r="K516" s="67" t="s">
        <v>2234</v>
      </c>
      <c r="L516" s="47">
        <v>284</v>
      </c>
      <c r="M516" s="50" t="s">
        <v>2234</v>
      </c>
      <c r="N516" s="129">
        <v>10.63122924</v>
      </c>
      <c r="O516" s="29" t="str">
        <f t="shared" si="99"/>
        <v>NO</v>
      </c>
      <c r="P516" s="130"/>
      <c r="Q516" s="53" t="str">
        <f t="shared" si="98"/>
        <v>NO</v>
      </c>
      <c r="R516" s="56" t="s">
        <v>2236</v>
      </c>
      <c r="S516" s="57">
        <v>27669</v>
      </c>
      <c r="T516" s="33">
        <v>2459</v>
      </c>
      <c r="U516" s="33">
        <v>2848</v>
      </c>
      <c r="V516" s="58">
        <v>2619</v>
      </c>
      <c r="W516" s="32">
        <f t="shared" si="88"/>
        <v>1</v>
      </c>
      <c r="X516" s="25">
        <f t="shared" si="89"/>
        <v>1</v>
      </c>
      <c r="Y516" s="25">
        <f t="shared" si="90"/>
        <v>0</v>
      </c>
      <c r="Z516" s="27">
        <f t="shared" si="91"/>
        <v>0</v>
      </c>
      <c r="AA516" s="66" t="str">
        <f t="shared" si="92"/>
        <v>SRSA</v>
      </c>
      <c r="AB516" s="32">
        <f t="shared" si="93"/>
        <v>1</v>
      </c>
      <c r="AC516" s="25">
        <f t="shared" si="94"/>
        <v>0</v>
      </c>
      <c r="AD516" s="27">
        <f t="shared" si="95"/>
        <v>0</v>
      </c>
      <c r="AE516" s="66" t="str">
        <f t="shared" si="96"/>
        <v>-</v>
      </c>
      <c r="AF516" s="32">
        <f t="shared" si="97"/>
        <v>0</v>
      </c>
    </row>
    <row r="517" spans="1:32" s="1" customFormat="1" ht="12.75">
      <c r="A517" s="136">
        <v>2600141</v>
      </c>
      <c r="B517" s="137">
        <v>56902</v>
      </c>
      <c r="C517" s="32" t="s">
        <v>1270</v>
      </c>
      <c r="D517" s="25" t="s">
        <v>1271</v>
      </c>
      <c r="E517" s="25" t="s">
        <v>348</v>
      </c>
      <c r="F517" s="25">
        <v>48640</v>
      </c>
      <c r="G517" s="26">
        <v>8542</v>
      </c>
      <c r="H517" s="27">
        <v>9894962404</v>
      </c>
      <c r="I517" s="28">
        <v>7</v>
      </c>
      <c r="J517" s="29" t="s">
        <v>2236</v>
      </c>
      <c r="K517" s="67" t="s">
        <v>2234</v>
      </c>
      <c r="L517" s="47">
        <v>235</v>
      </c>
      <c r="M517" s="50" t="s">
        <v>2234</v>
      </c>
      <c r="N517" s="129" t="s">
        <v>454</v>
      </c>
      <c r="O517" s="29" t="str">
        <f t="shared" si="99"/>
        <v>M</v>
      </c>
      <c r="P517" s="130">
        <v>0</v>
      </c>
      <c r="Q517" s="53" t="str">
        <f t="shared" si="98"/>
        <v>NO</v>
      </c>
      <c r="R517" s="56" t="s">
        <v>2236</v>
      </c>
      <c r="S517" s="57">
        <v>2802</v>
      </c>
      <c r="T517" s="33">
        <v>0</v>
      </c>
      <c r="U517" s="33">
        <v>0</v>
      </c>
      <c r="V517" s="58">
        <v>155</v>
      </c>
      <c r="W517" s="32">
        <f t="shared" si="88"/>
        <v>1</v>
      </c>
      <c r="X517" s="25">
        <f t="shared" si="89"/>
        <v>1</v>
      </c>
      <c r="Y517" s="25">
        <f t="shared" si="90"/>
        <v>0</v>
      </c>
      <c r="Z517" s="27">
        <f t="shared" si="91"/>
        <v>0</v>
      </c>
      <c r="AA517" s="66" t="str">
        <f t="shared" si="92"/>
        <v>SRSA</v>
      </c>
      <c r="AB517" s="32">
        <f t="shared" si="93"/>
        <v>1</v>
      </c>
      <c r="AC517" s="25">
        <f t="shared" si="94"/>
        <v>0</v>
      </c>
      <c r="AD517" s="27">
        <f t="shared" si="95"/>
        <v>0</v>
      </c>
      <c r="AE517" s="66" t="str">
        <f t="shared" si="96"/>
        <v>-</v>
      </c>
      <c r="AF517" s="32">
        <f t="shared" si="97"/>
        <v>0</v>
      </c>
    </row>
    <row r="518" spans="1:32" s="1" customFormat="1" ht="12.75">
      <c r="A518" s="136">
        <v>2680800</v>
      </c>
      <c r="B518" s="137">
        <v>56000</v>
      </c>
      <c r="C518" s="32" t="s">
        <v>1196</v>
      </c>
      <c r="D518" s="25" t="s">
        <v>1197</v>
      </c>
      <c r="E518" s="25" t="s">
        <v>348</v>
      </c>
      <c r="F518" s="25">
        <v>48640</v>
      </c>
      <c r="G518" s="26">
        <v>3599</v>
      </c>
      <c r="H518" s="27">
        <v>9896315890</v>
      </c>
      <c r="I518" s="28">
        <v>5</v>
      </c>
      <c r="J518" s="29" t="s">
        <v>2235</v>
      </c>
      <c r="K518" s="67" t="s">
        <v>2234</v>
      </c>
      <c r="L518" s="47">
        <v>113</v>
      </c>
      <c r="M518" s="50" t="s">
        <v>2234</v>
      </c>
      <c r="N518" s="129" t="s">
        <v>454</v>
      </c>
      <c r="O518" s="29" t="str">
        <f t="shared" si="99"/>
        <v>M</v>
      </c>
      <c r="P518" s="130"/>
      <c r="Q518" s="53" t="str">
        <f aca="true" t="shared" si="100" ref="Q518:Q549">IF(AND(ISNUMBER(P518),P518&gt;=20),"YES","NO")</f>
        <v>NO</v>
      </c>
      <c r="R518" s="56" t="s">
        <v>2235</v>
      </c>
      <c r="S518" s="57">
        <v>720</v>
      </c>
      <c r="T518" s="33">
        <v>0</v>
      </c>
      <c r="U518" s="33">
        <v>380</v>
      </c>
      <c r="V518" s="58">
        <v>526</v>
      </c>
      <c r="W518" s="32">
        <f aca="true" t="shared" si="101" ref="W518:W581">IF(OR(J518="YES",K518="YES"),1,0)</f>
        <v>0</v>
      </c>
      <c r="X518" s="25">
        <f aca="true" t="shared" si="102" ref="X518:X581">IF(OR(AND(ISNUMBER(L518),AND(L518&gt;0,L518&lt;600)),AND(ISNUMBER(L518),AND(L518&gt;0,M518="YES"))),1,0)</f>
        <v>1</v>
      </c>
      <c r="Y518" s="25">
        <f aca="true" t="shared" si="103" ref="Y518:Y581">IF(AND(OR(J518="YES",K518="YES"),(W518=0)),"Trouble",0)</f>
        <v>0</v>
      </c>
      <c r="Z518" s="27">
        <f aca="true" t="shared" si="104" ref="Z518:Z581">IF(AND(OR(AND(ISNUMBER(L518),AND(L518&gt;0,L518&lt;600)),AND(ISNUMBER(L518),AND(L518&gt;0,M518="YES"))),(X518=0)),"Trouble",0)</f>
        <v>0</v>
      </c>
      <c r="AA518" s="66" t="str">
        <f aca="true" t="shared" si="105" ref="AA518:AA581">IF(AND(W518=1,X518=1),"SRSA","-")</f>
        <v>-</v>
      </c>
      <c r="AB518" s="32">
        <f aca="true" t="shared" si="106" ref="AB518:AB581">IF(R518="YES",1,0)</f>
        <v>0</v>
      </c>
      <c r="AC518" s="25">
        <f aca="true" t="shared" si="107" ref="AC518:AC581">IF(OR(AND(ISNUMBER(P518),P518&gt;=20),(AND(ISNUMBER(P518)=FALSE,AND(ISNUMBER(N518),N518&gt;=20)))),1,0)</f>
        <v>0</v>
      </c>
      <c r="AD518" s="27">
        <f aca="true" t="shared" si="108" ref="AD518:AD581">IF(AND(AB518=1,AC518=1),"Initial",0)</f>
        <v>0</v>
      </c>
      <c r="AE518" s="66" t="str">
        <f aca="true" t="shared" si="109" ref="AE518:AE581">IF(AND(AND(AD518="Initial",AF518=0),AND(ISNUMBER(L518),L518&gt;0)),"RLIS","-")</f>
        <v>-</v>
      </c>
      <c r="AF518" s="32">
        <f aca="true" t="shared" si="110" ref="AF518:AF581">IF(AND(AA518="SRSA",AD518="Initial"),"SRSA",0)</f>
        <v>0</v>
      </c>
    </row>
    <row r="519" spans="1:32" s="1" customFormat="1" ht="12.75">
      <c r="A519" s="136">
        <v>2623820</v>
      </c>
      <c r="B519" s="137">
        <v>56010</v>
      </c>
      <c r="C519" s="32" t="s">
        <v>117</v>
      </c>
      <c r="D519" s="25" t="s">
        <v>118</v>
      </c>
      <c r="E519" s="25" t="s">
        <v>348</v>
      </c>
      <c r="F519" s="25">
        <v>48640</v>
      </c>
      <c r="G519" s="26">
        <v>5417</v>
      </c>
      <c r="H519" s="27">
        <v>9899235001</v>
      </c>
      <c r="I519" s="28" t="s">
        <v>469</v>
      </c>
      <c r="J519" s="29" t="s">
        <v>2235</v>
      </c>
      <c r="K519" s="67" t="s">
        <v>2234</v>
      </c>
      <c r="L519" s="47">
        <v>8923</v>
      </c>
      <c r="M519" s="50" t="s">
        <v>2235</v>
      </c>
      <c r="N519" s="129">
        <v>7.372494543</v>
      </c>
      <c r="O519" s="29" t="str">
        <f t="shared" si="99"/>
        <v>NO</v>
      </c>
      <c r="P519" s="130"/>
      <c r="Q519" s="53" t="str">
        <f t="shared" si="100"/>
        <v>NO</v>
      </c>
      <c r="R519" s="56" t="s">
        <v>2235</v>
      </c>
      <c r="S519" s="57">
        <v>362202</v>
      </c>
      <c r="T519" s="33">
        <v>24434</v>
      </c>
      <c r="U519" s="33">
        <v>43943</v>
      </c>
      <c r="V519" s="58">
        <v>6023</v>
      </c>
      <c r="W519" s="32">
        <f t="shared" si="101"/>
        <v>0</v>
      </c>
      <c r="X519" s="25">
        <f t="shared" si="102"/>
        <v>0</v>
      </c>
      <c r="Y519" s="25">
        <f t="shared" si="103"/>
        <v>0</v>
      </c>
      <c r="Z519" s="27">
        <f t="shared" si="104"/>
        <v>0</v>
      </c>
      <c r="AA519" s="66" t="str">
        <f t="shared" si="105"/>
        <v>-</v>
      </c>
      <c r="AB519" s="32">
        <f t="shared" si="106"/>
        <v>0</v>
      </c>
      <c r="AC519" s="25">
        <f t="shared" si="107"/>
        <v>0</v>
      </c>
      <c r="AD519" s="27">
        <f t="shared" si="108"/>
        <v>0</v>
      </c>
      <c r="AE519" s="66" t="str">
        <f t="shared" si="109"/>
        <v>-</v>
      </c>
      <c r="AF519" s="32">
        <f t="shared" si="110"/>
        <v>0</v>
      </c>
    </row>
    <row r="520" spans="1:32" s="1" customFormat="1" ht="12.75">
      <c r="A520" s="136">
        <v>2600082</v>
      </c>
      <c r="B520" s="137">
        <v>33904</v>
      </c>
      <c r="C520" s="32" t="s">
        <v>387</v>
      </c>
      <c r="D520" s="25" t="s">
        <v>388</v>
      </c>
      <c r="E520" s="25" t="s">
        <v>549</v>
      </c>
      <c r="F520" s="25">
        <v>48906</v>
      </c>
      <c r="G520" s="26" t="s">
        <v>771</v>
      </c>
      <c r="H520" s="27">
        <v>5174855379</v>
      </c>
      <c r="I520" s="28">
        <v>2</v>
      </c>
      <c r="J520" s="29" t="s">
        <v>2235</v>
      </c>
      <c r="K520" s="67" t="s">
        <v>2234</v>
      </c>
      <c r="L520" s="47">
        <v>255</v>
      </c>
      <c r="M520" s="50" t="s">
        <v>2234</v>
      </c>
      <c r="N520" s="129" t="s">
        <v>454</v>
      </c>
      <c r="O520" s="29" t="str">
        <f t="shared" si="99"/>
        <v>M</v>
      </c>
      <c r="P520" s="130">
        <v>34.657</v>
      </c>
      <c r="Q520" s="53" t="str">
        <f t="shared" si="100"/>
        <v>YES</v>
      </c>
      <c r="R520" s="56" t="s">
        <v>2235</v>
      </c>
      <c r="S520" s="57">
        <v>49891</v>
      </c>
      <c r="T520" s="33">
        <v>6210</v>
      </c>
      <c r="U520" s="33">
        <v>5655</v>
      </c>
      <c r="V520" s="58">
        <v>4574</v>
      </c>
      <c r="W520" s="32">
        <f t="shared" si="101"/>
        <v>0</v>
      </c>
      <c r="X520" s="25">
        <f t="shared" si="102"/>
        <v>1</v>
      </c>
      <c r="Y520" s="25">
        <f t="shared" si="103"/>
        <v>0</v>
      </c>
      <c r="Z520" s="27">
        <f t="shared" si="104"/>
        <v>0</v>
      </c>
      <c r="AA520" s="66" t="str">
        <f t="shared" si="105"/>
        <v>-</v>
      </c>
      <c r="AB520" s="32">
        <f t="shared" si="106"/>
        <v>0</v>
      </c>
      <c r="AC520" s="25">
        <f t="shared" si="107"/>
        <v>1</v>
      </c>
      <c r="AD520" s="27">
        <f t="shared" si="108"/>
        <v>0</v>
      </c>
      <c r="AE520" s="66" t="str">
        <f t="shared" si="109"/>
        <v>-</v>
      </c>
      <c r="AF520" s="32">
        <f t="shared" si="110"/>
        <v>0</v>
      </c>
    </row>
    <row r="521" spans="1:32" s="1" customFormat="1" ht="12.75">
      <c r="A521" s="136">
        <v>2623850</v>
      </c>
      <c r="B521" s="137">
        <v>81100</v>
      </c>
      <c r="C521" s="32" t="s">
        <v>122</v>
      </c>
      <c r="D521" s="25" t="s">
        <v>123</v>
      </c>
      <c r="E521" s="25" t="s">
        <v>521</v>
      </c>
      <c r="F521" s="25">
        <v>48160</v>
      </c>
      <c r="G521" s="26">
        <v>1582</v>
      </c>
      <c r="H521" s="27">
        <v>7344395050</v>
      </c>
      <c r="I521" s="28" t="s">
        <v>467</v>
      </c>
      <c r="J521" s="29" t="s">
        <v>2235</v>
      </c>
      <c r="K521" s="67" t="s">
        <v>2234</v>
      </c>
      <c r="L521" s="47">
        <v>2000</v>
      </c>
      <c r="M521" s="50" t="s">
        <v>2235</v>
      </c>
      <c r="N521" s="129">
        <v>3.523850451</v>
      </c>
      <c r="O521" s="29" t="str">
        <f t="shared" si="99"/>
        <v>NO</v>
      </c>
      <c r="P521" s="130"/>
      <c r="Q521" s="53" t="str">
        <f t="shared" si="100"/>
        <v>NO</v>
      </c>
      <c r="R521" s="56" t="s">
        <v>2235</v>
      </c>
      <c r="S521" s="57">
        <v>62504</v>
      </c>
      <c r="T521" s="33">
        <v>2288</v>
      </c>
      <c r="U521" s="33">
        <v>7542</v>
      </c>
      <c r="V521" s="58">
        <v>1317</v>
      </c>
      <c r="W521" s="32">
        <f t="shared" si="101"/>
        <v>0</v>
      </c>
      <c r="X521" s="25">
        <f t="shared" si="102"/>
        <v>0</v>
      </c>
      <c r="Y521" s="25">
        <f t="shared" si="103"/>
        <v>0</v>
      </c>
      <c r="Z521" s="27">
        <f t="shared" si="104"/>
        <v>0</v>
      </c>
      <c r="AA521" s="66" t="str">
        <f t="shared" si="105"/>
        <v>-</v>
      </c>
      <c r="AB521" s="32">
        <f t="shared" si="106"/>
        <v>0</v>
      </c>
      <c r="AC521" s="25">
        <f t="shared" si="107"/>
        <v>0</v>
      </c>
      <c r="AD521" s="27">
        <f t="shared" si="108"/>
        <v>0</v>
      </c>
      <c r="AE521" s="66" t="str">
        <f t="shared" si="109"/>
        <v>-</v>
      </c>
      <c r="AF521" s="32">
        <f t="shared" si="110"/>
        <v>0</v>
      </c>
    </row>
    <row r="522" spans="1:32" s="1" customFormat="1" ht="12.75">
      <c r="A522" s="136">
        <v>2623910</v>
      </c>
      <c r="B522" s="137">
        <v>79100</v>
      </c>
      <c r="C522" s="32" t="s">
        <v>124</v>
      </c>
      <c r="D522" s="25" t="s">
        <v>125</v>
      </c>
      <c r="E522" s="25" t="s">
        <v>126</v>
      </c>
      <c r="F522" s="25">
        <v>48746</v>
      </c>
      <c r="G522" s="26">
        <v>2500</v>
      </c>
      <c r="H522" s="27">
        <v>9898715201</v>
      </c>
      <c r="I522" s="28">
        <v>7</v>
      </c>
      <c r="J522" s="29" t="s">
        <v>2236</v>
      </c>
      <c r="K522" s="67" t="s">
        <v>2234</v>
      </c>
      <c r="L522" s="47">
        <v>1600</v>
      </c>
      <c r="M522" s="50" t="s">
        <v>2235</v>
      </c>
      <c r="N522" s="129">
        <v>8.949624866</v>
      </c>
      <c r="O522" s="29" t="str">
        <f t="shared" si="99"/>
        <v>NO</v>
      </c>
      <c r="P522" s="130"/>
      <c r="Q522" s="53" t="str">
        <f t="shared" si="100"/>
        <v>NO</v>
      </c>
      <c r="R522" s="56" t="s">
        <v>2236</v>
      </c>
      <c r="S522" s="57">
        <v>89192</v>
      </c>
      <c r="T522" s="33">
        <v>5331</v>
      </c>
      <c r="U522" s="33">
        <v>9086</v>
      </c>
      <c r="V522" s="58">
        <v>1184</v>
      </c>
      <c r="W522" s="32">
        <f t="shared" si="101"/>
        <v>1</v>
      </c>
      <c r="X522" s="25">
        <f t="shared" si="102"/>
        <v>0</v>
      </c>
      <c r="Y522" s="25">
        <f t="shared" si="103"/>
        <v>0</v>
      </c>
      <c r="Z522" s="27">
        <f t="shared" si="104"/>
        <v>0</v>
      </c>
      <c r="AA522" s="66" t="str">
        <f t="shared" si="105"/>
        <v>-</v>
      </c>
      <c r="AB522" s="32">
        <f t="shared" si="106"/>
        <v>1</v>
      </c>
      <c r="AC522" s="25">
        <f t="shared" si="107"/>
        <v>0</v>
      </c>
      <c r="AD522" s="27">
        <f t="shared" si="108"/>
        <v>0</v>
      </c>
      <c r="AE522" s="66" t="str">
        <f t="shared" si="109"/>
        <v>-</v>
      </c>
      <c r="AF522" s="32">
        <f t="shared" si="110"/>
        <v>0</v>
      </c>
    </row>
    <row r="523" spans="1:32" s="1" customFormat="1" ht="12.75">
      <c r="A523" s="136">
        <v>2624000</v>
      </c>
      <c r="B523" s="137">
        <v>68010</v>
      </c>
      <c r="C523" s="32" t="s">
        <v>127</v>
      </c>
      <c r="D523" s="25" t="s">
        <v>128</v>
      </c>
      <c r="E523" s="25" t="s">
        <v>129</v>
      </c>
      <c r="F523" s="25">
        <v>48647</v>
      </c>
      <c r="G523" s="26">
        <v>9140</v>
      </c>
      <c r="H523" s="27">
        <v>9898262400</v>
      </c>
      <c r="I523" s="28">
        <v>7</v>
      </c>
      <c r="J523" s="29" t="s">
        <v>2236</v>
      </c>
      <c r="K523" s="67" t="s">
        <v>2234</v>
      </c>
      <c r="L523" s="47">
        <v>728</v>
      </c>
      <c r="M523" s="50" t="s">
        <v>2235</v>
      </c>
      <c r="N523" s="129">
        <v>20.7639569</v>
      </c>
      <c r="O523" s="29" t="str">
        <f aca="true" t="shared" si="111" ref="O523:O555">IF(ISNUMBER(N523)=FALSE,"M",IF(AND(ISNUMBER(N523),N523&gt;=20),"YES","NO"))</f>
        <v>YES</v>
      </c>
      <c r="P523" s="130"/>
      <c r="Q523" s="53" t="str">
        <f t="shared" si="100"/>
        <v>NO</v>
      </c>
      <c r="R523" s="56" t="s">
        <v>2236</v>
      </c>
      <c r="S523" s="57">
        <v>86156</v>
      </c>
      <c r="T523" s="33">
        <v>8511</v>
      </c>
      <c r="U523" s="33">
        <v>8198</v>
      </c>
      <c r="V523" s="58">
        <v>10865</v>
      </c>
      <c r="W523" s="32">
        <f t="shared" si="101"/>
        <v>1</v>
      </c>
      <c r="X523" s="25">
        <f t="shared" si="102"/>
        <v>0</v>
      </c>
      <c r="Y523" s="25">
        <f t="shared" si="103"/>
        <v>0</v>
      </c>
      <c r="Z523" s="27">
        <f t="shared" si="104"/>
        <v>0</v>
      </c>
      <c r="AA523" s="66" t="str">
        <f t="shared" si="105"/>
        <v>-</v>
      </c>
      <c r="AB523" s="32">
        <f t="shared" si="106"/>
        <v>1</v>
      </c>
      <c r="AC523" s="25">
        <f t="shared" si="107"/>
        <v>1</v>
      </c>
      <c r="AD523" s="27" t="str">
        <f t="shared" si="108"/>
        <v>Initial</v>
      </c>
      <c r="AE523" s="66" t="str">
        <f t="shared" si="109"/>
        <v>RLIS</v>
      </c>
      <c r="AF523" s="32">
        <f t="shared" si="110"/>
        <v>0</v>
      </c>
    </row>
    <row r="524" spans="1:32" s="1" customFormat="1" ht="12.75">
      <c r="A524" s="136">
        <v>2600169</v>
      </c>
      <c r="B524" s="137">
        <v>82924</v>
      </c>
      <c r="C524" s="32" t="s">
        <v>1323</v>
      </c>
      <c r="D524" s="25" t="s">
        <v>1324</v>
      </c>
      <c r="E524" s="25" t="s">
        <v>1234</v>
      </c>
      <c r="F524" s="25">
        <v>48234</v>
      </c>
      <c r="G524" s="26">
        <v>3131</v>
      </c>
      <c r="H524" s="27">
        <v>3133655578</v>
      </c>
      <c r="I524" s="28">
        <v>1</v>
      </c>
      <c r="J524" s="29" t="s">
        <v>2235</v>
      </c>
      <c r="K524" s="67" t="s">
        <v>2234</v>
      </c>
      <c r="L524" s="47">
        <v>659</v>
      </c>
      <c r="M524" s="50" t="s">
        <v>2235</v>
      </c>
      <c r="N524" s="129" t="s">
        <v>454</v>
      </c>
      <c r="O524" s="29" t="str">
        <f t="shared" si="111"/>
        <v>M</v>
      </c>
      <c r="P524" s="130">
        <v>22.765</v>
      </c>
      <c r="Q524" s="53" t="str">
        <f t="shared" si="100"/>
        <v>YES</v>
      </c>
      <c r="R524" s="56" t="s">
        <v>2235</v>
      </c>
      <c r="S524" s="57">
        <v>48352</v>
      </c>
      <c r="T524" s="33">
        <v>5769</v>
      </c>
      <c r="U524" s="33">
        <v>6129</v>
      </c>
      <c r="V524" s="58">
        <v>5422</v>
      </c>
      <c r="W524" s="32">
        <f t="shared" si="101"/>
        <v>0</v>
      </c>
      <c r="X524" s="25">
        <f t="shared" si="102"/>
        <v>0</v>
      </c>
      <c r="Y524" s="25">
        <f t="shared" si="103"/>
        <v>0</v>
      </c>
      <c r="Z524" s="27">
        <f t="shared" si="104"/>
        <v>0</v>
      </c>
      <c r="AA524" s="66" t="str">
        <f t="shared" si="105"/>
        <v>-</v>
      </c>
      <c r="AB524" s="32">
        <f t="shared" si="106"/>
        <v>0</v>
      </c>
      <c r="AC524" s="25">
        <f t="shared" si="107"/>
        <v>1</v>
      </c>
      <c r="AD524" s="27">
        <f t="shared" si="108"/>
        <v>0</v>
      </c>
      <c r="AE524" s="66" t="str">
        <f t="shared" si="109"/>
        <v>-</v>
      </c>
      <c r="AF524" s="32">
        <f t="shared" si="110"/>
        <v>0</v>
      </c>
    </row>
    <row r="525" spans="1:32" s="1" customFormat="1" ht="12.75">
      <c r="A525" s="136">
        <v>2624120</v>
      </c>
      <c r="B525" s="137">
        <v>61060</v>
      </c>
      <c r="C525" s="32" t="s">
        <v>130</v>
      </c>
      <c r="D525" s="25" t="s">
        <v>131</v>
      </c>
      <c r="E525" s="25" t="s">
        <v>132</v>
      </c>
      <c r="F525" s="25">
        <v>49441</v>
      </c>
      <c r="G525" s="26">
        <v>3696</v>
      </c>
      <c r="H525" s="27">
        <v>2317804751</v>
      </c>
      <c r="I525" s="28" t="s">
        <v>466</v>
      </c>
      <c r="J525" s="29" t="s">
        <v>2235</v>
      </c>
      <c r="K525" s="67" t="s">
        <v>2234</v>
      </c>
      <c r="L525" s="47">
        <v>3865</v>
      </c>
      <c r="M525" s="50" t="s">
        <v>2235</v>
      </c>
      <c r="N525" s="129">
        <v>4.720496894</v>
      </c>
      <c r="O525" s="29" t="str">
        <f t="shared" si="111"/>
        <v>NO</v>
      </c>
      <c r="P525" s="130"/>
      <c r="Q525" s="53" t="str">
        <f t="shared" si="100"/>
        <v>NO</v>
      </c>
      <c r="R525" s="56" t="s">
        <v>2235</v>
      </c>
      <c r="S525" s="57">
        <v>112895</v>
      </c>
      <c r="T525" s="33">
        <v>3899</v>
      </c>
      <c r="U525" s="33">
        <v>14796</v>
      </c>
      <c r="V525" s="58">
        <v>2546</v>
      </c>
      <c r="W525" s="32">
        <f t="shared" si="101"/>
        <v>0</v>
      </c>
      <c r="X525" s="25">
        <f t="shared" si="102"/>
        <v>0</v>
      </c>
      <c r="Y525" s="25">
        <f t="shared" si="103"/>
        <v>0</v>
      </c>
      <c r="Z525" s="27">
        <f t="shared" si="104"/>
        <v>0</v>
      </c>
      <c r="AA525" s="66" t="str">
        <f t="shared" si="105"/>
        <v>-</v>
      </c>
      <c r="AB525" s="32">
        <f t="shared" si="106"/>
        <v>0</v>
      </c>
      <c r="AC525" s="25">
        <f t="shared" si="107"/>
        <v>0</v>
      </c>
      <c r="AD525" s="27">
        <f t="shared" si="108"/>
        <v>0</v>
      </c>
      <c r="AE525" s="66" t="str">
        <f t="shared" si="109"/>
        <v>-</v>
      </c>
      <c r="AF525" s="32">
        <f t="shared" si="110"/>
        <v>0</v>
      </c>
    </row>
    <row r="526" spans="1:32" s="1" customFormat="1" ht="12.75">
      <c r="A526" s="136">
        <v>2680820</v>
      </c>
      <c r="B526" s="137">
        <v>58000</v>
      </c>
      <c r="C526" s="32" t="s">
        <v>1198</v>
      </c>
      <c r="D526" s="25" t="s">
        <v>1199</v>
      </c>
      <c r="E526" s="25" t="s">
        <v>726</v>
      </c>
      <c r="F526" s="25">
        <v>48161</v>
      </c>
      <c r="G526" s="26">
        <v>9047</v>
      </c>
      <c r="H526" s="27">
        <v>7342425799</v>
      </c>
      <c r="I526" s="28">
        <v>4</v>
      </c>
      <c r="J526" s="29" t="s">
        <v>2235</v>
      </c>
      <c r="K526" s="67" t="s">
        <v>2234</v>
      </c>
      <c r="L526" s="47">
        <v>803</v>
      </c>
      <c r="M526" s="50" t="s">
        <v>2235</v>
      </c>
      <c r="N526" s="129" t="s">
        <v>454</v>
      </c>
      <c r="O526" s="29" t="str">
        <f t="shared" si="111"/>
        <v>M</v>
      </c>
      <c r="P526" s="130"/>
      <c r="Q526" s="53" t="str">
        <f t="shared" si="100"/>
        <v>NO</v>
      </c>
      <c r="R526" s="56" t="s">
        <v>2235</v>
      </c>
      <c r="S526" s="57">
        <v>4588</v>
      </c>
      <c r="T526" s="33">
        <v>0</v>
      </c>
      <c r="U526" s="33">
        <v>2174</v>
      </c>
      <c r="V526" s="58">
        <v>7466</v>
      </c>
      <c r="W526" s="32">
        <f t="shared" si="101"/>
        <v>0</v>
      </c>
      <c r="X526" s="25">
        <f t="shared" si="102"/>
        <v>0</v>
      </c>
      <c r="Y526" s="25">
        <f t="shared" si="103"/>
        <v>0</v>
      </c>
      <c r="Z526" s="27">
        <f t="shared" si="104"/>
        <v>0</v>
      </c>
      <c r="AA526" s="66" t="str">
        <f t="shared" si="105"/>
        <v>-</v>
      </c>
      <c r="AB526" s="32">
        <f t="shared" si="106"/>
        <v>0</v>
      </c>
      <c r="AC526" s="25">
        <f t="shared" si="107"/>
        <v>0</v>
      </c>
      <c r="AD526" s="27">
        <f t="shared" si="108"/>
        <v>0</v>
      </c>
      <c r="AE526" s="66" t="str">
        <f t="shared" si="109"/>
        <v>-</v>
      </c>
      <c r="AF526" s="32">
        <f t="shared" si="110"/>
        <v>0</v>
      </c>
    </row>
    <row r="527" spans="1:32" s="1" customFormat="1" ht="12.75">
      <c r="A527" s="136">
        <v>2624150</v>
      </c>
      <c r="B527" s="137">
        <v>58010</v>
      </c>
      <c r="C527" s="32" t="s">
        <v>133</v>
      </c>
      <c r="D527" s="25" t="s">
        <v>134</v>
      </c>
      <c r="E527" s="25" t="s">
        <v>726</v>
      </c>
      <c r="F527" s="25">
        <v>48162</v>
      </c>
      <c r="G527" s="26">
        <v>733</v>
      </c>
      <c r="H527" s="27">
        <v>7342410330</v>
      </c>
      <c r="I527" s="28" t="s">
        <v>461</v>
      </c>
      <c r="J527" s="29" t="s">
        <v>2235</v>
      </c>
      <c r="K527" s="67" t="s">
        <v>2234</v>
      </c>
      <c r="L527" s="47">
        <v>6602</v>
      </c>
      <c r="M527" s="50" t="s">
        <v>2235</v>
      </c>
      <c r="N527" s="129">
        <v>11.02398524</v>
      </c>
      <c r="O527" s="29" t="str">
        <f t="shared" si="111"/>
        <v>NO</v>
      </c>
      <c r="P527" s="130"/>
      <c r="Q527" s="53" t="str">
        <f t="shared" si="100"/>
        <v>NO</v>
      </c>
      <c r="R527" s="56" t="s">
        <v>2235</v>
      </c>
      <c r="S527" s="57">
        <v>458678</v>
      </c>
      <c r="T527" s="33">
        <v>33665</v>
      </c>
      <c r="U527" s="33">
        <v>49855</v>
      </c>
      <c r="V527" s="58">
        <v>4350</v>
      </c>
      <c r="W527" s="32">
        <f t="shared" si="101"/>
        <v>0</v>
      </c>
      <c r="X527" s="25">
        <f t="shared" si="102"/>
        <v>0</v>
      </c>
      <c r="Y527" s="25">
        <f t="shared" si="103"/>
        <v>0</v>
      </c>
      <c r="Z527" s="27">
        <f t="shared" si="104"/>
        <v>0</v>
      </c>
      <c r="AA527" s="66" t="str">
        <f t="shared" si="105"/>
        <v>-</v>
      </c>
      <c r="AB527" s="32">
        <f t="shared" si="106"/>
        <v>0</v>
      </c>
      <c r="AC527" s="25">
        <f t="shared" si="107"/>
        <v>0</v>
      </c>
      <c r="AD527" s="27">
        <f t="shared" si="108"/>
        <v>0</v>
      </c>
      <c r="AE527" s="66" t="str">
        <f t="shared" si="109"/>
        <v>-</v>
      </c>
      <c r="AF527" s="32">
        <f t="shared" si="110"/>
        <v>0</v>
      </c>
    </row>
    <row r="528" spans="1:32" s="1" customFormat="1" ht="12.75">
      <c r="A528" s="136">
        <v>2612960</v>
      </c>
      <c r="B528" s="137">
        <v>59045</v>
      </c>
      <c r="C528" s="32" t="s">
        <v>1957</v>
      </c>
      <c r="D528" s="25" t="s">
        <v>1958</v>
      </c>
      <c r="E528" s="25" t="s">
        <v>1959</v>
      </c>
      <c r="F528" s="25">
        <v>48829</v>
      </c>
      <c r="G528" s="26">
        <v>349</v>
      </c>
      <c r="H528" s="27">
        <v>9894275148</v>
      </c>
      <c r="I528" s="28">
        <v>7</v>
      </c>
      <c r="J528" s="29" t="s">
        <v>2236</v>
      </c>
      <c r="K528" s="67" t="s">
        <v>2234</v>
      </c>
      <c r="L528" s="47">
        <v>975</v>
      </c>
      <c r="M528" s="50" t="s">
        <v>2235</v>
      </c>
      <c r="N528" s="129">
        <v>18.14488829</v>
      </c>
      <c r="O528" s="29" t="str">
        <f t="shared" si="111"/>
        <v>NO</v>
      </c>
      <c r="P528" s="130"/>
      <c r="Q528" s="53" t="str">
        <f t="shared" si="100"/>
        <v>NO</v>
      </c>
      <c r="R528" s="56" t="s">
        <v>2236</v>
      </c>
      <c r="S528" s="57">
        <v>107491</v>
      </c>
      <c r="T528" s="33">
        <v>9809</v>
      </c>
      <c r="U528" s="33">
        <v>10796</v>
      </c>
      <c r="V528" s="58">
        <v>7275</v>
      </c>
      <c r="W528" s="32">
        <f t="shared" si="101"/>
        <v>1</v>
      </c>
      <c r="X528" s="25">
        <f t="shared" si="102"/>
        <v>0</v>
      </c>
      <c r="Y528" s="25">
        <f t="shared" si="103"/>
        <v>0</v>
      </c>
      <c r="Z528" s="27">
        <f t="shared" si="104"/>
        <v>0</v>
      </c>
      <c r="AA528" s="66" t="str">
        <f t="shared" si="105"/>
        <v>-</v>
      </c>
      <c r="AB528" s="32">
        <f t="shared" si="106"/>
        <v>1</v>
      </c>
      <c r="AC528" s="25">
        <f t="shared" si="107"/>
        <v>0</v>
      </c>
      <c r="AD528" s="27">
        <f t="shared" si="108"/>
        <v>0</v>
      </c>
      <c r="AE528" s="66" t="str">
        <f t="shared" si="109"/>
        <v>-</v>
      </c>
      <c r="AF528" s="32">
        <f t="shared" si="110"/>
        <v>0</v>
      </c>
    </row>
    <row r="529" spans="1:32" s="1" customFormat="1" ht="12.75">
      <c r="A529" s="136">
        <v>2624180</v>
      </c>
      <c r="B529" s="137">
        <v>61180</v>
      </c>
      <c r="C529" s="32" t="s">
        <v>135</v>
      </c>
      <c r="D529" s="25" t="s">
        <v>136</v>
      </c>
      <c r="E529" s="25" t="s">
        <v>137</v>
      </c>
      <c r="F529" s="25">
        <v>49437</v>
      </c>
      <c r="G529" s="26">
        <v>1040</v>
      </c>
      <c r="H529" s="27">
        <v>2318931515</v>
      </c>
      <c r="I529" s="28" t="s">
        <v>467</v>
      </c>
      <c r="J529" s="29" t="s">
        <v>2235</v>
      </c>
      <c r="K529" s="67" t="s">
        <v>2234</v>
      </c>
      <c r="L529" s="47">
        <v>1367</v>
      </c>
      <c r="M529" s="50" t="s">
        <v>2235</v>
      </c>
      <c r="N529" s="129">
        <v>11.31276467</v>
      </c>
      <c r="O529" s="29" t="str">
        <f t="shared" si="111"/>
        <v>NO</v>
      </c>
      <c r="P529" s="130"/>
      <c r="Q529" s="53" t="str">
        <f t="shared" si="100"/>
        <v>NO</v>
      </c>
      <c r="R529" s="56" t="s">
        <v>2235</v>
      </c>
      <c r="S529" s="57">
        <v>79340</v>
      </c>
      <c r="T529" s="33">
        <v>5313</v>
      </c>
      <c r="U529" s="33">
        <v>7895</v>
      </c>
      <c r="V529" s="58">
        <v>4467</v>
      </c>
      <c r="W529" s="32">
        <f t="shared" si="101"/>
        <v>0</v>
      </c>
      <c r="X529" s="25">
        <f t="shared" si="102"/>
        <v>0</v>
      </c>
      <c r="Y529" s="25">
        <f t="shared" si="103"/>
        <v>0</v>
      </c>
      <c r="Z529" s="27">
        <f t="shared" si="104"/>
        <v>0</v>
      </c>
      <c r="AA529" s="66" t="str">
        <f t="shared" si="105"/>
        <v>-</v>
      </c>
      <c r="AB529" s="32">
        <f t="shared" si="106"/>
        <v>0</v>
      </c>
      <c r="AC529" s="25">
        <f t="shared" si="107"/>
        <v>0</v>
      </c>
      <c r="AD529" s="27">
        <f t="shared" si="108"/>
        <v>0</v>
      </c>
      <c r="AE529" s="66" t="str">
        <f t="shared" si="109"/>
        <v>-</v>
      </c>
      <c r="AF529" s="32">
        <f t="shared" si="110"/>
        <v>0</v>
      </c>
    </row>
    <row r="530" spans="1:32" s="1" customFormat="1" ht="12.75">
      <c r="A530" s="136">
        <v>2680830</v>
      </c>
      <c r="B530" s="137">
        <v>59000</v>
      </c>
      <c r="C530" s="32" t="s">
        <v>1200</v>
      </c>
      <c r="D530" s="25" t="s">
        <v>735</v>
      </c>
      <c r="E530" s="25" t="s">
        <v>496</v>
      </c>
      <c r="F530" s="25">
        <v>48888</v>
      </c>
      <c r="G530" s="26">
        <v>367</v>
      </c>
      <c r="H530" s="27">
        <v>9898315261</v>
      </c>
      <c r="I530" s="28" t="s">
        <v>459</v>
      </c>
      <c r="J530" s="29" t="s">
        <v>2235</v>
      </c>
      <c r="K530" s="67" t="s">
        <v>2234</v>
      </c>
      <c r="L530" s="47">
        <v>223</v>
      </c>
      <c r="M530" s="50" t="s">
        <v>2234</v>
      </c>
      <c r="N530" s="129" t="s">
        <v>454</v>
      </c>
      <c r="O530" s="29" t="str">
        <f t="shared" si="111"/>
        <v>M</v>
      </c>
      <c r="P530" s="130"/>
      <c r="Q530" s="53" t="str">
        <f t="shared" si="100"/>
        <v>NO</v>
      </c>
      <c r="R530" s="56" t="s">
        <v>2236</v>
      </c>
      <c r="S530" s="57">
        <v>1230</v>
      </c>
      <c r="T530" s="33">
        <v>0</v>
      </c>
      <c r="U530" s="33">
        <v>640</v>
      </c>
      <c r="V530" s="58">
        <v>1297</v>
      </c>
      <c r="W530" s="32">
        <f t="shared" si="101"/>
        <v>0</v>
      </c>
      <c r="X530" s="25">
        <f t="shared" si="102"/>
        <v>1</v>
      </c>
      <c r="Y530" s="25">
        <f t="shared" si="103"/>
        <v>0</v>
      </c>
      <c r="Z530" s="27">
        <f t="shared" si="104"/>
        <v>0</v>
      </c>
      <c r="AA530" s="66" t="str">
        <f t="shared" si="105"/>
        <v>-</v>
      </c>
      <c r="AB530" s="32">
        <f t="shared" si="106"/>
        <v>1</v>
      </c>
      <c r="AC530" s="25">
        <f t="shared" si="107"/>
        <v>0</v>
      </c>
      <c r="AD530" s="27">
        <f t="shared" si="108"/>
        <v>0</v>
      </c>
      <c r="AE530" s="66" t="str">
        <f t="shared" si="109"/>
        <v>-</v>
      </c>
      <c r="AF530" s="32">
        <f t="shared" si="110"/>
        <v>0</v>
      </c>
    </row>
    <row r="531" spans="1:32" s="1" customFormat="1" ht="12.75">
      <c r="A531" s="136">
        <v>2624420</v>
      </c>
      <c r="B531" s="137">
        <v>25260</v>
      </c>
      <c r="C531" s="32" t="s">
        <v>138</v>
      </c>
      <c r="D531" s="25" t="s">
        <v>139</v>
      </c>
      <c r="E531" s="25" t="s">
        <v>140</v>
      </c>
      <c r="F531" s="25">
        <v>48457</v>
      </c>
      <c r="G531" s="26">
        <v>829</v>
      </c>
      <c r="H531" s="27">
        <v>8105917267</v>
      </c>
      <c r="I531" s="28">
        <v>8</v>
      </c>
      <c r="J531" s="29" t="s">
        <v>2236</v>
      </c>
      <c r="K531" s="67" t="s">
        <v>2234</v>
      </c>
      <c r="L531" s="47">
        <v>1594</v>
      </c>
      <c r="M531" s="50" t="s">
        <v>2235</v>
      </c>
      <c r="N531" s="129">
        <v>12.99401198</v>
      </c>
      <c r="O531" s="29" t="str">
        <f t="shared" si="111"/>
        <v>NO</v>
      </c>
      <c r="P531" s="130"/>
      <c r="Q531" s="53" t="str">
        <f t="shared" si="100"/>
        <v>NO</v>
      </c>
      <c r="R531" s="56" t="s">
        <v>2236</v>
      </c>
      <c r="S531" s="57">
        <v>67693</v>
      </c>
      <c r="T531" s="33">
        <v>6598</v>
      </c>
      <c r="U531" s="33">
        <v>8993</v>
      </c>
      <c r="V531" s="58">
        <v>3946</v>
      </c>
      <c r="W531" s="32">
        <f t="shared" si="101"/>
        <v>1</v>
      </c>
      <c r="X531" s="25">
        <f t="shared" si="102"/>
        <v>0</v>
      </c>
      <c r="Y531" s="25">
        <f t="shared" si="103"/>
        <v>0</v>
      </c>
      <c r="Z531" s="27">
        <f t="shared" si="104"/>
        <v>0</v>
      </c>
      <c r="AA531" s="66" t="str">
        <f t="shared" si="105"/>
        <v>-</v>
      </c>
      <c r="AB531" s="32">
        <f t="shared" si="106"/>
        <v>1</v>
      </c>
      <c r="AC531" s="25">
        <f t="shared" si="107"/>
        <v>0</v>
      </c>
      <c r="AD531" s="27">
        <f t="shared" si="108"/>
        <v>0</v>
      </c>
      <c r="AE531" s="66" t="str">
        <f t="shared" si="109"/>
        <v>-</v>
      </c>
      <c r="AF531" s="32">
        <f t="shared" si="110"/>
        <v>0</v>
      </c>
    </row>
    <row r="532" spans="1:32" s="1" customFormat="1" ht="12.75">
      <c r="A532" s="136">
        <v>2624540</v>
      </c>
      <c r="B532" s="137">
        <v>49070</v>
      </c>
      <c r="C532" s="32" t="s">
        <v>141</v>
      </c>
      <c r="D532" s="25" t="s">
        <v>142</v>
      </c>
      <c r="E532" s="25" t="s">
        <v>326</v>
      </c>
      <c r="F532" s="25">
        <v>49781</v>
      </c>
      <c r="G532" s="26">
        <v>9699</v>
      </c>
      <c r="H532" s="27">
        <v>9066437970</v>
      </c>
      <c r="I532" s="28">
        <v>7</v>
      </c>
      <c r="J532" s="29" t="s">
        <v>2236</v>
      </c>
      <c r="K532" s="67" t="s">
        <v>2234</v>
      </c>
      <c r="L532" s="47">
        <v>97</v>
      </c>
      <c r="M532" s="50" t="s">
        <v>2234</v>
      </c>
      <c r="N532" s="129">
        <v>2.732240437</v>
      </c>
      <c r="O532" s="29" t="str">
        <f t="shared" si="111"/>
        <v>NO</v>
      </c>
      <c r="P532" s="130"/>
      <c r="Q532" s="53" t="str">
        <f t="shared" si="100"/>
        <v>NO</v>
      </c>
      <c r="R532" s="56" t="s">
        <v>2236</v>
      </c>
      <c r="S532" s="57">
        <v>7617</v>
      </c>
      <c r="T532" s="33">
        <v>91</v>
      </c>
      <c r="U532" s="33">
        <v>345</v>
      </c>
      <c r="V532" s="58">
        <v>654</v>
      </c>
      <c r="W532" s="32">
        <f t="shared" si="101"/>
        <v>1</v>
      </c>
      <c r="X532" s="25">
        <f t="shared" si="102"/>
        <v>1</v>
      </c>
      <c r="Y532" s="25">
        <f t="shared" si="103"/>
        <v>0</v>
      </c>
      <c r="Z532" s="27">
        <f t="shared" si="104"/>
        <v>0</v>
      </c>
      <c r="AA532" s="66" t="str">
        <f t="shared" si="105"/>
        <v>SRSA</v>
      </c>
      <c r="AB532" s="32">
        <f t="shared" si="106"/>
        <v>1</v>
      </c>
      <c r="AC532" s="25">
        <f t="shared" si="107"/>
        <v>0</v>
      </c>
      <c r="AD532" s="27">
        <f t="shared" si="108"/>
        <v>0</v>
      </c>
      <c r="AE532" s="66" t="str">
        <f t="shared" si="109"/>
        <v>-</v>
      </c>
      <c r="AF532" s="32">
        <f t="shared" si="110"/>
        <v>0</v>
      </c>
    </row>
    <row r="533" spans="1:32" s="1" customFormat="1" ht="12.75">
      <c r="A533" s="136">
        <v>2624570</v>
      </c>
      <c r="B533" s="137">
        <v>46100</v>
      </c>
      <c r="C533" s="32" t="s">
        <v>143</v>
      </c>
      <c r="D533" s="25" t="s">
        <v>144</v>
      </c>
      <c r="E533" s="25" t="s">
        <v>145</v>
      </c>
      <c r="F533" s="25">
        <v>49256</v>
      </c>
      <c r="G533" s="26">
        <v>1230</v>
      </c>
      <c r="H533" s="27">
        <v>5174587501</v>
      </c>
      <c r="I533" s="28">
        <v>7</v>
      </c>
      <c r="J533" s="29" t="s">
        <v>2236</v>
      </c>
      <c r="K533" s="67" t="s">
        <v>2234</v>
      </c>
      <c r="L533" s="47">
        <v>816</v>
      </c>
      <c r="M533" s="50" t="s">
        <v>2235</v>
      </c>
      <c r="N533" s="129">
        <v>11.07561235</v>
      </c>
      <c r="O533" s="29" t="str">
        <f t="shared" si="111"/>
        <v>NO</v>
      </c>
      <c r="P533" s="130"/>
      <c r="Q533" s="53" t="str">
        <f t="shared" si="100"/>
        <v>NO</v>
      </c>
      <c r="R533" s="56" t="s">
        <v>2236</v>
      </c>
      <c r="S533" s="57">
        <v>53958</v>
      </c>
      <c r="T533" s="33">
        <v>4054</v>
      </c>
      <c r="U533" s="33">
        <v>5546</v>
      </c>
      <c r="V533" s="58">
        <v>538</v>
      </c>
      <c r="W533" s="32">
        <f t="shared" si="101"/>
        <v>1</v>
      </c>
      <c r="X533" s="25">
        <f t="shared" si="102"/>
        <v>0</v>
      </c>
      <c r="Y533" s="25">
        <f t="shared" si="103"/>
        <v>0</v>
      </c>
      <c r="Z533" s="27">
        <f t="shared" si="104"/>
        <v>0</v>
      </c>
      <c r="AA533" s="66" t="str">
        <f t="shared" si="105"/>
        <v>-</v>
      </c>
      <c r="AB533" s="32">
        <f t="shared" si="106"/>
        <v>1</v>
      </c>
      <c r="AC533" s="25">
        <f t="shared" si="107"/>
        <v>0</v>
      </c>
      <c r="AD533" s="27">
        <f t="shared" si="108"/>
        <v>0</v>
      </c>
      <c r="AE533" s="66" t="str">
        <f t="shared" si="109"/>
        <v>-</v>
      </c>
      <c r="AF533" s="32">
        <f t="shared" si="110"/>
        <v>0</v>
      </c>
    </row>
    <row r="534" spans="1:32" s="1" customFormat="1" ht="12.75">
      <c r="A534" s="136">
        <v>2600144</v>
      </c>
      <c r="B534" s="137">
        <v>37902</v>
      </c>
      <c r="C534" s="32" t="s">
        <v>1278</v>
      </c>
      <c r="D534" s="25" t="s">
        <v>1279</v>
      </c>
      <c r="E534" s="25" t="s">
        <v>1280</v>
      </c>
      <c r="F534" s="25">
        <v>48883</v>
      </c>
      <c r="G534" s="26">
        <v>9552</v>
      </c>
      <c r="H534" s="27">
        <v>9898666739</v>
      </c>
      <c r="I534" s="28">
        <v>7</v>
      </c>
      <c r="J534" s="29" t="s">
        <v>2236</v>
      </c>
      <c r="K534" s="67" t="s">
        <v>2234</v>
      </c>
      <c r="L534" s="47">
        <v>334</v>
      </c>
      <c r="M534" s="50" t="s">
        <v>2234</v>
      </c>
      <c r="N534" s="129" t="s">
        <v>454</v>
      </c>
      <c r="O534" s="29" t="str">
        <f t="shared" si="111"/>
        <v>M</v>
      </c>
      <c r="P534" s="130">
        <v>11.846</v>
      </c>
      <c r="Q534" s="53" t="str">
        <f t="shared" si="100"/>
        <v>NO</v>
      </c>
      <c r="R534" s="56" t="s">
        <v>2236</v>
      </c>
      <c r="S534" s="57">
        <v>17389</v>
      </c>
      <c r="T534" s="33">
        <v>1505</v>
      </c>
      <c r="U534" s="33">
        <v>2086</v>
      </c>
      <c r="V534" s="58">
        <v>220</v>
      </c>
      <c r="W534" s="32">
        <f t="shared" si="101"/>
        <v>1</v>
      </c>
      <c r="X534" s="25">
        <f t="shared" si="102"/>
        <v>1</v>
      </c>
      <c r="Y534" s="25">
        <f t="shared" si="103"/>
        <v>0</v>
      </c>
      <c r="Z534" s="27">
        <f t="shared" si="104"/>
        <v>0</v>
      </c>
      <c r="AA534" s="66" t="str">
        <f t="shared" si="105"/>
        <v>SRSA</v>
      </c>
      <c r="AB534" s="32">
        <f t="shared" si="106"/>
        <v>1</v>
      </c>
      <c r="AC534" s="25">
        <f t="shared" si="107"/>
        <v>0</v>
      </c>
      <c r="AD534" s="27">
        <f t="shared" si="108"/>
        <v>0</v>
      </c>
      <c r="AE534" s="66" t="str">
        <f t="shared" si="109"/>
        <v>-</v>
      </c>
      <c r="AF534" s="32">
        <f t="shared" si="110"/>
        <v>0</v>
      </c>
    </row>
    <row r="535" spans="1:32" s="1" customFormat="1" ht="12.75">
      <c r="A535" s="136">
        <v>2624600</v>
      </c>
      <c r="B535" s="137">
        <v>54040</v>
      </c>
      <c r="C535" s="32" t="s">
        <v>146</v>
      </c>
      <c r="D535" s="25" t="s">
        <v>147</v>
      </c>
      <c r="E535" s="25" t="s">
        <v>148</v>
      </c>
      <c r="F535" s="25">
        <v>49336</v>
      </c>
      <c r="G535" s="26">
        <v>9522</v>
      </c>
      <c r="H535" s="27">
        <v>2318564392</v>
      </c>
      <c r="I535" s="28">
        <v>7</v>
      </c>
      <c r="J535" s="29" t="s">
        <v>2236</v>
      </c>
      <c r="K535" s="67" t="s">
        <v>2234</v>
      </c>
      <c r="L535" s="47">
        <v>1503</v>
      </c>
      <c r="M535" s="50" t="s">
        <v>2235</v>
      </c>
      <c r="N535" s="129">
        <v>20.27027027</v>
      </c>
      <c r="O535" s="29" t="str">
        <f t="shared" si="111"/>
        <v>YES</v>
      </c>
      <c r="P535" s="130"/>
      <c r="Q535" s="53" t="str">
        <f t="shared" si="100"/>
        <v>NO</v>
      </c>
      <c r="R535" s="56" t="s">
        <v>2236</v>
      </c>
      <c r="S535" s="57">
        <v>123175</v>
      </c>
      <c r="T535" s="33">
        <v>12045</v>
      </c>
      <c r="U535" s="33">
        <v>12654</v>
      </c>
      <c r="V535" s="58">
        <v>9880</v>
      </c>
      <c r="W535" s="32">
        <f t="shared" si="101"/>
        <v>1</v>
      </c>
      <c r="X535" s="25">
        <f t="shared" si="102"/>
        <v>0</v>
      </c>
      <c r="Y535" s="25">
        <f t="shared" si="103"/>
        <v>0</v>
      </c>
      <c r="Z535" s="27">
        <f t="shared" si="104"/>
        <v>0</v>
      </c>
      <c r="AA535" s="66" t="str">
        <f t="shared" si="105"/>
        <v>-</v>
      </c>
      <c r="AB535" s="32">
        <f t="shared" si="106"/>
        <v>1</v>
      </c>
      <c r="AC535" s="25">
        <f t="shared" si="107"/>
        <v>1</v>
      </c>
      <c r="AD535" s="27" t="str">
        <f t="shared" si="108"/>
        <v>Initial</v>
      </c>
      <c r="AE535" s="66" t="str">
        <f t="shared" si="109"/>
        <v>RLIS</v>
      </c>
      <c r="AF535" s="32">
        <f t="shared" si="110"/>
        <v>0</v>
      </c>
    </row>
    <row r="536" spans="1:32" s="1" customFormat="1" ht="12.75">
      <c r="A536" s="136">
        <v>2624630</v>
      </c>
      <c r="B536" s="137">
        <v>78060</v>
      </c>
      <c r="C536" s="32" t="s">
        <v>149</v>
      </c>
      <c r="D536" s="25" t="s">
        <v>150</v>
      </c>
      <c r="E536" s="25" t="s">
        <v>151</v>
      </c>
      <c r="F536" s="25">
        <v>48857</v>
      </c>
      <c r="G536" s="26">
        <v>9620</v>
      </c>
      <c r="H536" s="27">
        <v>5176253142</v>
      </c>
      <c r="I536" s="28">
        <v>7</v>
      </c>
      <c r="J536" s="29" t="s">
        <v>2236</v>
      </c>
      <c r="K536" s="67" t="s">
        <v>2234</v>
      </c>
      <c r="L536" s="47">
        <v>647</v>
      </c>
      <c r="M536" s="50" t="s">
        <v>2235</v>
      </c>
      <c r="N536" s="129">
        <v>3.726708075</v>
      </c>
      <c r="O536" s="29" t="str">
        <f t="shared" si="111"/>
        <v>NO</v>
      </c>
      <c r="P536" s="130"/>
      <c r="Q536" s="53" t="str">
        <f t="shared" si="100"/>
        <v>NO</v>
      </c>
      <c r="R536" s="56" t="s">
        <v>2236</v>
      </c>
      <c r="S536" s="57">
        <v>28328</v>
      </c>
      <c r="T536" s="33">
        <v>1326</v>
      </c>
      <c r="U536" s="33">
        <v>2979</v>
      </c>
      <c r="V536" s="58">
        <v>426</v>
      </c>
      <c r="W536" s="32">
        <f t="shared" si="101"/>
        <v>1</v>
      </c>
      <c r="X536" s="25">
        <f t="shared" si="102"/>
        <v>0</v>
      </c>
      <c r="Y536" s="25">
        <f t="shared" si="103"/>
        <v>0</v>
      </c>
      <c r="Z536" s="27">
        <f t="shared" si="104"/>
        <v>0</v>
      </c>
      <c r="AA536" s="66" t="str">
        <f t="shared" si="105"/>
        <v>-</v>
      </c>
      <c r="AB536" s="32">
        <f t="shared" si="106"/>
        <v>1</v>
      </c>
      <c r="AC536" s="25">
        <f t="shared" si="107"/>
        <v>0</v>
      </c>
      <c r="AD536" s="27">
        <f t="shared" si="108"/>
        <v>0</v>
      </c>
      <c r="AE536" s="66" t="str">
        <f t="shared" si="109"/>
        <v>-</v>
      </c>
      <c r="AF536" s="32">
        <f t="shared" si="110"/>
        <v>0</v>
      </c>
    </row>
    <row r="537" spans="1:32" s="1" customFormat="1" ht="12.75">
      <c r="A537" s="136">
        <v>2600161</v>
      </c>
      <c r="B537" s="137">
        <v>73908</v>
      </c>
      <c r="C537" s="32" t="s">
        <v>1311</v>
      </c>
      <c r="D537" s="25" t="s">
        <v>1312</v>
      </c>
      <c r="E537" s="25" t="s">
        <v>486</v>
      </c>
      <c r="F537" s="25">
        <v>48601</v>
      </c>
      <c r="G537" s="26">
        <v>6829</v>
      </c>
      <c r="H537" s="27">
        <v>9897529600</v>
      </c>
      <c r="I537" s="28">
        <v>4</v>
      </c>
      <c r="J537" s="29" t="s">
        <v>2235</v>
      </c>
      <c r="K537" s="67" t="s">
        <v>2234</v>
      </c>
      <c r="L537" s="47">
        <v>273</v>
      </c>
      <c r="M537" s="50" t="s">
        <v>2234</v>
      </c>
      <c r="N537" s="129" t="s">
        <v>454</v>
      </c>
      <c r="O537" s="29" t="str">
        <f t="shared" si="111"/>
        <v>M</v>
      </c>
      <c r="P537" s="130">
        <v>37.75</v>
      </c>
      <c r="Q537" s="53" t="str">
        <f t="shared" si="100"/>
        <v>YES</v>
      </c>
      <c r="R537" s="56" t="s">
        <v>2235</v>
      </c>
      <c r="S537" s="57">
        <v>54660</v>
      </c>
      <c r="T537" s="33">
        <v>5690</v>
      </c>
      <c r="U537" s="33">
        <v>5485</v>
      </c>
      <c r="V537" s="58">
        <v>5315</v>
      </c>
      <c r="W537" s="32">
        <f t="shared" si="101"/>
        <v>0</v>
      </c>
      <c r="X537" s="25">
        <f t="shared" si="102"/>
        <v>1</v>
      </c>
      <c r="Y537" s="25">
        <f t="shared" si="103"/>
        <v>0</v>
      </c>
      <c r="Z537" s="27">
        <f t="shared" si="104"/>
        <v>0</v>
      </c>
      <c r="AA537" s="66" t="str">
        <f t="shared" si="105"/>
        <v>-</v>
      </c>
      <c r="AB537" s="32">
        <f t="shared" si="106"/>
        <v>0</v>
      </c>
      <c r="AC537" s="25">
        <f t="shared" si="107"/>
        <v>1</v>
      </c>
      <c r="AD537" s="27">
        <f t="shared" si="108"/>
        <v>0</v>
      </c>
      <c r="AE537" s="66" t="str">
        <f t="shared" si="109"/>
        <v>-</v>
      </c>
      <c r="AF537" s="32">
        <f t="shared" si="110"/>
        <v>0</v>
      </c>
    </row>
    <row r="538" spans="1:32" s="1" customFormat="1" ht="12.75">
      <c r="A538" s="136">
        <v>2624690</v>
      </c>
      <c r="B538" s="137">
        <v>50160</v>
      </c>
      <c r="C538" s="32" t="s">
        <v>152</v>
      </c>
      <c r="D538" s="25" t="s">
        <v>153</v>
      </c>
      <c r="E538" s="25" t="s">
        <v>1540</v>
      </c>
      <c r="F538" s="25">
        <v>48043</v>
      </c>
      <c r="G538" s="26">
        <v>2297</v>
      </c>
      <c r="H538" s="27">
        <v>5864696100</v>
      </c>
      <c r="I538" s="28" t="s">
        <v>473</v>
      </c>
      <c r="J538" s="29" t="s">
        <v>2235</v>
      </c>
      <c r="K538" s="67" t="s">
        <v>2234</v>
      </c>
      <c r="L538" s="47">
        <v>2790</v>
      </c>
      <c r="M538" s="50" t="s">
        <v>2235</v>
      </c>
      <c r="N538" s="129">
        <v>17.62820513</v>
      </c>
      <c r="O538" s="29" t="str">
        <f t="shared" si="111"/>
        <v>NO</v>
      </c>
      <c r="P538" s="130"/>
      <c r="Q538" s="53" t="str">
        <f t="shared" si="100"/>
        <v>NO</v>
      </c>
      <c r="R538" s="56" t="s">
        <v>2235</v>
      </c>
      <c r="S538" s="57">
        <v>173552</v>
      </c>
      <c r="T538" s="33">
        <v>17996</v>
      </c>
      <c r="U538" s="33">
        <v>24263</v>
      </c>
      <c r="V538" s="58">
        <v>16817</v>
      </c>
      <c r="W538" s="32">
        <f t="shared" si="101"/>
        <v>0</v>
      </c>
      <c r="X538" s="25">
        <f t="shared" si="102"/>
        <v>0</v>
      </c>
      <c r="Y538" s="25">
        <f t="shared" si="103"/>
        <v>0</v>
      </c>
      <c r="Z538" s="27">
        <f t="shared" si="104"/>
        <v>0</v>
      </c>
      <c r="AA538" s="66" t="str">
        <f t="shared" si="105"/>
        <v>-</v>
      </c>
      <c r="AB538" s="32">
        <f t="shared" si="106"/>
        <v>0</v>
      </c>
      <c r="AC538" s="25">
        <f t="shared" si="107"/>
        <v>0</v>
      </c>
      <c r="AD538" s="27">
        <f t="shared" si="108"/>
        <v>0</v>
      </c>
      <c r="AE538" s="66" t="str">
        <f t="shared" si="109"/>
        <v>-</v>
      </c>
      <c r="AF538" s="32">
        <f t="shared" si="110"/>
        <v>0</v>
      </c>
    </row>
    <row r="539" spans="1:32" s="1" customFormat="1" ht="12.75">
      <c r="A539" s="136">
        <v>2600283</v>
      </c>
      <c r="B539" s="137">
        <v>50908</v>
      </c>
      <c r="C539" s="32" t="s">
        <v>1538</v>
      </c>
      <c r="D539" s="25" t="s">
        <v>1539</v>
      </c>
      <c r="E539" s="25" t="s">
        <v>1540</v>
      </c>
      <c r="F539" s="25">
        <v>48043</v>
      </c>
      <c r="G539" s="26">
        <v>2955</v>
      </c>
      <c r="H539" s="27">
        <v>5864655545</v>
      </c>
      <c r="I539" s="28">
        <v>3</v>
      </c>
      <c r="J539" s="29" t="s">
        <v>2235</v>
      </c>
      <c r="K539" s="67" t="s">
        <v>2234</v>
      </c>
      <c r="L539" s="47">
        <v>142</v>
      </c>
      <c r="M539" s="50" t="s">
        <v>2234</v>
      </c>
      <c r="N539" s="129" t="s">
        <v>454</v>
      </c>
      <c r="O539" s="29" t="str">
        <f t="shared" si="111"/>
        <v>M</v>
      </c>
      <c r="P539" s="130">
        <v>1.89</v>
      </c>
      <c r="Q539" s="53" t="str">
        <f t="shared" si="100"/>
        <v>NO</v>
      </c>
      <c r="R539" s="56" t="s">
        <v>2235</v>
      </c>
      <c r="S539" s="57">
        <v>3928</v>
      </c>
      <c r="T539" s="33">
        <v>0</v>
      </c>
      <c r="U539" s="33">
        <v>0</v>
      </c>
      <c r="V539" s="58">
        <v>128</v>
      </c>
      <c r="W539" s="32">
        <f t="shared" si="101"/>
        <v>0</v>
      </c>
      <c r="X539" s="25">
        <f t="shared" si="102"/>
        <v>1</v>
      </c>
      <c r="Y539" s="25">
        <f t="shared" si="103"/>
        <v>0</v>
      </c>
      <c r="Z539" s="27">
        <f t="shared" si="104"/>
        <v>0</v>
      </c>
      <c r="AA539" s="66" t="str">
        <f t="shared" si="105"/>
        <v>-</v>
      </c>
      <c r="AB539" s="32">
        <f t="shared" si="106"/>
        <v>0</v>
      </c>
      <c r="AC539" s="25">
        <f t="shared" si="107"/>
        <v>0</v>
      </c>
      <c r="AD539" s="27">
        <f t="shared" si="108"/>
        <v>0</v>
      </c>
      <c r="AE539" s="66" t="str">
        <f t="shared" si="109"/>
        <v>-</v>
      </c>
      <c r="AF539" s="32">
        <f t="shared" si="110"/>
        <v>0</v>
      </c>
    </row>
    <row r="540" spans="1:32" s="1" customFormat="1" ht="12.75">
      <c r="A540" s="136">
        <v>2624720</v>
      </c>
      <c r="B540" s="137">
        <v>25040</v>
      </c>
      <c r="C540" s="32" t="s">
        <v>154</v>
      </c>
      <c r="D540" s="25" t="s">
        <v>155</v>
      </c>
      <c r="E540" s="25" t="s">
        <v>156</v>
      </c>
      <c r="F540" s="25">
        <v>48458</v>
      </c>
      <c r="G540" s="26">
        <v>1749</v>
      </c>
      <c r="H540" s="27">
        <v>8105918760</v>
      </c>
      <c r="I540" s="28" t="s">
        <v>467</v>
      </c>
      <c r="J540" s="29" t="s">
        <v>2235</v>
      </c>
      <c r="K540" s="67" t="s">
        <v>2234</v>
      </c>
      <c r="L540" s="47">
        <v>3216</v>
      </c>
      <c r="M540" s="50" t="s">
        <v>2235</v>
      </c>
      <c r="N540" s="129">
        <v>13.93958464</v>
      </c>
      <c r="O540" s="29" t="str">
        <f t="shared" si="111"/>
        <v>NO</v>
      </c>
      <c r="P540" s="130"/>
      <c r="Q540" s="53" t="str">
        <f t="shared" si="100"/>
        <v>NO</v>
      </c>
      <c r="R540" s="56" t="s">
        <v>2235</v>
      </c>
      <c r="S540" s="57">
        <v>184498</v>
      </c>
      <c r="T540" s="33">
        <v>13820</v>
      </c>
      <c r="U540" s="33">
        <v>19573</v>
      </c>
      <c r="V540" s="58">
        <v>16710</v>
      </c>
      <c r="W540" s="32">
        <f t="shared" si="101"/>
        <v>0</v>
      </c>
      <c r="X540" s="25">
        <f t="shared" si="102"/>
        <v>0</v>
      </c>
      <c r="Y540" s="25">
        <f t="shared" si="103"/>
        <v>0</v>
      </c>
      <c r="Z540" s="27">
        <f t="shared" si="104"/>
        <v>0</v>
      </c>
      <c r="AA540" s="66" t="str">
        <f t="shared" si="105"/>
        <v>-</v>
      </c>
      <c r="AB540" s="32">
        <f t="shared" si="106"/>
        <v>0</v>
      </c>
      <c r="AC540" s="25">
        <f t="shared" si="107"/>
        <v>0</v>
      </c>
      <c r="AD540" s="27">
        <f t="shared" si="108"/>
        <v>0</v>
      </c>
      <c r="AE540" s="66" t="str">
        <f t="shared" si="109"/>
        <v>-</v>
      </c>
      <c r="AF540" s="32">
        <f t="shared" si="110"/>
        <v>0</v>
      </c>
    </row>
    <row r="541" spans="1:32" s="1" customFormat="1" ht="12.75">
      <c r="A541" s="136">
        <v>2624750</v>
      </c>
      <c r="B541" s="137">
        <v>37010</v>
      </c>
      <c r="C541" s="32" t="s">
        <v>157</v>
      </c>
      <c r="D541" s="25" t="s">
        <v>158</v>
      </c>
      <c r="E541" s="25" t="s">
        <v>394</v>
      </c>
      <c r="F541" s="25">
        <v>48858</v>
      </c>
      <c r="G541" s="26">
        <v>2594</v>
      </c>
      <c r="H541" s="27">
        <v>9897752301</v>
      </c>
      <c r="I541" s="28" t="s">
        <v>469</v>
      </c>
      <c r="J541" s="29" t="s">
        <v>2235</v>
      </c>
      <c r="K541" s="67" t="s">
        <v>2234</v>
      </c>
      <c r="L541" s="47">
        <v>3631</v>
      </c>
      <c r="M541" s="50" t="s">
        <v>2235</v>
      </c>
      <c r="N541" s="129">
        <v>12.50274183</v>
      </c>
      <c r="O541" s="29" t="str">
        <f t="shared" si="111"/>
        <v>NO</v>
      </c>
      <c r="P541" s="130"/>
      <c r="Q541" s="53" t="str">
        <f t="shared" si="100"/>
        <v>NO</v>
      </c>
      <c r="R541" s="56" t="s">
        <v>2235</v>
      </c>
      <c r="S541" s="57">
        <v>245218</v>
      </c>
      <c r="T541" s="33">
        <v>17234</v>
      </c>
      <c r="U541" s="33">
        <v>51655</v>
      </c>
      <c r="V541" s="58">
        <v>2393</v>
      </c>
      <c r="W541" s="32">
        <f t="shared" si="101"/>
        <v>0</v>
      </c>
      <c r="X541" s="25">
        <f t="shared" si="102"/>
        <v>0</v>
      </c>
      <c r="Y541" s="25">
        <f t="shared" si="103"/>
        <v>0</v>
      </c>
      <c r="Z541" s="27">
        <f t="shared" si="104"/>
        <v>0</v>
      </c>
      <c r="AA541" s="66" t="str">
        <f t="shared" si="105"/>
        <v>-</v>
      </c>
      <c r="AB541" s="32">
        <f t="shared" si="106"/>
        <v>0</v>
      </c>
      <c r="AC541" s="25">
        <f t="shared" si="107"/>
        <v>0</v>
      </c>
      <c r="AD541" s="27">
        <f t="shared" si="108"/>
        <v>0</v>
      </c>
      <c r="AE541" s="66" t="str">
        <f t="shared" si="109"/>
        <v>-</v>
      </c>
      <c r="AF541" s="32">
        <f t="shared" si="110"/>
        <v>0</v>
      </c>
    </row>
    <row r="542" spans="1:32" s="1" customFormat="1" ht="12.75">
      <c r="A542" s="136">
        <v>2624810</v>
      </c>
      <c r="B542" s="137">
        <v>2070</v>
      </c>
      <c r="C542" s="32" t="s">
        <v>159</v>
      </c>
      <c r="D542" s="25" t="s">
        <v>160</v>
      </c>
      <c r="E542" s="25" t="s">
        <v>161</v>
      </c>
      <c r="F542" s="25">
        <v>49862</v>
      </c>
      <c r="G542" s="26">
        <v>1183</v>
      </c>
      <c r="H542" s="27">
        <v>9063872251</v>
      </c>
      <c r="I542" s="28">
        <v>7</v>
      </c>
      <c r="J542" s="29" t="s">
        <v>2236</v>
      </c>
      <c r="K542" s="67" t="s">
        <v>2234</v>
      </c>
      <c r="L542" s="47">
        <v>853</v>
      </c>
      <c r="M542" s="50" t="s">
        <v>2235</v>
      </c>
      <c r="N542" s="129">
        <v>10.11351909</v>
      </c>
      <c r="O542" s="29" t="str">
        <f t="shared" si="111"/>
        <v>NO</v>
      </c>
      <c r="P542" s="130"/>
      <c r="Q542" s="53" t="str">
        <f t="shared" si="100"/>
        <v>NO</v>
      </c>
      <c r="R542" s="56" t="s">
        <v>2236</v>
      </c>
      <c r="S542" s="57">
        <v>50548</v>
      </c>
      <c r="T542" s="33">
        <v>3558</v>
      </c>
      <c r="U542" s="33">
        <v>5307</v>
      </c>
      <c r="V542" s="58">
        <v>5773</v>
      </c>
      <c r="W542" s="32">
        <f t="shared" si="101"/>
        <v>1</v>
      </c>
      <c r="X542" s="25">
        <f t="shared" si="102"/>
        <v>0</v>
      </c>
      <c r="Y542" s="25">
        <f t="shared" si="103"/>
        <v>0</v>
      </c>
      <c r="Z542" s="27">
        <f t="shared" si="104"/>
        <v>0</v>
      </c>
      <c r="AA542" s="66" t="str">
        <f t="shared" si="105"/>
        <v>-</v>
      </c>
      <c r="AB542" s="32">
        <f t="shared" si="106"/>
        <v>1</v>
      </c>
      <c r="AC542" s="25">
        <f t="shared" si="107"/>
        <v>0</v>
      </c>
      <c r="AD542" s="27">
        <f t="shared" si="108"/>
        <v>0</v>
      </c>
      <c r="AE542" s="66" t="str">
        <f t="shared" si="109"/>
        <v>-</v>
      </c>
      <c r="AF542" s="32">
        <f t="shared" si="110"/>
        <v>0</v>
      </c>
    </row>
    <row r="543" spans="1:32" s="1" customFormat="1" ht="12.75">
      <c r="A543" s="136">
        <v>2680850</v>
      </c>
      <c r="B543" s="137">
        <v>61000</v>
      </c>
      <c r="C543" s="32" t="s">
        <v>1201</v>
      </c>
      <c r="D543" s="25" t="s">
        <v>1202</v>
      </c>
      <c r="E543" s="25" t="s">
        <v>428</v>
      </c>
      <c r="F543" s="25">
        <v>49442</v>
      </c>
      <c r="G543" s="26">
        <v>2309</v>
      </c>
      <c r="H543" s="27">
        <v>2317772637</v>
      </c>
      <c r="I543" s="28">
        <v>2</v>
      </c>
      <c r="J543" s="29" t="s">
        <v>2235</v>
      </c>
      <c r="K543" s="67" t="s">
        <v>2234</v>
      </c>
      <c r="L543" s="47">
        <v>150</v>
      </c>
      <c r="M543" s="50" t="s">
        <v>2234</v>
      </c>
      <c r="N543" s="129" t="s">
        <v>454</v>
      </c>
      <c r="O543" s="29" t="str">
        <f t="shared" si="111"/>
        <v>M</v>
      </c>
      <c r="P543" s="130"/>
      <c r="Q543" s="53" t="str">
        <f t="shared" si="100"/>
        <v>NO</v>
      </c>
      <c r="R543" s="56" t="s">
        <v>2235</v>
      </c>
      <c r="S543" s="57">
        <v>833</v>
      </c>
      <c r="T543" s="33">
        <v>0</v>
      </c>
      <c r="U543" s="33">
        <v>386</v>
      </c>
      <c r="V543" s="58">
        <v>37971</v>
      </c>
      <c r="W543" s="32">
        <f t="shared" si="101"/>
        <v>0</v>
      </c>
      <c r="X543" s="25">
        <f t="shared" si="102"/>
        <v>1</v>
      </c>
      <c r="Y543" s="25">
        <f t="shared" si="103"/>
        <v>0</v>
      </c>
      <c r="Z543" s="27">
        <f t="shared" si="104"/>
        <v>0</v>
      </c>
      <c r="AA543" s="66" t="str">
        <f t="shared" si="105"/>
        <v>-</v>
      </c>
      <c r="AB543" s="32">
        <f t="shared" si="106"/>
        <v>0</v>
      </c>
      <c r="AC543" s="25">
        <f t="shared" si="107"/>
        <v>0</v>
      </c>
      <c r="AD543" s="27">
        <f t="shared" si="108"/>
        <v>0</v>
      </c>
      <c r="AE543" s="66" t="str">
        <f t="shared" si="109"/>
        <v>-</v>
      </c>
      <c r="AF543" s="32">
        <f t="shared" si="110"/>
        <v>0</v>
      </c>
    </row>
    <row r="544" spans="1:32" s="1" customFormat="1" ht="12.75">
      <c r="A544" s="136">
        <v>2624840</v>
      </c>
      <c r="B544" s="137">
        <v>61010</v>
      </c>
      <c r="C544" s="32" t="s">
        <v>162</v>
      </c>
      <c r="D544" s="25" t="s">
        <v>163</v>
      </c>
      <c r="E544" s="25" t="s">
        <v>428</v>
      </c>
      <c r="F544" s="25">
        <v>49440</v>
      </c>
      <c r="G544" s="26">
        <v>1275</v>
      </c>
      <c r="H544" s="27">
        <v>2317202000</v>
      </c>
      <c r="I544" s="28" t="s">
        <v>464</v>
      </c>
      <c r="J544" s="29" t="s">
        <v>2235</v>
      </c>
      <c r="K544" s="67" t="s">
        <v>2234</v>
      </c>
      <c r="L544" s="47">
        <v>5601</v>
      </c>
      <c r="M544" s="50" t="s">
        <v>2235</v>
      </c>
      <c r="N544" s="129">
        <v>27.83587028</v>
      </c>
      <c r="O544" s="29" t="str">
        <f t="shared" si="111"/>
        <v>YES</v>
      </c>
      <c r="P544" s="130"/>
      <c r="Q544" s="53" t="str">
        <f t="shared" si="100"/>
        <v>NO</v>
      </c>
      <c r="R544" s="56" t="s">
        <v>2235</v>
      </c>
      <c r="S544" s="57">
        <v>789240</v>
      </c>
      <c r="T544" s="33">
        <v>80512</v>
      </c>
      <c r="U544" s="33">
        <v>79229</v>
      </c>
      <c r="V544" s="58">
        <v>55491</v>
      </c>
      <c r="W544" s="32">
        <f t="shared" si="101"/>
        <v>0</v>
      </c>
      <c r="X544" s="25">
        <f t="shared" si="102"/>
        <v>0</v>
      </c>
      <c r="Y544" s="25">
        <f t="shared" si="103"/>
        <v>0</v>
      </c>
      <c r="Z544" s="27">
        <f t="shared" si="104"/>
        <v>0</v>
      </c>
      <c r="AA544" s="66" t="str">
        <f t="shared" si="105"/>
        <v>-</v>
      </c>
      <c r="AB544" s="32">
        <f t="shared" si="106"/>
        <v>0</v>
      </c>
      <c r="AC544" s="25">
        <f t="shared" si="107"/>
        <v>1</v>
      </c>
      <c r="AD544" s="27">
        <f t="shared" si="108"/>
        <v>0</v>
      </c>
      <c r="AE544" s="66" t="str">
        <f t="shared" si="109"/>
        <v>-</v>
      </c>
      <c r="AF544" s="32">
        <f t="shared" si="110"/>
        <v>0</v>
      </c>
    </row>
    <row r="545" spans="1:32" s="1" customFormat="1" ht="12.75">
      <c r="A545" s="136">
        <v>2624870</v>
      </c>
      <c r="B545" s="137">
        <v>61020</v>
      </c>
      <c r="C545" s="32" t="s">
        <v>164</v>
      </c>
      <c r="D545" s="25" t="s">
        <v>165</v>
      </c>
      <c r="E545" s="25" t="s">
        <v>166</v>
      </c>
      <c r="F545" s="25">
        <v>49444</v>
      </c>
      <c r="G545" s="26">
        <v>2121</v>
      </c>
      <c r="H545" s="27">
        <v>2318303221</v>
      </c>
      <c r="I545" s="28">
        <v>4</v>
      </c>
      <c r="J545" s="29" t="s">
        <v>2235</v>
      </c>
      <c r="K545" s="67" t="s">
        <v>2234</v>
      </c>
      <c r="L545" s="47">
        <v>2065</v>
      </c>
      <c r="M545" s="50" t="s">
        <v>2235</v>
      </c>
      <c r="N545" s="129">
        <v>43.91891892</v>
      </c>
      <c r="O545" s="29" t="str">
        <f t="shared" si="111"/>
        <v>YES</v>
      </c>
      <c r="P545" s="130"/>
      <c r="Q545" s="53" t="str">
        <f t="shared" si="100"/>
        <v>NO</v>
      </c>
      <c r="R545" s="56" t="s">
        <v>2235</v>
      </c>
      <c r="S545" s="57">
        <v>376028</v>
      </c>
      <c r="T545" s="33">
        <v>52811</v>
      </c>
      <c r="U545" s="33">
        <v>43325</v>
      </c>
      <c r="V545" s="58">
        <v>46804</v>
      </c>
      <c r="W545" s="32">
        <f t="shared" si="101"/>
        <v>0</v>
      </c>
      <c r="X545" s="25">
        <f t="shared" si="102"/>
        <v>0</v>
      </c>
      <c r="Y545" s="25">
        <f t="shared" si="103"/>
        <v>0</v>
      </c>
      <c r="Z545" s="27">
        <f t="shared" si="104"/>
        <v>0</v>
      </c>
      <c r="AA545" s="66" t="str">
        <f t="shared" si="105"/>
        <v>-</v>
      </c>
      <c r="AB545" s="32">
        <f t="shared" si="106"/>
        <v>0</v>
      </c>
      <c r="AC545" s="25">
        <f t="shared" si="107"/>
        <v>1</v>
      </c>
      <c r="AD545" s="27">
        <f t="shared" si="108"/>
        <v>0</v>
      </c>
      <c r="AE545" s="66" t="str">
        <f t="shared" si="109"/>
        <v>-</v>
      </c>
      <c r="AF545" s="32">
        <f t="shared" si="110"/>
        <v>0</v>
      </c>
    </row>
    <row r="546" spans="1:32" s="1" customFormat="1" ht="12.75">
      <c r="A546" s="136">
        <v>2600266</v>
      </c>
      <c r="B546" s="137">
        <v>61903</v>
      </c>
      <c r="C546" s="32" t="s">
        <v>1506</v>
      </c>
      <c r="D546" s="25" t="s">
        <v>1507</v>
      </c>
      <c r="E546" s="25" t="s">
        <v>428</v>
      </c>
      <c r="F546" s="25">
        <v>49442</v>
      </c>
      <c r="G546" s="26">
        <v>4504</v>
      </c>
      <c r="H546" s="27">
        <v>2317773682</v>
      </c>
      <c r="I546" s="28">
        <v>4</v>
      </c>
      <c r="J546" s="29" t="s">
        <v>2235</v>
      </c>
      <c r="K546" s="67" t="s">
        <v>2234</v>
      </c>
      <c r="L546" s="47">
        <v>214</v>
      </c>
      <c r="M546" s="50" t="s">
        <v>2234</v>
      </c>
      <c r="N546" s="129" t="s">
        <v>454</v>
      </c>
      <c r="O546" s="29" t="str">
        <f t="shared" si="111"/>
        <v>M</v>
      </c>
      <c r="P546" s="130">
        <v>28.326</v>
      </c>
      <c r="Q546" s="53" t="str">
        <f t="shared" si="100"/>
        <v>YES</v>
      </c>
      <c r="R546" s="56" t="s">
        <v>2235</v>
      </c>
      <c r="S546" s="57">
        <v>17326</v>
      </c>
      <c r="T546" s="33">
        <v>2270</v>
      </c>
      <c r="U546" s="33">
        <v>1804</v>
      </c>
      <c r="V546" s="58">
        <v>3174</v>
      </c>
      <c r="W546" s="32">
        <f t="shared" si="101"/>
        <v>0</v>
      </c>
      <c r="X546" s="25">
        <f t="shared" si="102"/>
        <v>1</v>
      </c>
      <c r="Y546" s="25">
        <f t="shared" si="103"/>
        <v>0</v>
      </c>
      <c r="Z546" s="27">
        <f t="shared" si="104"/>
        <v>0</v>
      </c>
      <c r="AA546" s="66" t="str">
        <f t="shared" si="105"/>
        <v>-</v>
      </c>
      <c r="AB546" s="32">
        <f t="shared" si="106"/>
        <v>0</v>
      </c>
      <c r="AC546" s="25">
        <f t="shared" si="107"/>
        <v>1</v>
      </c>
      <c r="AD546" s="27">
        <f t="shared" si="108"/>
        <v>0</v>
      </c>
      <c r="AE546" s="66" t="str">
        <f t="shared" si="109"/>
        <v>-</v>
      </c>
      <c r="AF546" s="32">
        <f t="shared" si="110"/>
        <v>0</v>
      </c>
    </row>
    <row r="547" spans="1:32" s="1" customFormat="1" ht="12.75">
      <c r="A547" s="136">
        <v>2625400</v>
      </c>
      <c r="B547" s="137">
        <v>52015</v>
      </c>
      <c r="C547" s="32" t="s">
        <v>186</v>
      </c>
      <c r="D547" s="25" t="s">
        <v>187</v>
      </c>
      <c r="E547" s="25" t="s">
        <v>1300</v>
      </c>
      <c r="F547" s="25">
        <v>49849</v>
      </c>
      <c r="G547" s="26">
        <v>2998</v>
      </c>
      <c r="H547" s="27">
        <v>9064851021</v>
      </c>
      <c r="I547" s="28" t="s">
        <v>459</v>
      </c>
      <c r="J547" s="29" t="s">
        <v>2235</v>
      </c>
      <c r="K547" s="67" t="s">
        <v>2234</v>
      </c>
      <c r="L547" s="47">
        <v>1222</v>
      </c>
      <c r="M547" s="50" t="s">
        <v>2235</v>
      </c>
      <c r="N547" s="129">
        <v>7.613344739</v>
      </c>
      <c r="O547" s="29" t="str">
        <f t="shared" si="111"/>
        <v>NO</v>
      </c>
      <c r="P547" s="130"/>
      <c r="Q547" s="53" t="str">
        <f t="shared" si="100"/>
        <v>NO</v>
      </c>
      <c r="R547" s="56" t="s">
        <v>2236</v>
      </c>
      <c r="S547" s="57">
        <v>51196</v>
      </c>
      <c r="T547" s="33">
        <v>3028</v>
      </c>
      <c r="U547" s="33">
        <v>5755</v>
      </c>
      <c r="V547" s="58">
        <v>8273</v>
      </c>
      <c r="W547" s="32">
        <f t="shared" si="101"/>
        <v>0</v>
      </c>
      <c r="X547" s="25">
        <f t="shared" si="102"/>
        <v>0</v>
      </c>
      <c r="Y547" s="25">
        <f t="shared" si="103"/>
        <v>0</v>
      </c>
      <c r="Z547" s="27">
        <f t="shared" si="104"/>
        <v>0</v>
      </c>
      <c r="AA547" s="66" t="str">
        <f t="shared" si="105"/>
        <v>-</v>
      </c>
      <c r="AB547" s="32">
        <f t="shared" si="106"/>
        <v>1</v>
      </c>
      <c r="AC547" s="25">
        <f t="shared" si="107"/>
        <v>0</v>
      </c>
      <c r="AD547" s="27">
        <f t="shared" si="108"/>
        <v>0</v>
      </c>
      <c r="AE547" s="66" t="str">
        <f t="shared" si="109"/>
        <v>-</v>
      </c>
      <c r="AF547" s="32">
        <f t="shared" si="110"/>
        <v>0</v>
      </c>
    </row>
    <row r="548" spans="1:32" s="1" customFormat="1" ht="12.75">
      <c r="A548" s="136">
        <v>2600103</v>
      </c>
      <c r="B548" s="137">
        <v>55901</v>
      </c>
      <c r="C548" s="32" t="s">
        <v>423</v>
      </c>
      <c r="D548" s="25" t="s">
        <v>424</v>
      </c>
      <c r="E548" s="25" t="s">
        <v>425</v>
      </c>
      <c r="F548" s="25">
        <v>49896</v>
      </c>
      <c r="G548" s="26">
        <v>9612</v>
      </c>
      <c r="H548" s="27">
        <v>9064662952</v>
      </c>
      <c r="I548" s="28">
        <v>7</v>
      </c>
      <c r="J548" s="29" t="s">
        <v>2236</v>
      </c>
      <c r="K548" s="67" t="s">
        <v>2234</v>
      </c>
      <c r="L548" s="47">
        <v>38</v>
      </c>
      <c r="M548" s="50" t="s">
        <v>2234</v>
      </c>
      <c r="N548" s="129" t="s">
        <v>454</v>
      </c>
      <c r="O548" s="29" t="str">
        <f t="shared" si="111"/>
        <v>M</v>
      </c>
      <c r="P548" s="130">
        <v>26.829</v>
      </c>
      <c r="Q548" s="53" t="str">
        <f t="shared" si="100"/>
        <v>YES</v>
      </c>
      <c r="R548" s="56" t="s">
        <v>2236</v>
      </c>
      <c r="S548" s="57">
        <v>3872</v>
      </c>
      <c r="T548" s="33">
        <v>373</v>
      </c>
      <c r="U548" s="33">
        <v>258</v>
      </c>
      <c r="V548" s="58">
        <v>1089</v>
      </c>
      <c r="W548" s="32">
        <f t="shared" si="101"/>
        <v>1</v>
      </c>
      <c r="X548" s="25">
        <f t="shared" si="102"/>
        <v>1</v>
      </c>
      <c r="Y548" s="25">
        <f t="shared" si="103"/>
        <v>0</v>
      </c>
      <c r="Z548" s="27">
        <f t="shared" si="104"/>
        <v>0</v>
      </c>
      <c r="AA548" s="66" t="str">
        <f t="shared" si="105"/>
        <v>SRSA</v>
      </c>
      <c r="AB548" s="32">
        <f t="shared" si="106"/>
        <v>1</v>
      </c>
      <c r="AC548" s="25">
        <f t="shared" si="107"/>
        <v>1</v>
      </c>
      <c r="AD548" s="27" t="str">
        <f t="shared" si="108"/>
        <v>Initial</v>
      </c>
      <c r="AE548" s="66" t="str">
        <f t="shared" si="109"/>
        <v>-</v>
      </c>
      <c r="AF548" s="32" t="str">
        <f t="shared" si="110"/>
        <v>SRSA</v>
      </c>
    </row>
    <row r="549" spans="1:32" s="1" customFormat="1" ht="12.75">
      <c r="A549" s="136">
        <v>2624960</v>
      </c>
      <c r="B549" s="137">
        <v>38130</v>
      </c>
      <c r="C549" s="32" t="s">
        <v>167</v>
      </c>
      <c r="D549" s="25" t="s">
        <v>168</v>
      </c>
      <c r="E549" s="25" t="s">
        <v>169</v>
      </c>
      <c r="F549" s="25">
        <v>49261</v>
      </c>
      <c r="G549" s="26">
        <v>308</v>
      </c>
      <c r="H549" s="27">
        <v>5175368667</v>
      </c>
      <c r="I549" s="28" t="s">
        <v>479</v>
      </c>
      <c r="J549" s="29" t="s">
        <v>2235</v>
      </c>
      <c r="K549" s="67" t="s">
        <v>2234</v>
      </c>
      <c r="L549" s="47">
        <v>1533</v>
      </c>
      <c r="M549" s="50" t="s">
        <v>2235</v>
      </c>
      <c r="N549" s="129">
        <v>5.546403075</v>
      </c>
      <c r="O549" s="29" t="str">
        <f t="shared" si="111"/>
        <v>NO</v>
      </c>
      <c r="P549" s="130"/>
      <c r="Q549" s="53" t="str">
        <f t="shared" si="100"/>
        <v>NO</v>
      </c>
      <c r="R549" s="56" t="s">
        <v>2235</v>
      </c>
      <c r="S549" s="57">
        <v>39947</v>
      </c>
      <c r="T549" s="33">
        <v>3043</v>
      </c>
      <c r="U549" s="33">
        <v>6440</v>
      </c>
      <c r="V549" s="58">
        <v>1010</v>
      </c>
      <c r="W549" s="32">
        <f t="shared" si="101"/>
        <v>0</v>
      </c>
      <c r="X549" s="25">
        <f t="shared" si="102"/>
        <v>0</v>
      </c>
      <c r="Y549" s="25">
        <f t="shared" si="103"/>
        <v>0</v>
      </c>
      <c r="Z549" s="27">
        <f t="shared" si="104"/>
        <v>0</v>
      </c>
      <c r="AA549" s="66" t="str">
        <f t="shared" si="105"/>
        <v>-</v>
      </c>
      <c r="AB549" s="32">
        <f t="shared" si="106"/>
        <v>0</v>
      </c>
      <c r="AC549" s="25">
        <f t="shared" si="107"/>
        <v>0</v>
      </c>
      <c r="AD549" s="27">
        <f t="shared" si="108"/>
        <v>0</v>
      </c>
      <c r="AE549" s="66" t="str">
        <f t="shared" si="109"/>
        <v>-</v>
      </c>
      <c r="AF549" s="32">
        <f t="shared" si="110"/>
        <v>0</v>
      </c>
    </row>
    <row r="550" spans="1:32" s="1" customFormat="1" ht="12.75">
      <c r="A550" s="136">
        <v>2600126</v>
      </c>
      <c r="B550" s="137">
        <v>82905</v>
      </c>
      <c r="C550" s="32" t="s">
        <v>1239</v>
      </c>
      <c r="D550" s="25" t="s">
        <v>1240</v>
      </c>
      <c r="E550" s="25" t="s">
        <v>1234</v>
      </c>
      <c r="F550" s="25">
        <v>48219</v>
      </c>
      <c r="G550" s="26">
        <v>1857</v>
      </c>
      <c r="H550" s="27">
        <v>3135313720</v>
      </c>
      <c r="I550" s="28">
        <v>1</v>
      </c>
      <c r="J550" s="29" t="s">
        <v>2235</v>
      </c>
      <c r="K550" s="67" t="s">
        <v>2234</v>
      </c>
      <c r="L550" s="47">
        <v>471</v>
      </c>
      <c r="M550" s="50" t="s">
        <v>2234</v>
      </c>
      <c r="N550" s="129" t="s">
        <v>454</v>
      </c>
      <c r="O550" s="29" t="str">
        <f t="shared" si="111"/>
        <v>M</v>
      </c>
      <c r="P550" s="130">
        <v>16.797</v>
      </c>
      <c r="Q550" s="53" t="str">
        <f aca="true" t="shared" si="112" ref="Q550:Q580">IF(AND(ISNUMBER(P550),P550&gt;=20),"YES","NO")</f>
        <v>NO</v>
      </c>
      <c r="R550" s="56" t="s">
        <v>2235</v>
      </c>
      <c r="S550" s="57">
        <v>18871</v>
      </c>
      <c r="T550" s="33">
        <v>2659</v>
      </c>
      <c r="U550" s="33">
        <v>2518</v>
      </c>
      <c r="V550" s="58">
        <v>2945</v>
      </c>
      <c r="W550" s="32">
        <f t="shared" si="101"/>
        <v>0</v>
      </c>
      <c r="X550" s="25">
        <f t="shared" si="102"/>
        <v>1</v>
      </c>
      <c r="Y550" s="25">
        <f t="shared" si="103"/>
        <v>0</v>
      </c>
      <c r="Z550" s="27">
        <f t="shared" si="104"/>
        <v>0</v>
      </c>
      <c r="AA550" s="66" t="str">
        <f t="shared" si="105"/>
        <v>-</v>
      </c>
      <c r="AB550" s="32">
        <f t="shared" si="106"/>
        <v>0</v>
      </c>
      <c r="AC550" s="25">
        <f t="shared" si="107"/>
        <v>0</v>
      </c>
      <c r="AD550" s="27">
        <f t="shared" si="108"/>
        <v>0</v>
      </c>
      <c r="AE550" s="66" t="str">
        <f t="shared" si="109"/>
        <v>-</v>
      </c>
      <c r="AF550" s="32">
        <f t="shared" si="110"/>
        <v>0</v>
      </c>
    </row>
    <row r="551" spans="1:32" s="1" customFormat="1" ht="12.75">
      <c r="A551" s="136">
        <v>2625020</v>
      </c>
      <c r="B551" s="137">
        <v>52090</v>
      </c>
      <c r="C551" s="32" t="s">
        <v>170</v>
      </c>
      <c r="D551" s="25" t="s">
        <v>171</v>
      </c>
      <c r="E551" s="25" t="s">
        <v>172</v>
      </c>
      <c r="F551" s="25">
        <v>49866</v>
      </c>
      <c r="G551" s="26">
        <v>1694</v>
      </c>
      <c r="H551" s="27">
        <v>9064754157</v>
      </c>
      <c r="I551" s="28">
        <v>6</v>
      </c>
      <c r="J551" s="29" t="s">
        <v>2235</v>
      </c>
      <c r="K551" s="67" t="s">
        <v>2234</v>
      </c>
      <c r="L551" s="47">
        <v>1355</v>
      </c>
      <c r="M551" s="50" t="s">
        <v>2235</v>
      </c>
      <c r="N551" s="129">
        <v>8.056171471</v>
      </c>
      <c r="O551" s="29" t="str">
        <f t="shared" si="111"/>
        <v>NO</v>
      </c>
      <c r="P551" s="130"/>
      <c r="Q551" s="53" t="str">
        <f t="shared" si="112"/>
        <v>NO</v>
      </c>
      <c r="R551" s="56" t="s">
        <v>2236</v>
      </c>
      <c r="S551" s="57">
        <v>76138</v>
      </c>
      <c r="T551" s="33">
        <v>5490</v>
      </c>
      <c r="U551" s="33">
        <v>8244</v>
      </c>
      <c r="V551" s="58">
        <v>892</v>
      </c>
      <c r="W551" s="32">
        <f t="shared" si="101"/>
        <v>0</v>
      </c>
      <c r="X551" s="25">
        <f t="shared" si="102"/>
        <v>0</v>
      </c>
      <c r="Y551" s="25">
        <f t="shared" si="103"/>
        <v>0</v>
      </c>
      <c r="Z551" s="27">
        <f t="shared" si="104"/>
        <v>0</v>
      </c>
      <c r="AA551" s="66" t="str">
        <f t="shared" si="105"/>
        <v>-</v>
      </c>
      <c r="AB551" s="32">
        <f t="shared" si="106"/>
        <v>1</v>
      </c>
      <c r="AC551" s="25">
        <f t="shared" si="107"/>
        <v>0</v>
      </c>
      <c r="AD551" s="27">
        <f t="shared" si="108"/>
        <v>0</v>
      </c>
      <c r="AE551" s="66" t="str">
        <f t="shared" si="109"/>
        <v>-</v>
      </c>
      <c r="AF551" s="32">
        <f t="shared" si="110"/>
        <v>0</v>
      </c>
    </row>
    <row r="552" spans="1:32" s="1" customFormat="1" ht="12.75">
      <c r="A552" s="136">
        <v>2600213</v>
      </c>
      <c r="B552" s="137">
        <v>58901</v>
      </c>
      <c r="C552" s="32" t="s">
        <v>1408</v>
      </c>
      <c r="D552" s="25" t="s">
        <v>1409</v>
      </c>
      <c r="E552" s="25" t="s">
        <v>1410</v>
      </c>
      <c r="F552" s="25">
        <v>48144</v>
      </c>
      <c r="G552" s="26">
        <v>286</v>
      </c>
      <c r="H552" s="27">
        <v>7348545437</v>
      </c>
      <c r="I552" s="28">
        <v>4</v>
      </c>
      <c r="J552" s="29" t="s">
        <v>2235</v>
      </c>
      <c r="K552" s="67" t="s">
        <v>2234</v>
      </c>
      <c r="L552" s="47">
        <v>132</v>
      </c>
      <c r="M552" s="50" t="s">
        <v>2234</v>
      </c>
      <c r="N552" s="129" t="s">
        <v>454</v>
      </c>
      <c r="O552" s="29" t="str">
        <f t="shared" si="111"/>
        <v>M</v>
      </c>
      <c r="P552" s="130">
        <v>7.692</v>
      </c>
      <c r="Q552" s="53" t="str">
        <f t="shared" si="112"/>
        <v>NO</v>
      </c>
      <c r="R552" s="56" t="s">
        <v>2235</v>
      </c>
      <c r="S552" s="57">
        <v>5041</v>
      </c>
      <c r="T552" s="33">
        <v>327</v>
      </c>
      <c r="U552" s="33">
        <v>1288</v>
      </c>
      <c r="V552" s="58">
        <v>87</v>
      </c>
      <c r="W552" s="32">
        <f t="shared" si="101"/>
        <v>0</v>
      </c>
      <c r="X552" s="25">
        <f t="shared" si="102"/>
        <v>1</v>
      </c>
      <c r="Y552" s="25">
        <f t="shared" si="103"/>
        <v>0</v>
      </c>
      <c r="Z552" s="27">
        <f t="shared" si="104"/>
        <v>0</v>
      </c>
      <c r="AA552" s="66" t="str">
        <f t="shared" si="105"/>
        <v>-</v>
      </c>
      <c r="AB552" s="32">
        <f t="shared" si="106"/>
        <v>0</v>
      </c>
      <c r="AC552" s="25">
        <f t="shared" si="107"/>
        <v>0</v>
      </c>
      <c r="AD552" s="27">
        <f t="shared" si="108"/>
        <v>0</v>
      </c>
      <c r="AE552" s="66" t="str">
        <f t="shared" si="109"/>
        <v>-</v>
      </c>
      <c r="AF552" s="32">
        <f t="shared" si="110"/>
        <v>0</v>
      </c>
    </row>
    <row r="553" spans="1:32" s="1" customFormat="1" ht="12.75">
      <c r="A553" s="136">
        <v>2600248</v>
      </c>
      <c r="B553" s="137">
        <v>82962</v>
      </c>
      <c r="C553" s="32" t="s">
        <v>1473</v>
      </c>
      <c r="D553" s="25" t="s">
        <v>1474</v>
      </c>
      <c r="E553" s="25" t="s">
        <v>1433</v>
      </c>
      <c r="F553" s="25">
        <v>48198</v>
      </c>
      <c r="G553" s="26">
        <v>5677</v>
      </c>
      <c r="H553" s="27">
        <v>7344819001</v>
      </c>
      <c r="I553" s="28">
        <v>4</v>
      </c>
      <c r="J553" s="29" t="s">
        <v>2235</v>
      </c>
      <c r="K553" s="67" t="s">
        <v>2234</v>
      </c>
      <c r="L553" s="47">
        <v>163</v>
      </c>
      <c r="M553" s="50" t="s">
        <v>2234</v>
      </c>
      <c r="N553" s="129" t="s">
        <v>454</v>
      </c>
      <c r="O553" s="29" t="str">
        <f t="shared" si="111"/>
        <v>M</v>
      </c>
      <c r="P553" s="130">
        <v>19.774</v>
      </c>
      <c r="Q553" s="53" t="str">
        <f t="shared" si="112"/>
        <v>NO</v>
      </c>
      <c r="R553" s="56" t="s">
        <v>2235</v>
      </c>
      <c r="S553" s="57">
        <v>10940</v>
      </c>
      <c r="T553" s="33">
        <v>1126</v>
      </c>
      <c r="U553" s="33">
        <v>0</v>
      </c>
      <c r="V553" s="58">
        <v>1170</v>
      </c>
      <c r="W553" s="32">
        <f t="shared" si="101"/>
        <v>0</v>
      </c>
      <c r="X553" s="25">
        <f t="shared" si="102"/>
        <v>1</v>
      </c>
      <c r="Y553" s="25">
        <f t="shared" si="103"/>
        <v>0</v>
      </c>
      <c r="Z553" s="27">
        <f t="shared" si="104"/>
        <v>0</v>
      </c>
      <c r="AA553" s="66" t="str">
        <f t="shared" si="105"/>
        <v>-</v>
      </c>
      <c r="AB553" s="32">
        <f t="shared" si="106"/>
        <v>0</v>
      </c>
      <c r="AC553" s="25">
        <f t="shared" si="107"/>
        <v>0</v>
      </c>
      <c r="AD553" s="27">
        <f t="shared" si="108"/>
        <v>0</v>
      </c>
      <c r="AE553" s="66" t="str">
        <f t="shared" si="109"/>
        <v>-</v>
      </c>
      <c r="AF553" s="32">
        <f t="shared" si="110"/>
        <v>0</v>
      </c>
    </row>
    <row r="554" spans="1:32" s="1" customFormat="1" ht="12.75">
      <c r="A554" s="136">
        <v>2600090</v>
      </c>
      <c r="B554" s="137">
        <v>41901</v>
      </c>
      <c r="C554" s="32" t="s">
        <v>398</v>
      </c>
      <c r="D554" s="25" t="s">
        <v>399</v>
      </c>
      <c r="E554" s="25" t="s">
        <v>400</v>
      </c>
      <c r="F554" s="25">
        <v>49507</v>
      </c>
      <c r="G554" s="26">
        <v>3409</v>
      </c>
      <c r="H554" s="27">
        <v>6162434763</v>
      </c>
      <c r="I554" s="28">
        <v>2</v>
      </c>
      <c r="J554" s="29" t="s">
        <v>2235</v>
      </c>
      <c r="K554" s="67" t="s">
        <v>2234</v>
      </c>
      <c r="L554" s="47">
        <v>123</v>
      </c>
      <c r="M554" s="50" t="s">
        <v>2234</v>
      </c>
      <c r="N554" s="129" t="s">
        <v>454</v>
      </c>
      <c r="O554" s="29" t="str">
        <f t="shared" si="111"/>
        <v>M</v>
      </c>
      <c r="P554" s="130">
        <v>8.209</v>
      </c>
      <c r="Q554" s="53" t="str">
        <f t="shared" si="112"/>
        <v>NO</v>
      </c>
      <c r="R554" s="56" t="s">
        <v>2235</v>
      </c>
      <c r="S554" s="57">
        <v>4967</v>
      </c>
      <c r="T554" s="33">
        <v>443</v>
      </c>
      <c r="U554" s="33">
        <v>702</v>
      </c>
      <c r="V554" s="58">
        <v>82</v>
      </c>
      <c r="W554" s="32">
        <f t="shared" si="101"/>
        <v>0</v>
      </c>
      <c r="X554" s="25">
        <f t="shared" si="102"/>
        <v>1</v>
      </c>
      <c r="Y554" s="25">
        <f t="shared" si="103"/>
        <v>0</v>
      </c>
      <c r="Z554" s="27">
        <f t="shared" si="104"/>
        <v>0</v>
      </c>
      <c r="AA554" s="66" t="str">
        <f t="shared" si="105"/>
        <v>-</v>
      </c>
      <c r="AB554" s="32">
        <f t="shared" si="106"/>
        <v>0</v>
      </c>
      <c r="AC554" s="25">
        <f t="shared" si="107"/>
        <v>0</v>
      </c>
      <c r="AD554" s="27">
        <f t="shared" si="108"/>
        <v>0</v>
      </c>
      <c r="AE554" s="66" t="str">
        <f t="shared" si="109"/>
        <v>-</v>
      </c>
      <c r="AF554" s="32">
        <f t="shared" si="110"/>
        <v>0</v>
      </c>
    </row>
    <row r="555" spans="1:32" s="1" customFormat="1" ht="12.75">
      <c r="A555" s="136">
        <v>2625140</v>
      </c>
      <c r="B555" s="137">
        <v>11200</v>
      </c>
      <c r="C555" s="32" t="s">
        <v>173</v>
      </c>
      <c r="D555" s="25" t="s">
        <v>174</v>
      </c>
      <c r="E555" s="25" t="s">
        <v>175</v>
      </c>
      <c r="F555" s="25">
        <v>49117</v>
      </c>
      <c r="G555" s="26">
        <v>1399</v>
      </c>
      <c r="H555" s="27">
        <v>2694696010</v>
      </c>
      <c r="I555" s="28" t="s">
        <v>467</v>
      </c>
      <c r="J555" s="29" t="s">
        <v>2235</v>
      </c>
      <c r="K555" s="67" t="s">
        <v>2234</v>
      </c>
      <c r="L555" s="47">
        <v>634</v>
      </c>
      <c r="M555" s="50" t="s">
        <v>2235</v>
      </c>
      <c r="N555" s="129">
        <v>5.162241888</v>
      </c>
      <c r="O555" s="29" t="str">
        <f t="shared" si="111"/>
        <v>NO</v>
      </c>
      <c r="P555" s="130"/>
      <c r="Q555" s="53" t="str">
        <f t="shared" si="112"/>
        <v>NO</v>
      </c>
      <c r="R555" s="56" t="s">
        <v>2235</v>
      </c>
      <c r="S555" s="57">
        <v>47220</v>
      </c>
      <c r="T555" s="33">
        <v>3384</v>
      </c>
      <c r="U555" s="33">
        <v>4835</v>
      </c>
      <c r="V555" s="58">
        <v>417</v>
      </c>
      <c r="W555" s="32">
        <f t="shared" si="101"/>
        <v>0</v>
      </c>
      <c r="X555" s="25">
        <f t="shared" si="102"/>
        <v>0</v>
      </c>
      <c r="Y555" s="25">
        <f t="shared" si="103"/>
        <v>0</v>
      </c>
      <c r="Z555" s="27">
        <f t="shared" si="104"/>
        <v>0</v>
      </c>
      <c r="AA555" s="66" t="str">
        <f t="shared" si="105"/>
        <v>-</v>
      </c>
      <c r="AB555" s="32">
        <f t="shared" si="106"/>
        <v>0</v>
      </c>
      <c r="AC555" s="25">
        <f t="shared" si="107"/>
        <v>0</v>
      </c>
      <c r="AD555" s="27">
        <f t="shared" si="108"/>
        <v>0</v>
      </c>
      <c r="AE555" s="66" t="str">
        <f t="shared" si="109"/>
        <v>-</v>
      </c>
      <c r="AF555" s="32">
        <f t="shared" si="110"/>
        <v>0</v>
      </c>
    </row>
    <row r="556" spans="1:32" s="1" customFormat="1" ht="12.75">
      <c r="A556" s="136">
        <v>2600202</v>
      </c>
      <c r="B556" s="137">
        <v>33908</v>
      </c>
      <c r="C556" s="32" t="s">
        <v>1383</v>
      </c>
      <c r="D556" s="25" t="s">
        <v>1384</v>
      </c>
      <c r="E556" s="25" t="s">
        <v>549</v>
      </c>
      <c r="F556" s="25">
        <v>48910</v>
      </c>
      <c r="G556" s="26">
        <v>331</v>
      </c>
      <c r="H556" s="27">
        <v>5172723000</v>
      </c>
      <c r="I556" s="28">
        <v>2</v>
      </c>
      <c r="J556" s="29" t="s">
        <v>2235</v>
      </c>
      <c r="K556" s="67" t="s">
        <v>2234</v>
      </c>
      <c r="L556" s="47">
        <v>158</v>
      </c>
      <c r="M556" s="50" t="s">
        <v>2234</v>
      </c>
      <c r="N556" s="129" t="s">
        <v>454</v>
      </c>
      <c r="O556" s="29" t="str">
        <f aca="true" t="shared" si="113" ref="O556:O561">IF(ISNUMBER(N556)=FALSE,"M",IF(AND(ISNUMBER(N556),N556&gt;=20),"YES","NO"))</f>
        <v>M</v>
      </c>
      <c r="P556" s="130">
        <v>33.14</v>
      </c>
      <c r="Q556" s="53" t="str">
        <f t="shared" si="112"/>
        <v>YES</v>
      </c>
      <c r="R556" s="56" t="s">
        <v>2235</v>
      </c>
      <c r="S556" s="57">
        <v>12851</v>
      </c>
      <c r="T556" s="33">
        <v>2074</v>
      </c>
      <c r="U556" s="33">
        <v>1351</v>
      </c>
      <c r="V556" s="58">
        <v>2727</v>
      </c>
      <c r="W556" s="32">
        <f t="shared" si="101"/>
        <v>0</v>
      </c>
      <c r="X556" s="25">
        <f t="shared" si="102"/>
        <v>1</v>
      </c>
      <c r="Y556" s="25">
        <f t="shared" si="103"/>
        <v>0</v>
      </c>
      <c r="Z556" s="27">
        <f t="shared" si="104"/>
        <v>0</v>
      </c>
      <c r="AA556" s="66" t="str">
        <f t="shared" si="105"/>
        <v>-</v>
      </c>
      <c r="AB556" s="32">
        <f t="shared" si="106"/>
        <v>0</v>
      </c>
      <c r="AC556" s="25">
        <f t="shared" si="107"/>
        <v>1</v>
      </c>
      <c r="AD556" s="27">
        <f t="shared" si="108"/>
        <v>0</v>
      </c>
      <c r="AE556" s="66" t="str">
        <f t="shared" si="109"/>
        <v>-</v>
      </c>
      <c r="AF556" s="32">
        <f t="shared" si="110"/>
        <v>0</v>
      </c>
    </row>
    <row r="557" spans="1:32" s="1" customFormat="1" ht="12.75">
      <c r="A557" s="136">
        <v>2625230</v>
      </c>
      <c r="B557" s="137">
        <v>50170</v>
      </c>
      <c r="C557" s="32" t="s">
        <v>176</v>
      </c>
      <c r="D557" s="25" t="s">
        <v>177</v>
      </c>
      <c r="E557" s="25" t="s">
        <v>578</v>
      </c>
      <c r="F557" s="25">
        <v>48048</v>
      </c>
      <c r="G557" s="26">
        <v>2000</v>
      </c>
      <c r="H557" s="27">
        <v>8107495123</v>
      </c>
      <c r="I557" s="28" t="s">
        <v>458</v>
      </c>
      <c r="J557" s="29" t="s">
        <v>2235</v>
      </c>
      <c r="K557" s="67" t="s">
        <v>2234</v>
      </c>
      <c r="L557" s="47">
        <v>1062</v>
      </c>
      <c r="M557" s="50" t="s">
        <v>2235</v>
      </c>
      <c r="N557" s="129">
        <v>8.307111391</v>
      </c>
      <c r="O557" s="29" t="str">
        <f t="shared" si="113"/>
        <v>NO</v>
      </c>
      <c r="P557" s="130"/>
      <c r="Q557" s="53" t="str">
        <f t="shared" si="112"/>
        <v>NO</v>
      </c>
      <c r="R557" s="56" t="s">
        <v>2235</v>
      </c>
      <c r="S557" s="57">
        <v>66908</v>
      </c>
      <c r="T557" s="33">
        <v>5118</v>
      </c>
      <c r="U557" s="33">
        <v>6946</v>
      </c>
      <c r="V557" s="58">
        <v>700</v>
      </c>
      <c r="W557" s="32">
        <f t="shared" si="101"/>
        <v>0</v>
      </c>
      <c r="X557" s="25">
        <f t="shared" si="102"/>
        <v>0</v>
      </c>
      <c r="Y557" s="25">
        <f t="shared" si="103"/>
        <v>0</v>
      </c>
      <c r="Z557" s="27">
        <f t="shared" si="104"/>
        <v>0</v>
      </c>
      <c r="AA557" s="66" t="str">
        <f t="shared" si="105"/>
        <v>-</v>
      </c>
      <c r="AB557" s="32">
        <f t="shared" si="106"/>
        <v>0</v>
      </c>
      <c r="AC557" s="25">
        <f t="shared" si="107"/>
        <v>0</v>
      </c>
      <c r="AD557" s="27">
        <f t="shared" si="108"/>
        <v>0</v>
      </c>
      <c r="AE557" s="66" t="str">
        <f t="shared" si="109"/>
        <v>-</v>
      </c>
      <c r="AF557" s="32">
        <f t="shared" si="110"/>
        <v>0</v>
      </c>
    </row>
    <row r="558" spans="1:32" s="1" customFormat="1" ht="12.75">
      <c r="A558" s="136">
        <v>2625290</v>
      </c>
      <c r="B558" s="137">
        <v>78070</v>
      </c>
      <c r="C558" s="32" t="s">
        <v>178</v>
      </c>
      <c r="D558" s="25" t="s">
        <v>517</v>
      </c>
      <c r="E558" s="25" t="s">
        <v>179</v>
      </c>
      <c r="F558" s="25">
        <v>48460</v>
      </c>
      <c r="G558" s="26">
        <v>339</v>
      </c>
      <c r="H558" s="27">
        <v>8106385091</v>
      </c>
      <c r="I558" s="28">
        <v>7</v>
      </c>
      <c r="J558" s="29" t="s">
        <v>2236</v>
      </c>
      <c r="K558" s="67" t="s">
        <v>2234</v>
      </c>
      <c r="L558" s="47">
        <v>728</v>
      </c>
      <c r="M558" s="50" t="s">
        <v>2235</v>
      </c>
      <c r="N558" s="129">
        <v>5.650459921</v>
      </c>
      <c r="O558" s="29" t="str">
        <f t="shared" si="113"/>
        <v>NO</v>
      </c>
      <c r="P558" s="130"/>
      <c r="Q558" s="53" t="str">
        <f t="shared" si="112"/>
        <v>NO</v>
      </c>
      <c r="R558" s="56" t="s">
        <v>2236</v>
      </c>
      <c r="S558" s="57">
        <v>26434</v>
      </c>
      <c r="T558" s="33">
        <v>1371</v>
      </c>
      <c r="U558" s="33">
        <v>3090</v>
      </c>
      <c r="V558" s="58">
        <v>479</v>
      </c>
      <c r="W558" s="32">
        <f t="shared" si="101"/>
        <v>1</v>
      </c>
      <c r="X558" s="25">
        <f t="shared" si="102"/>
        <v>0</v>
      </c>
      <c r="Y558" s="25">
        <f t="shared" si="103"/>
        <v>0</v>
      </c>
      <c r="Z558" s="27">
        <f t="shared" si="104"/>
        <v>0</v>
      </c>
      <c r="AA558" s="66" t="str">
        <f t="shared" si="105"/>
        <v>-</v>
      </c>
      <c r="AB558" s="32">
        <f t="shared" si="106"/>
        <v>1</v>
      </c>
      <c r="AC558" s="25">
        <f t="shared" si="107"/>
        <v>0</v>
      </c>
      <c r="AD558" s="27">
        <f t="shared" si="108"/>
        <v>0</v>
      </c>
      <c r="AE558" s="66" t="str">
        <f t="shared" si="109"/>
        <v>-</v>
      </c>
      <c r="AF558" s="32">
        <f t="shared" si="110"/>
        <v>0</v>
      </c>
    </row>
    <row r="559" spans="1:32" s="1" customFormat="1" ht="12.75">
      <c r="A559" s="136">
        <v>2680860</v>
      </c>
      <c r="B559" s="137">
        <v>62000</v>
      </c>
      <c r="C559" s="32" t="s">
        <v>1203</v>
      </c>
      <c r="D559" s="25" t="s">
        <v>1204</v>
      </c>
      <c r="E559" s="25" t="s">
        <v>541</v>
      </c>
      <c r="F559" s="25">
        <v>49412</v>
      </c>
      <c r="G559" s="26">
        <v>9774</v>
      </c>
      <c r="H559" s="27">
        <v>2319240381</v>
      </c>
      <c r="I559" s="28" t="s">
        <v>467</v>
      </c>
      <c r="J559" s="29" t="s">
        <v>2235</v>
      </c>
      <c r="K559" s="67" t="s">
        <v>2234</v>
      </c>
      <c r="L559" s="47">
        <v>77</v>
      </c>
      <c r="M559" s="50" t="s">
        <v>2234</v>
      </c>
      <c r="N559" s="129" t="s">
        <v>454</v>
      </c>
      <c r="O559" s="29" t="str">
        <f t="shared" si="113"/>
        <v>M</v>
      </c>
      <c r="P559" s="130"/>
      <c r="Q559" s="53" t="str">
        <f t="shared" si="112"/>
        <v>NO</v>
      </c>
      <c r="R559" s="56" t="s">
        <v>2235</v>
      </c>
      <c r="S559" s="57">
        <v>505</v>
      </c>
      <c r="T559" s="33">
        <v>0</v>
      </c>
      <c r="U559" s="33">
        <v>276</v>
      </c>
      <c r="V559" s="58">
        <v>924</v>
      </c>
      <c r="W559" s="32">
        <f t="shared" si="101"/>
        <v>0</v>
      </c>
      <c r="X559" s="25">
        <f t="shared" si="102"/>
        <v>1</v>
      </c>
      <c r="Y559" s="25">
        <f t="shared" si="103"/>
        <v>0</v>
      </c>
      <c r="Z559" s="27">
        <f t="shared" si="104"/>
        <v>0</v>
      </c>
      <c r="AA559" s="66" t="str">
        <f t="shared" si="105"/>
        <v>-</v>
      </c>
      <c r="AB559" s="32">
        <f t="shared" si="106"/>
        <v>0</v>
      </c>
      <c r="AC559" s="25">
        <f t="shared" si="107"/>
        <v>0</v>
      </c>
      <c r="AD559" s="27">
        <f t="shared" si="108"/>
        <v>0</v>
      </c>
      <c r="AE559" s="66" t="str">
        <f t="shared" si="109"/>
        <v>-</v>
      </c>
      <c r="AF559" s="32">
        <f t="shared" si="110"/>
        <v>0</v>
      </c>
    </row>
    <row r="560" spans="1:32" s="1" customFormat="1" ht="12.75">
      <c r="A560" s="136">
        <v>2625320</v>
      </c>
      <c r="B560" s="137">
        <v>62070</v>
      </c>
      <c r="C560" s="32" t="s">
        <v>180</v>
      </c>
      <c r="D560" s="25" t="s">
        <v>181</v>
      </c>
      <c r="E560" s="25" t="s">
        <v>182</v>
      </c>
      <c r="F560" s="25">
        <v>49337</v>
      </c>
      <c r="G560" s="26">
        <v>820</v>
      </c>
      <c r="H560" s="27">
        <v>2316526984</v>
      </c>
      <c r="I560" s="28">
        <v>4</v>
      </c>
      <c r="J560" s="29" t="s">
        <v>2235</v>
      </c>
      <c r="K560" s="67" t="s">
        <v>2234</v>
      </c>
      <c r="L560" s="47">
        <v>1918</v>
      </c>
      <c r="M560" s="50" t="s">
        <v>2235</v>
      </c>
      <c r="N560" s="129">
        <v>10.86431676</v>
      </c>
      <c r="O560" s="29" t="str">
        <f t="shared" si="113"/>
        <v>NO</v>
      </c>
      <c r="P560" s="130"/>
      <c r="Q560" s="53" t="str">
        <f t="shared" si="112"/>
        <v>NO</v>
      </c>
      <c r="R560" s="56" t="s">
        <v>2235</v>
      </c>
      <c r="S560" s="57">
        <v>103303</v>
      </c>
      <c r="T560" s="33">
        <v>7997</v>
      </c>
      <c r="U560" s="33">
        <v>11077</v>
      </c>
      <c r="V560" s="58">
        <v>1264</v>
      </c>
      <c r="W560" s="32">
        <f t="shared" si="101"/>
        <v>0</v>
      </c>
      <c r="X560" s="25">
        <f t="shared" si="102"/>
        <v>0</v>
      </c>
      <c r="Y560" s="25">
        <f t="shared" si="103"/>
        <v>0</v>
      </c>
      <c r="Z560" s="27">
        <f t="shared" si="104"/>
        <v>0</v>
      </c>
      <c r="AA560" s="66" t="str">
        <f t="shared" si="105"/>
        <v>-</v>
      </c>
      <c r="AB560" s="32">
        <f t="shared" si="106"/>
        <v>0</v>
      </c>
      <c r="AC560" s="25">
        <f t="shared" si="107"/>
        <v>0</v>
      </c>
      <c r="AD560" s="27">
        <f t="shared" si="108"/>
        <v>0</v>
      </c>
      <c r="AE560" s="66" t="str">
        <f t="shared" si="109"/>
        <v>-</v>
      </c>
      <c r="AF560" s="32">
        <f t="shared" si="110"/>
        <v>0</v>
      </c>
    </row>
    <row r="561" spans="1:32" s="1" customFormat="1" ht="12.75">
      <c r="A561" s="136">
        <v>2625560</v>
      </c>
      <c r="B561" s="137">
        <v>11300</v>
      </c>
      <c r="C561" s="32" t="s">
        <v>188</v>
      </c>
      <c r="D561" s="25" t="s">
        <v>189</v>
      </c>
      <c r="E561" s="25" t="s">
        <v>554</v>
      </c>
      <c r="F561" s="25">
        <v>49120</v>
      </c>
      <c r="G561" s="26">
        <v>2963</v>
      </c>
      <c r="H561" s="27">
        <v>2696830732</v>
      </c>
      <c r="I561" s="28" t="s">
        <v>461</v>
      </c>
      <c r="J561" s="29" t="s">
        <v>2235</v>
      </c>
      <c r="K561" s="67" t="s">
        <v>2234</v>
      </c>
      <c r="L561" s="47">
        <v>3712</v>
      </c>
      <c r="M561" s="50" t="s">
        <v>2235</v>
      </c>
      <c r="N561" s="129">
        <v>11.31989001</v>
      </c>
      <c r="O561" s="29" t="str">
        <f t="shared" si="113"/>
        <v>NO</v>
      </c>
      <c r="P561" s="130"/>
      <c r="Q561" s="53" t="str">
        <f t="shared" si="112"/>
        <v>NO</v>
      </c>
      <c r="R561" s="56" t="s">
        <v>2235</v>
      </c>
      <c r="S561" s="57">
        <v>214919</v>
      </c>
      <c r="T561" s="33">
        <v>14927</v>
      </c>
      <c r="U561" s="33">
        <v>21370</v>
      </c>
      <c r="V561" s="58">
        <v>12663</v>
      </c>
      <c r="W561" s="32">
        <f t="shared" si="101"/>
        <v>0</v>
      </c>
      <c r="X561" s="25">
        <f t="shared" si="102"/>
        <v>0</v>
      </c>
      <c r="Y561" s="25">
        <f t="shared" si="103"/>
        <v>0</v>
      </c>
      <c r="Z561" s="27">
        <f t="shared" si="104"/>
        <v>0</v>
      </c>
      <c r="AA561" s="66" t="str">
        <f t="shared" si="105"/>
        <v>-</v>
      </c>
      <c r="AB561" s="32">
        <f t="shared" si="106"/>
        <v>0</v>
      </c>
      <c r="AC561" s="25">
        <f t="shared" si="107"/>
        <v>0</v>
      </c>
      <c r="AD561" s="27">
        <f t="shared" si="108"/>
        <v>0</v>
      </c>
      <c r="AE561" s="66" t="str">
        <f t="shared" si="109"/>
        <v>-</v>
      </c>
      <c r="AF561" s="32">
        <f t="shared" si="110"/>
        <v>0</v>
      </c>
    </row>
    <row r="562" spans="1:32" s="1" customFormat="1" ht="12.75">
      <c r="A562" s="136">
        <v>2625650</v>
      </c>
      <c r="B562" s="137">
        <v>30050</v>
      </c>
      <c r="C562" s="32" t="s">
        <v>190</v>
      </c>
      <c r="D562" s="25" t="s">
        <v>191</v>
      </c>
      <c r="E562" s="25" t="s">
        <v>301</v>
      </c>
      <c r="F562" s="25">
        <v>49262</v>
      </c>
      <c r="G562" s="26">
        <v>9709</v>
      </c>
      <c r="H562" s="27">
        <v>5172874214</v>
      </c>
      <c r="I562" s="28">
        <v>7</v>
      </c>
      <c r="J562" s="29" t="s">
        <v>2236</v>
      </c>
      <c r="K562" s="67" t="s">
        <v>2234</v>
      </c>
      <c r="L562" s="47">
        <v>509</v>
      </c>
      <c r="M562" s="50" t="s">
        <v>2234</v>
      </c>
      <c r="N562" s="129">
        <v>3.100775194</v>
      </c>
      <c r="O562" s="29" t="str">
        <f aca="true" t="shared" si="114" ref="O562:O586">IF(ISNUMBER(N562)=FALSE,"M",IF(AND(ISNUMBER(N562),N562&gt;=20),"YES","NO"))</f>
        <v>NO</v>
      </c>
      <c r="P562" s="130"/>
      <c r="Q562" s="53" t="str">
        <f t="shared" si="112"/>
        <v>NO</v>
      </c>
      <c r="R562" s="56" t="s">
        <v>2236</v>
      </c>
      <c r="S562" s="57">
        <v>26274</v>
      </c>
      <c r="T562" s="33">
        <v>1381</v>
      </c>
      <c r="U562" s="33">
        <v>2528</v>
      </c>
      <c r="V562" s="58">
        <v>336</v>
      </c>
      <c r="W562" s="32">
        <f t="shared" si="101"/>
        <v>1</v>
      </c>
      <c r="X562" s="25">
        <f t="shared" si="102"/>
        <v>1</v>
      </c>
      <c r="Y562" s="25">
        <f t="shared" si="103"/>
        <v>0</v>
      </c>
      <c r="Z562" s="27">
        <f t="shared" si="104"/>
        <v>0</v>
      </c>
      <c r="AA562" s="66" t="str">
        <f t="shared" si="105"/>
        <v>SRSA</v>
      </c>
      <c r="AB562" s="32">
        <f t="shared" si="106"/>
        <v>1</v>
      </c>
      <c r="AC562" s="25">
        <f t="shared" si="107"/>
        <v>0</v>
      </c>
      <c r="AD562" s="27">
        <f t="shared" si="108"/>
        <v>0</v>
      </c>
      <c r="AE562" s="66" t="str">
        <f t="shared" si="109"/>
        <v>-</v>
      </c>
      <c r="AF562" s="32">
        <f t="shared" si="110"/>
        <v>0</v>
      </c>
    </row>
    <row r="563" spans="1:32" s="1" customFormat="1" ht="12.75">
      <c r="A563" s="136">
        <v>2625680</v>
      </c>
      <c r="B563" s="137">
        <v>44090</v>
      </c>
      <c r="C563" s="32" t="s">
        <v>192</v>
      </c>
      <c r="D563" s="25" t="s">
        <v>193</v>
      </c>
      <c r="E563" s="25" t="s">
        <v>194</v>
      </c>
      <c r="F563" s="25">
        <v>48461</v>
      </c>
      <c r="G563" s="26">
        <v>620</v>
      </c>
      <c r="H563" s="27">
        <v>8106883570</v>
      </c>
      <c r="I563" s="28">
        <v>8</v>
      </c>
      <c r="J563" s="29" t="s">
        <v>2236</v>
      </c>
      <c r="K563" s="67" t="s">
        <v>2234</v>
      </c>
      <c r="L563" s="47">
        <v>2459</v>
      </c>
      <c r="M563" s="50" t="s">
        <v>2235</v>
      </c>
      <c r="N563" s="129">
        <v>6.189555126</v>
      </c>
      <c r="O563" s="29" t="str">
        <f t="shared" si="114"/>
        <v>NO</v>
      </c>
      <c r="P563" s="130"/>
      <c r="Q563" s="53" t="str">
        <f t="shared" si="112"/>
        <v>NO</v>
      </c>
      <c r="R563" s="56" t="s">
        <v>2236</v>
      </c>
      <c r="S563" s="57">
        <v>104851</v>
      </c>
      <c r="T563" s="33">
        <v>5616</v>
      </c>
      <c r="U563" s="33">
        <v>12040</v>
      </c>
      <c r="V563" s="58">
        <v>1620</v>
      </c>
      <c r="W563" s="32">
        <f t="shared" si="101"/>
        <v>1</v>
      </c>
      <c r="X563" s="25">
        <f t="shared" si="102"/>
        <v>0</v>
      </c>
      <c r="Y563" s="25">
        <f t="shared" si="103"/>
        <v>0</v>
      </c>
      <c r="Z563" s="27">
        <f t="shared" si="104"/>
        <v>0</v>
      </c>
      <c r="AA563" s="66" t="str">
        <f t="shared" si="105"/>
        <v>-</v>
      </c>
      <c r="AB563" s="32">
        <f t="shared" si="106"/>
        <v>1</v>
      </c>
      <c r="AC563" s="25">
        <f t="shared" si="107"/>
        <v>0</v>
      </c>
      <c r="AD563" s="27">
        <f t="shared" si="108"/>
        <v>0</v>
      </c>
      <c r="AE563" s="66" t="str">
        <f t="shared" si="109"/>
        <v>-</v>
      </c>
      <c r="AF563" s="32">
        <f t="shared" si="110"/>
        <v>0</v>
      </c>
    </row>
    <row r="564" spans="1:32" s="1" customFormat="1" ht="12.75">
      <c r="A564" s="136">
        <v>2629220</v>
      </c>
      <c r="B564" s="137">
        <v>55115</v>
      </c>
      <c r="C564" s="32" t="s">
        <v>831</v>
      </c>
      <c r="D564" s="25" t="s">
        <v>832</v>
      </c>
      <c r="E564" s="25" t="s">
        <v>833</v>
      </c>
      <c r="F564" s="25">
        <v>49874</v>
      </c>
      <c r="G564" s="26">
        <v>601</v>
      </c>
      <c r="H564" s="27">
        <v>9064975821</v>
      </c>
      <c r="I564" s="28">
        <v>7</v>
      </c>
      <c r="J564" s="29" t="s">
        <v>2236</v>
      </c>
      <c r="K564" s="67" t="s">
        <v>2234</v>
      </c>
      <c r="L564" s="47">
        <v>456</v>
      </c>
      <c r="M564" s="50" t="s">
        <v>2234</v>
      </c>
      <c r="N564" s="129">
        <v>11.21673004</v>
      </c>
      <c r="O564" s="29" t="str">
        <f t="shared" si="114"/>
        <v>NO</v>
      </c>
      <c r="P564" s="130"/>
      <c r="Q564" s="53" t="str">
        <f t="shared" si="112"/>
        <v>NO</v>
      </c>
      <c r="R564" s="56" t="s">
        <v>2236</v>
      </c>
      <c r="S564" s="57">
        <v>25939</v>
      </c>
      <c r="T564" s="33">
        <v>1782</v>
      </c>
      <c r="U564" s="33">
        <v>2753</v>
      </c>
      <c r="V564" s="58">
        <v>4307</v>
      </c>
      <c r="W564" s="32">
        <f t="shared" si="101"/>
        <v>1</v>
      </c>
      <c r="X564" s="25">
        <f t="shared" si="102"/>
        <v>1</v>
      </c>
      <c r="Y564" s="25">
        <f t="shared" si="103"/>
        <v>0</v>
      </c>
      <c r="Z564" s="27">
        <f t="shared" si="104"/>
        <v>0</v>
      </c>
      <c r="AA564" s="66" t="str">
        <f t="shared" si="105"/>
        <v>SRSA</v>
      </c>
      <c r="AB564" s="32">
        <f t="shared" si="106"/>
        <v>1</v>
      </c>
      <c r="AC564" s="25">
        <f t="shared" si="107"/>
        <v>0</v>
      </c>
      <c r="AD564" s="27">
        <f t="shared" si="108"/>
        <v>0</v>
      </c>
      <c r="AE564" s="66" t="str">
        <f t="shared" si="109"/>
        <v>-</v>
      </c>
      <c r="AF564" s="32">
        <f t="shared" si="110"/>
        <v>0</v>
      </c>
    </row>
    <row r="565" spans="1:32" s="1" customFormat="1" ht="12.75">
      <c r="A565" s="136">
        <v>2630480</v>
      </c>
      <c r="B565" s="137">
        <v>22045</v>
      </c>
      <c r="C565" s="32" t="s">
        <v>893</v>
      </c>
      <c r="D565" s="25" t="s">
        <v>894</v>
      </c>
      <c r="E565" s="25" t="s">
        <v>895</v>
      </c>
      <c r="F565" s="25">
        <v>49831</v>
      </c>
      <c r="G565" s="26" t="s">
        <v>771</v>
      </c>
      <c r="H565" s="27">
        <v>9065429281</v>
      </c>
      <c r="I565" s="28">
        <v>7</v>
      </c>
      <c r="J565" s="29" t="s">
        <v>2236</v>
      </c>
      <c r="K565" s="67" t="s">
        <v>2234</v>
      </c>
      <c r="L565" s="47">
        <v>375</v>
      </c>
      <c r="M565" s="50" t="s">
        <v>2234</v>
      </c>
      <c r="N565" s="129">
        <v>12.35431235</v>
      </c>
      <c r="O565" s="29" t="str">
        <f t="shared" si="114"/>
        <v>NO</v>
      </c>
      <c r="P565" s="130"/>
      <c r="Q565" s="53" t="str">
        <f t="shared" si="112"/>
        <v>NO</v>
      </c>
      <c r="R565" s="56" t="s">
        <v>2236</v>
      </c>
      <c r="S565" s="57">
        <v>21724</v>
      </c>
      <c r="T565" s="33">
        <v>1926</v>
      </c>
      <c r="U565" s="33">
        <v>2580</v>
      </c>
      <c r="V565" s="58">
        <v>3310</v>
      </c>
      <c r="W565" s="32">
        <f t="shared" si="101"/>
        <v>1</v>
      </c>
      <c r="X565" s="25">
        <f t="shared" si="102"/>
        <v>1</v>
      </c>
      <c r="Y565" s="25">
        <f t="shared" si="103"/>
        <v>0</v>
      </c>
      <c r="Z565" s="27">
        <f t="shared" si="104"/>
        <v>0</v>
      </c>
      <c r="AA565" s="66" t="str">
        <f t="shared" si="105"/>
        <v>SRSA</v>
      </c>
      <c r="AB565" s="32">
        <f t="shared" si="106"/>
        <v>1</v>
      </c>
      <c r="AC565" s="25">
        <f t="shared" si="107"/>
        <v>0</v>
      </c>
      <c r="AD565" s="27">
        <f t="shared" si="108"/>
        <v>0</v>
      </c>
      <c r="AE565" s="66" t="str">
        <f t="shared" si="109"/>
        <v>-</v>
      </c>
      <c r="AF565" s="32">
        <f t="shared" si="110"/>
        <v>0</v>
      </c>
    </row>
    <row r="566" spans="1:32" s="1" customFormat="1" ht="12.75">
      <c r="A566" s="136">
        <v>2625780</v>
      </c>
      <c r="B566" s="137">
        <v>32080</v>
      </c>
      <c r="C566" s="32" t="s">
        <v>198</v>
      </c>
      <c r="D566" s="25" t="s">
        <v>199</v>
      </c>
      <c r="E566" s="25" t="s">
        <v>200</v>
      </c>
      <c r="F566" s="25">
        <v>48445</v>
      </c>
      <c r="G566" s="26">
        <v>9760</v>
      </c>
      <c r="H566" s="27">
        <v>9898744100</v>
      </c>
      <c r="I566" s="28">
        <v>7</v>
      </c>
      <c r="J566" s="29" t="s">
        <v>2236</v>
      </c>
      <c r="K566" s="67" t="s">
        <v>2234</v>
      </c>
      <c r="L566" s="47">
        <v>535</v>
      </c>
      <c r="M566" s="50" t="s">
        <v>2234</v>
      </c>
      <c r="N566" s="129">
        <v>14.90384615</v>
      </c>
      <c r="O566" s="29" t="str">
        <f t="shared" si="114"/>
        <v>NO</v>
      </c>
      <c r="P566" s="130"/>
      <c r="Q566" s="53" t="str">
        <f t="shared" si="112"/>
        <v>NO</v>
      </c>
      <c r="R566" s="56" t="s">
        <v>2236</v>
      </c>
      <c r="S566" s="57">
        <v>38621</v>
      </c>
      <c r="T566" s="33">
        <v>2958</v>
      </c>
      <c r="U566" s="33">
        <v>3844</v>
      </c>
      <c r="V566" s="58">
        <v>6443</v>
      </c>
      <c r="W566" s="32">
        <f t="shared" si="101"/>
        <v>1</v>
      </c>
      <c r="X566" s="25">
        <f t="shared" si="102"/>
        <v>1</v>
      </c>
      <c r="Y566" s="25">
        <f t="shared" si="103"/>
        <v>0</v>
      </c>
      <c r="Z566" s="27">
        <f t="shared" si="104"/>
        <v>0</v>
      </c>
      <c r="AA566" s="66" t="str">
        <f t="shared" si="105"/>
        <v>SRSA</v>
      </c>
      <c r="AB566" s="32">
        <f t="shared" si="106"/>
        <v>1</v>
      </c>
      <c r="AC566" s="25">
        <f t="shared" si="107"/>
        <v>0</v>
      </c>
      <c r="AD566" s="27">
        <f t="shared" si="108"/>
        <v>0</v>
      </c>
      <c r="AE566" s="66" t="str">
        <f t="shared" si="109"/>
        <v>-</v>
      </c>
      <c r="AF566" s="32">
        <f t="shared" si="110"/>
        <v>0</v>
      </c>
    </row>
    <row r="567" spans="1:32" s="1" customFormat="1" ht="12.75">
      <c r="A567" s="136">
        <v>2625800</v>
      </c>
      <c r="B567" s="137">
        <v>61230</v>
      </c>
      <c r="C567" s="32" t="s">
        <v>201</v>
      </c>
      <c r="D567" s="25" t="s">
        <v>202</v>
      </c>
      <c r="E567" s="25" t="s">
        <v>203</v>
      </c>
      <c r="F567" s="25">
        <v>49445</v>
      </c>
      <c r="G567" s="26">
        <v>3014</v>
      </c>
      <c r="H567" s="27">
        <v>2317194100</v>
      </c>
      <c r="I567" s="28">
        <v>4</v>
      </c>
      <c r="J567" s="29" t="s">
        <v>2235</v>
      </c>
      <c r="K567" s="67" t="s">
        <v>2234</v>
      </c>
      <c r="L567" s="47">
        <v>835</v>
      </c>
      <c r="M567" s="50" t="s">
        <v>2235</v>
      </c>
      <c r="N567" s="129">
        <v>2.405063291</v>
      </c>
      <c r="O567" s="29" t="str">
        <f t="shared" si="114"/>
        <v>NO</v>
      </c>
      <c r="P567" s="130"/>
      <c r="Q567" s="53" t="str">
        <f t="shared" si="112"/>
        <v>NO</v>
      </c>
      <c r="R567" s="56" t="s">
        <v>2235</v>
      </c>
      <c r="S567" s="57">
        <v>19588</v>
      </c>
      <c r="T567" s="33">
        <v>533</v>
      </c>
      <c r="U567" s="33">
        <v>2796</v>
      </c>
      <c r="V567" s="58">
        <v>550</v>
      </c>
      <c r="W567" s="32">
        <f t="shared" si="101"/>
        <v>0</v>
      </c>
      <c r="X567" s="25">
        <f t="shared" si="102"/>
        <v>0</v>
      </c>
      <c r="Y567" s="25">
        <f t="shared" si="103"/>
        <v>0</v>
      </c>
      <c r="Z567" s="27">
        <f t="shared" si="104"/>
        <v>0</v>
      </c>
      <c r="AA567" s="66" t="str">
        <f t="shared" si="105"/>
        <v>-</v>
      </c>
      <c r="AB567" s="32">
        <f t="shared" si="106"/>
        <v>0</v>
      </c>
      <c r="AC567" s="25">
        <f t="shared" si="107"/>
        <v>0</v>
      </c>
      <c r="AD567" s="27">
        <f t="shared" si="108"/>
        <v>0</v>
      </c>
      <c r="AE567" s="66" t="str">
        <f t="shared" si="109"/>
        <v>-</v>
      </c>
      <c r="AF567" s="32">
        <f t="shared" si="110"/>
        <v>0</v>
      </c>
    </row>
    <row r="568" spans="1:32" s="1" customFormat="1" ht="12.75">
      <c r="A568" s="136">
        <v>2600219</v>
      </c>
      <c r="B568" s="137">
        <v>73910</v>
      </c>
      <c r="C568" s="32" t="s">
        <v>1424</v>
      </c>
      <c r="D568" s="25" t="s">
        <v>1425</v>
      </c>
      <c r="E568" s="25" t="s">
        <v>486</v>
      </c>
      <c r="F568" s="25">
        <v>48604</v>
      </c>
      <c r="G568" s="26">
        <v>9593</v>
      </c>
      <c r="H568" s="27">
        <v>9892495400</v>
      </c>
      <c r="I568" s="28">
        <v>2</v>
      </c>
      <c r="J568" s="29" t="s">
        <v>2235</v>
      </c>
      <c r="K568" s="67" t="s">
        <v>2234</v>
      </c>
      <c r="L568" s="47">
        <v>516</v>
      </c>
      <c r="M568" s="50" t="s">
        <v>2234</v>
      </c>
      <c r="N568" s="129" t="s">
        <v>454</v>
      </c>
      <c r="O568" s="29" t="str">
        <f t="shared" si="114"/>
        <v>M</v>
      </c>
      <c r="P568" s="130">
        <v>10.873</v>
      </c>
      <c r="Q568" s="53" t="str">
        <f t="shared" si="112"/>
        <v>NO</v>
      </c>
      <c r="R568" s="56" t="s">
        <v>2235</v>
      </c>
      <c r="S568" s="57">
        <v>22682</v>
      </c>
      <c r="T568" s="33">
        <v>2021</v>
      </c>
      <c r="U568" s="33">
        <v>2849</v>
      </c>
      <c r="V568" s="58">
        <v>340</v>
      </c>
      <c r="W568" s="32">
        <f t="shared" si="101"/>
        <v>0</v>
      </c>
      <c r="X568" s="25">
        <f t="shared" si="102"/>
        <v>1</v>
      </c>
      <c r="Y568" s="25">
        <f t="shared" si="103"/>
        <v>0</v>
      </c>
      <c r="Z568" s="27">
        <f t="shared" si="104"/>
        <v>0</v>
      </c>
      <c r="AA568" s="66" t="str">
        <f t="shared" si="105"/>
        <v>-</v>
      </c>
      <c r="AB568" s="32">
        <f t="shared" si="106"/>
        <v>0</v>
      </c>
      <c r="AC568" s="25">
        <f t="shared" si="107"/>
        <v>0</v>
      </c>
      <c r="AD568" s="27">
        <f t="shared" si="108"/>
        <v>0</v>
      </c>
      <c r="AE568" s="66" t="str">
        <f t="shared" si="109"/>
        <v>-</v>
      </c>
      <c r="AF568" s="32">
        <f t="shared" si="110"/>
        <v>0</v>
      </c>
    </row>
    <row r="569" spans="1:32" s="1" customFormat="1" ht="12.75">
      <c r="A569" s="136">
        <v>2600153</v>
      </c>
      <c r="B569" s="137">
        <v>52901</v>
      </c>
      <c r="C569" s="32" t="s">
        <v>1298</v>
      </c>
      <c r="D569" s="25" t="s">
        <v>1299</v>
      </c>
      <c r="E569" s="25" t="s">
        <v>1300</v>
      </c>
      <c r="F569" s="25">
        <v>49849</v>
      </c>
      <c r="G569" s="26">
        <v>577</v>
      </c>
      <c r="H569" s="27">
        <v>9064868311</v>
      </c>
      <c r="I569" s="28">
        <v>6</v>
      </c>
      <c r="J569" s="29" t="s">
        <v>2235</v>
      </c>
      <c r="K569" s="67" t="s">
        <v>2234</v>
      </c>
      <c r="L569" s="47">
        <v>65</v>
      </c>
      <c r="M569" s="50" t="s">
        <v>2234</v>
      </c>
      <c r="N569" s="129" t="s">
        <v>454</v>
      </c>
      <c r="O569" s="29" t="str">
        <f t="shared" si="114"/>
        <v>M</v>
      </c>
      <c r="P569" s="130">
        <v>29.932</v>
      </c>
      <c r="Q569" s="53" t="str">
        <f t="shared" si="112"/>
        <v>YES</v>
      </c>
      <c r="R569" s="56" t="s">
        <v>2236</v>
      </c>
      <c r="S569" s="57">
        <v>6672</v>
      </c>
      <c r="T569" s="33">
        <v>741</v>
      </c>
      <c r="U569" s="33">
        <v>572</v>
      </c>
      <c r="V569" s="58">
        <v>1006</v>
      </c>
      <c r="W569" s="32">
        <f t="shared" si="101"/>
        <v>0</v>
      </c>
      <c r="X569" s="25">
        <f t="shared" si="102"/>
        <v>1</v>
      </c>
      <c r="Y569" s="25">
        <f t="shared" si="103"/>
        <v>0</v>
      </c>
      <c r="Z569" s="27">
        <f t="shared" si="104"/>
        <v>0</v>
      </c>
      <c r="AA569" s="66" t="str">
        <f t="shared" si="105"/>
        <v>-</v>
      </c>
      <c r="AB569" s="32">
        <f t="shared" si="106"/>
        <v>1</v>
      </c>
      <c r="AC569" s="25">
        <f t="shared" si="107"/>
        <v>1</v>
      </c>
      <c r="AD569" s="27" t="str">
        <f t="shared" si="108"/>
        <v>Initial</v>
      </c>
      <c r="AE569" s="66" t="str">
        <f t="shared" si="109"/>
        <v>RLIS</v>
      </c>
      <c r="AF569" s="32">
        <f t="shared" si="110"/>
        <v>0</v>
      </c>
    </row>
    <row r="570" spans="1:32" s="1" customFormat="1" ht="12.75">
      <c r="A570" s="136">
        <v>2625920</v>
      </c>
      <c r="B570" s="137">
        <v>45040</v>
      </c>
      <c r="C570" s="32" t="s">
        <v>204</v>
      </c>
      <c r="D570" s="25" t="s">
        <v>1649</v>
      </c>
      <c r="E570" s="25" t="s">
        <v>205</v>
      </c>
      <c r="F570" s="25">
        <v>49670</v>
      </c>
      <c r="G570" s="26">
        <v>188</v>
      </c>
      <c r="H570" s="27">
        <v>2313865153</v>
      </c>
      <c r="I570" s="28">
        <v>7</v>
      </c>
      <c r="J570" s="29" t="s">
        <v>2236</v>
      </c>
      <c r="K570" s="67" t="s">
        <v>2234</v>
      </c>
      <c r="L570" s="47">
        <v>206</v>
      </c>
      <c r="M570" s="50" t="s">
        <v>2234</v>
      </c>
      <c r="N570" s="129">
        <v>12.2754491</v>
      </c>
      <c r="O570" s="29" t="str">
        <f t="shared" si="114"/>
        <v>NO</v>
      </c>
      <c r="P570" s="130"/>
      <c r="Q570" s="53" t="str">
        <f t="shared" si="112"/>
        <v>NO</v>
      </c>
      <c r="R570" s="56" t="s">
        <v>2236</v>
      </c>
      <c r="S570" s="57">
        <v>14453</v>
      </c>
      <c r="T570" s="33">
        <v>1378</v>
      </c>
      <c r="U570" s="33">
        <v>1680</v>
      </c>
      <c r="V570" s="58">
        <v>1913</v>
      </c>
      <c r="W570" s="32">
        <f t="shared" si="101"/>
        <v>1</v>
      </c>
      <c r="X570" s="25">
        <f t="shared" si="102"/>
        <v>1</v>
      </c>
      <c r="Y570" s="25">
        <f t="shared" si="103"/>
        <v>0</v>
      </c>
      <c r="Z570" s="27">
        <f t="shared" si="104"/>
        <v>0</v>
      </c>
      <c r="AA570" s="66" t="str">
        <f t="shared" si="105"/>
        <v>SRSA</v>
      </c>
      <c r="AB570" s="32">
        <f t="shared" si="106"/>
        <v>1</v>
      </c>
      <c r="AC570" s="25">
        <f t="shared" si="107"/>
        <v>0</v>
      </c>
      <c r="AD570" s="27">
        <f t="shared" si="108"/>
        <v>0</v>
      </c>
      <c r="AE570" s="66" t="str">
        <f t="shared" si="109"/>
        <v>-</v>
      </c>
      <c r="AF570" s="32">
        <f t="shared" si="110"/>
        <v>0</v>
      </c>
    </row>
    <row r="571" spans="1:32" s="1" customFormat="1" ht="12.75">
      <c r="A571" s="136">
        <v>2600194</v>
      </c>
      <c r="B571" s="137">
        <v>25904</v>
      </c>
      <c r="C571" s="32" t="s">
        <v>1367</v>
      </c>
      <c r="D571" s="25" t="s">
        <v>1368</v>
      </c>
      <c r="E571" s="25" t="s">
        <v>1369</v>
      </c>
      <c r="F571" s="25">
        <v>48505</v>
      </c>
      <c r="G571" s="26">
        <v>2927</v>
      </c>
      <c r="H571" s="27">
        <v>8107858811</v>
      </c>
      <c r="I571" s="28">
        <v>2</v>
      </c>
      <c r="J571" s="29" t="s">
        <v>2235</v>
      </c>
      <c r="K571" s="67" t="s">
        <v>2234</v>
      </c>
      <c r="L571" s="47">
        <v>314</v>
      </c>
      <c r="M571" s="50" t="s">
        <v>2234</v>
      </c>
      <c r="N571" s="129" t="s">
        <v>454</v>
      </c>
      <c r="O571" s="29" t="str">
        <f t="shared" si="114"/>
        <v>M</v>
      </c>
      <c r="P571" s="130">
        <v>43.402</v>
      </c>
      <c r="Q571" s="53" t="str">
        <f t="shared" si="112"/>
        <v>YES</v>
      </c>
      <c r="R571" s="56" t="s">
        <v>2235</v>
      </c>
      <c r="S571" s="57">
        <v>46900</v>
      </c>
      <c r="T571" s="33">
        <v>8050</v>
      </c>
      <c r="U571" s="33">
        <v>6898</v>
      </c>
      <c r="V571" s="58">
        <v>7002</v>
      </c>
      <c r="W571" s="32">
        <f t="shared" si="101"/>
        <v>0</v>
      </c>
      <c r="X571" s="25">
        <f t="shared" si="102"/>
        <v>1</v>
      </c>
      <c r="Y571" s="25">
        <f t="shared" si="103"/>
        <v>0</v>
      </c>
      <c r="Z571" s="27">
        <f t="shared" si="104"/>
        <v>0</v>
      </c>
      <c r="AA571" s="66" t="str">
        <f t="shared" si="105"/>
        <v>-</v>
      </c>
      <c r="AB571" s="32">
        <f t="shared" si="106"/>
        <v>0</v>
      </c>
      <c r="AC571" s="25">
        <f t="shared" si="107"/>
        <v>1</v>
      </c>
      <c r="AD571" s="27">
        <f t="shared" si="108"/>
        <v>0</v>
      </c>
      <c r="AE571" s="66" t="str">
        <f t="shared" si="109"/>
        <v>-</v>
      </c>
      <c r="AF571" s="32">
        <f t="shared" si="110"/>
        <v>0</v>
      </c>
    </row>
    <row r="572" spans="1:32" s="1" customFormat="1" ht="12.75">
      <c r="A572" s="136">
        <v>2625950</v>
      </c>
      <c r="B572" s="137">
        <v>41025</v>
      </c>
      <c r="C572" s="32" t="s">
        <v>206</v>
      </c>
      <c r="D572" s="25" t="s">
        <v>207</v>
      </c>
      <c r="E572" s="25" t="s">
        <v>400</v>
      </c>
      <c r="F572" s="25">
        <v>49525</v>
      </c>
      <c r="G572" s="26">
        <v>6128</v>
      </c>
      <c r="H572" s="27">
        <v>6163636861</v>
      </c>
      <c r="I572" s="28">
        <v>4</v>
      </c>
      <c r="J572" s="29" t="s">
        <v>2235</v>
      </c>
      <c r="K572" s="67" t="s">
        <v>2234</v>
      </c>
      <c r="L572" s="47">
        <v>3057</v>
      </c>
      <c r="M572" s="50" t="s">
        <v>2235</v>
      </c>
      <c r="N572" s="129">
        <v>5.441795231</v>
      </c>
      <c r="O572" s="29" t="str">
        <f t="shared" si="114"/>
        <v>NO</v>
      </c>
      <c r="P572" s="130"/>
      <c r="Q572" s="53" t="str">
        <f t="shared" si="112"/>
        <v>NO</v>
      </c>
      <c r="R572" s="56" t="s">
        <v>2235</v>
      </c>
      <c r="S572" s="57">
        <v>75045</v>
      </c>
      <c r="T572" s="33">
        <v>3426</v>
      </c>
      <c r="U572" s="33">
        <v>12053</v>
      </c>
      <c r="V572" s="58">
        <v>2014</v>
      </c>
      <c r="W572" s="32">
        <f t="shared" si="101"/>
        <v>0</v>
      </c>
      <c r="X572" s="25">
        <f t="shared" si="102"/>
        <v>0</v>
      </c>
      <c r="Y572" s="25">
        <f t="shared" si="103"/>
        <v>0</v>
      </c>
      <c r="Z572" s="27">
        <f t="shared" si="104"/>
        <v>0</v>
      </c>
      <c r="AA572" s="66" t="str">
        <f t="shared" si="105"/>
        <v>-</v>
      </c>
      <c r="AB572" s="32">
        <f t="shared" si="106"/>
        <v>0</v>
      </c>
      <c r="AC572" s="25">
        <f t="shared" si="107"/>
        <v>0</v>
      </c>
      <c r="AD572" s="27">
        <f t="shared" si="108"/>
        <v>0</v>
      </c>
      <c r="AE572" s="66" t="str">
        <f t="shared" si="109"/>
        <v>-</v>
      </c>
      <c r="AF572" s="32">
        <f t="shared" si="110"/>
        <v>0</v>
      </c>
    </row>
    <row r="573" spans="1:32" s="1" customFormat="1" ht="12.75">
      <c r="A573" s="136">
        <v>2625980</v>
      </c>
      <c r="B573" s="137">
        <v>82390</v>
      </c>
      <c r="C573" s="32" t="s">
        <v>208</v>
      </c>
      <c r="D573" s="25" t="s">
        <v>209</v>
      </c>
      <c r="E573" s="25" t="s">
        <v>210</v>
      </c>
      <c r="F573" s="25">
        <v>48167</v>
      </c>
      <c r="G573" s="26">
        <v>1583</v>
      </c>
      <c r="H573" s="27">
        <v>2483493400</v>
      </c>
      <c r="I573" s="28" t="s">
        <v>458</v>
      </c>
      <c r="J573" s="29" t="s">
        <v>2235</v>
      </c>
      <c r="K573" s="67" t="s">
        <v>2234</v>
      </c>
      <c r="L573" s="47">
        <v>5848</v>
      </c>
      <c r="M573" s="50" t="s">
        <v>2235</v>
      </c>
      <c r="N573" s="129">
        <v>1.483190508</v>
      </c>
      <c r="O573" s="29" t="str">
        <f t="shared" si="114"/>
        <v>NO</v>
      </c>
      <c r="P573" s="130"/>
      <c r="Q573" s="53" t="str">
        <f t="shared" si="112"/>
        <v>NO</v>
      </c>
      <c r="R573" s="56" t="s">
        <v>2235</v>
      </c>
      <c r="S573" s="57">
        <v>110194</v>
      </c>
      <c r="T573" s="33">
        <v>0</v>
      </c>
      <c r="U573" s="33">
        <v>34026</v>
      </c>
      <c r="V573" s="58">
        <v>3853</v>
      </c>
      <c r="W573" s="32">
        <f t="shared" si="101"/>
        <v>0</v>
      </c>
      <c r="X573" s="25">
        <f t="shared" si="102"/>
        <v>0</v>
      </c>
      <c r="Y573" s="25">
        <f t="shared" si="103"/>
        <v>0</v>
      </c>
      <c r="Z573" s="27">
        <f t="shared" si="104"/>
        <v>0</v>
      </c>
      <c r="AA573" s="66" t="str">
        <f t="shared" si="105"/>
        <v>-</v>
      </c>
      <c r="AB573" s="32">
        <f t="shared" si="106"/>
        <v>0</v>
      </c>
      <c r="AC573" s="25">
        <f t="shared" si="107"/>
        <v>0</v>
      </c>
      <c r="AD573" s="27">
        <f t="shared" si="108"/>
        <v>0</v>
      </c>
      <c r="AE573" s="66" t="str">
        <f t="shared" si="109"/>
        <v>-</v>
      </c>
      <c r="AF573" s="32">
        <f t="shared" si="110"/>
        <v>0</v>
      </c>
    </row>
    <row r="574" spans="1:32" s="1" customFormat="1" ht="12.75">
      <c r="A574" s="136">
        <v>2600070</v>
      </c>
      <c r="B574" s="137">
        <v>15902</v>
      </c>
      <c r="C574" s="32" t="s">
        <v>360</v>
      </c>
      <c r="D574" s="25" t="s">
        <v>361</v>
      </c>
      <c r="E574" s="25" t="s">
        <v>362</v>
      </c>
      <c r="F574" s="25">
        <v>49720</v>
      </c>
      <c r="G574" s="26">
        <v>1309</v>
      </c>
      <c r="H574" s="27">
        <v>2315479000</v>
      </c>
      <c r="I574" s="28">
        <v>6</v>
      </c>
      <c r="J574" s="29" t="s">
        <v>2235</v>
      </c>
      <c r="K574" s="67" t="s">
        <v>2234</v>
      </c>
      <c r="L574" s="47">
        <v>66</v>
      </c>
      <c r="M574" s="50" t="s">
        <v>2234</v>
      </c>
      <c r="N574" s="129" t="s">
        <v>454</v>
      </c>
      <c r="O574" s="29" t="str">
        <f t="shared" si="114"/>
        <v>M</v>
      </c>
      <c r="P574" s="130">
        <v>0</v>
      </c>
      <c r="Q574" s="53" t="str">
        <f t="shared" si="112"/>
        <v>NO</v>
      </c>
      <c r="R574" s="56" t="s">
        <v>2236</v>
      </c>
      <c r="S574" s="57">
        <v>932</v>
      </c>
      <c r="T574" s="33">
        <v>48</v>
      </c>
      <c r="U574" s="33">
        <v>0</v>
      </c>
      <c r="V574" s="58">
        <v>44</v>
      </c>
      <c r="W574" s="32">
        <f t="shared" si="101"/>
        <v>0</v>
      </c>
      <c r="X574" s="25">
        <f t="shared" si="102"/>
        <v>1</v>
      </c>
      <c r="Y574" s="25">
        <f t="shared" si="103"/>
        <v>0</v>
      </c>
      <c r="Z574" s="27">
        <f t="shared" si="104"/>
        <v>0</v>
      </c>
      <c r="AA574" s="66" t="str">
        <f t="shared" si="105"/>
        <v>-</v>
      </c>
      <c r="AB574" s="32">
        <f t="shared" si="106"/>
        <v>1</v>
      </c>
      <c r="AC574" s="25">
        <f t="shared" si="107"/>
        <v>0</v>
      </c>
      <c r="AD574" s="27">
        <f t="shared" si="108"/>
        <v>0</v>
      </c>
      <c r="AE574" s="66" t="str">
        <f t="shared" si="109"/>
        <v>-</v>
      </c>
      <c r="AF574" s="32">
        <f t="shared" si="110"/>
        <v>0</v>
      </c>
    </row>
    <row r="575" spans="1:32" s="1" customFormat="1" ht="12.75">
      <c r="A575" s="136">
        <v>2626010</v>
      </c>
      <c r="B575" s="137">
        <v>38140</v>
      </c>
      <c r="C575" s="32" t="s">
        <v>211</v>
      </c>
      <c r="D575" s="25" t="s">
        <v>212</v>
      </c>
      <c r="E575" s="25" t="s">
        <v>785</v>
      </c>
      <c r="F575" s="25">
        <v>49201</v>
      </c>
      <c r="G575" s="26">
        <v>9404</v>
      </c>
      <c r="H575" s="27">
        <v>5175692247</v>
      </c>
      <c r="I575" s="28" t="s">
        <v>467</v>
      </c>
      <c r="J575" s="29" t="s">
        <v>2235</v>
      </c>
      <c r="K575" s="67" t="s">
        <v>2234</v>
      </c>
      <c r="L575" s="47">
        <v>3279</v>
      </c>
      <c r="M575" s="50" t="s">
        <v>2235</v>
      </c>
      <c r="N575" s="129">
        <v>10.32115715</v>
      </c>
      <c r="O575" s="29" t="str">
        <f t="shared" si="114"/>
        <v>NO</v>
      </c>
      <c r="P575" s="130"/>
      <c r="Q575" s="53" t="str">
        <f t="shared" si="112"/>
        <v>NO</v>
      </c>
      <c r="R575" s="56" t="s">
        <v>2235</v>
      </c>
      <c r="S575" s="57">
        <v>125223</v>
      </c>
      <c r="T575" s="33">
        <v>10651</v>
      </c>
      <c r="U575" s="33">
        <v>16799</v>
      </c>
      <c r="V575" s="58">
        <v>2160</v>
      </c>
      <c r="W575" s="32">
        <f t="shared" si="101"/>
        <v>0</v>
      </c>
      <c r="X575" s="25">
        <f t="shared" si="102"/>
        <v>0</v>
      </c>
      <c r="Y575" s="25">
        <f t="shared" si="103"/>
        <v>0</v>
      </c>
      <c r="Z575" s="27">
        <f t="shared" si="104"/>
        <v>0</v>
      </c>
      <c r="AA575" s="66" t="str">
        <f t="shared" si="105"/>
        <v>-</v>
      </c>
      <c r="AB575" s="32">
        <f t="shared" si="106"/>
        <v>0</v>
      </c>
      <c r="AC575" s="25">
        <f t="shared" si="107"/>
        <v>0</v>
      </c>
      <c r="AD575" s="27">
        <f t="shared" si="108"/>
        <v>0</v>
      </c>
      <c r="AE575" s="66" t="str">
        <f t="shared" si="109"/>
        <v>-</v>
      </c>
      <c r="AF575" s="32">
        <f t="shared" si="110"/>
        <v>0</v>
      </c>
    </row>
    <row r="576" spans="1:32" s="1" customFormat="1" ht="12.75">
      <c r="A576" s="136">
        <v>2626040</v>
      </c>
      <c r="B576" s="137">
        <v>22025</v>
      </c>
      <c r="C576" s="32" t="s">
        <v>213</v>
      </c>
      <c r="D576" s="25" t="s">
        <v>214</v>
      </c>
      <c r="E576" s="25" t="s">
        <v>295</v>
      </c>
      <c r="F576" s="25">
        <v>49870</v>
      </c>
      <c r="G576" s="26">
        <v>1356</v>
      </c>
      <c r="H576" s="27">
        <v>9065639552</v>
      </c>
      <c r="I576" s="28">
        <v>7</v>
      </c>
      <c r="J576" s="29" t="s">
        <v>2236</v>
      </c>
      <c r="K576" s="67" t="s">
        <v>2234</v>
      </c>
      <c r="L576" s="47">
        <v>860</v>
      </c>
      <c r="M576" s="50" t="s">
        <v>2235</v>
      </c>
      <c r="N576" s="129">
        <v>8.635917566</v>
      </c>
      <c r="O576" s="29" t="str">
        <f t="shared" si="114"/>
        <v>NO</v>
      </c>
      <c r="P576" s="130"/>
      <c r="Q576" s="53" t="str">
        <f t="shared" si="112"/>
        <v>NO</v>
      </c>
      <c r="R576" s="56" t="s">
        <v>2236</v>
      </c>
      <c r="S576" s="57">
        <v>41454</v>
      </c>
      <c r="T576" s="33">
        <v>2759</v>
      </c>
      <c r="U576" s="33">
        <v>4829</v>
      </c>
      <c r="V576" s="58">
        <v>5850</v>
      </c>
      <c r="W576" s="32">
        <f t="shared" si="101"/>
        <v>1</v>
      </c>
      <c r="X576" s="25">
        <f t="shared" si="102"/>
        <v>0</v>
      </c>
      <c r="Y576" s="25">
        <f t="shared" si="103"/>
        <v>0</v>
      </c>
      <c r="Z576" s="27">
        <f t="shared" si="104"/>
        <v>0</v>
      </c>
      <c r="AA576" s="66" t="str">
        <f t="shared" si="105"/>
        <v>-</v>
      </c>
      <c r="AB576" s="32">
        <f t="shared" si="106"/>
        <v>1</v>
      </c>
      <c r="AC576" s="25">
        <f t="shared" si="107"/>
        <v>0</v>
      </c>
      <c r="AD576" s="27">
        <f t="shared" si="108"/>
        <v>0</v>
      </c>
      <c r="AE576" s="66" t="str">
        <f t="shared" si="109"/>
        <v>-</v>
      </c>
      <c r="AF576" s="32">
        <f t="shared" si="110"/>
        <v>0</v>
      </c>
    </row>
    <row r="577" spans="1:32" s="1" customFormat="1" ht="12.75">
      <c r="A577" s="136">
        <v>2626100</v>
      </c>
      <c r="B577" s="137">
        <v>75100</v>
      </c>
      <c r="C577" s="32" t="s">
        <v>215</v>
      </c>
      <c r="D577" s="25" t="s">
        <v>216</v>
      </c>
      <c r="E577" s="25" t="s">
        <v>217</v>
      </c>
      <c r="F577" s="25">
        <v>49091</v>
      </c>
      <c r="G577" s="26">
        <v>9319</v>
      </c>
      <c r="H577" s="27">
        <v>2694677153</v>
      </c>
      <c r="I577" s="28">
        <v>7</v>
      </c>
      <c r="J577" s="29" t="s">
        <v>2236</v>
      </c>
      <c r="K577" s="67" t="s">
        <v>2234</v>
      </c>
      <c r="L577" s="47">
        <v>135</v>
      </c>
      <c r="M577" s="50" t="s">
        <v>2234</v>
      </c>
      <c r="N577" s="129">
        <v>16.66666667</v>
      </c>
      <c r="O577" s="29" t="str">
        <f t="shared" si="114"/>
        <v>NO</v>
      </c>
      <c r="P577" s="130"/>
      <c r="Q577" s="53" t="str">
        <f t="shared" si="112"/>
        <v>NO</v>
      </c>
      <c r="R577" s="56" t="s">
        <v>2236</v>
      </c>
      <c r="S577" s="57">
        <v>33759</v>
      </c>
      <c r="T577" s="33">
        <v>3741</v>
      </c>
      <c r="U577" s="33">
        <v>3381</v>
      </c>
      <c r="V577" s="58">
        <v>924</v>
      </c>
      <c r="W577" s="32">
        <f t="shared" si="101"/>
        <v>1</v>
      </c>
      <c r="X577" s="25">
        <f t="shared" si="102"/>
        <v>1</v>
      </c>
      <c r="Y577" s="25">
        <f t="shared" si="103"/>
        <v>0</v>
      </c>
      <c r="Z577" s="27">
        <f t="shared" si="104"/>
        <v>0</v>
      </c>
      <c r="AA577" s="66" t="str">
        <f t="shared" si="105"/>
        <v>SRSA</v>
      </c>
      <c r="AB577" s="32">
        <f t="shared" si="106"/>
        <v>1</v>
      </c>
      <c r="AC577" s="25">
        <f t="shared" si="107"/>
        <v>0</v>
      </c>
      <c r="AD577" s="27">
        <f t="shared" si="108"/>
        <v>0</v>
      </c>
      <c r="AE577" s="66" t="str">
        <f t="shared" si="109"/>
        <v>-</v>
      </c>
      <c r="AF577" s="32">
        <f t="shared" si="110"/>
        <v>0</v>
      </c>
    </row>
    <row r="578" spans="1:32" s="1" customFormat="1" ht="12.75">
      <c r="A578" s="136">
        <v>2626130</v>
      </c>
      <c r="B578" s="137">
        <v>63100</v>
      </c>
      <c r="C578" s="32" t="s">
        <v>218</v>
      </c>
      <c r="D578" s="25" t="s">
        <v>219</v>
      </c>
      <c r="E578" s="25" t="s">
        <v>220</v>
      </c>
      <c r="F578" s="25">
        <v>48374</v>
      </c>
      <c r="G578" s="26">
        <v>2423</v>
      </c>
      <c r="H578" s="27">
        <v>2484491200</v>
      </c>
      <c r="I578" s="28" t="s">
        <v>458</v>
      </c>
      <c r="J578" s="29" t="s">
        <v>2235</v>
      </c>
      <c r="K578" s="67" t="s">
        <v>2234</v>
      </c>
      <c r="L578" s="47">
        <v>5602</v>
      </c>
      <c r="M578" s="50" t="s">
        <v>2235</v>
      </c>
      <c r="N578" s="129">
        <v>1.298912161</v>
      </c>
      <c r="O578" s="29" t="str">
        <f t="shared" si="114"/>
        <v>NO</v>
      </c>
      <c r="P578" s="130"/>
      <c r="Q578" s="53" t="str">
        <f t="shared" si="112"/>
        <v>NO</v>
      </c>
      <c r="R578" s="56" t="s">
        <v>2235</v>
      </c>
      <c r="S578" s="57">
        <v>126303</v>
      </c>
      <c r="T578" s="33">
        <v>0</v>
      </c>
      <c r="U578" s="33">
        <v>30710</v>
      </c>
      <c r="V578" s="58">
        <v>3691</v>
      </c>
      <c r="W578" s="32">
        <f t="shared" si="101"/>
        <v>0</v>
      </c>
      <c r="X578" s="25">
        <f t="shared" si="102"/>
        <v>0</v>
      </c>
      <c r="Y578" s="25">
        <f t="shared" si="103"/>
        <v>0</v>
      </c>
      <c r="Z578" s="27">
        <f t="shared" si="104"/>
        <v>0</v>
      </c>
      <c r="AA578" s="66" t="str">
        <f t="shared" si="105"/>
        <v>-</v>
      </c>
      <c r="AB578" s="32">
        <f t="shared" si="106"/>
        <v>0</v>
      </c>
      <c r="AC578" s="25">
        <f t="shared" si="107"/>
        <v>0</v>
      </c>
      <c r="AD578" s="27">
        <f t="shared" si="108"/>
        <v>0</v>
      </c>
      <c r="AE578" s="66" t="str">
        <f t="shared" si="109"/>
        <v>-</v>
      </c>
      <c r="AF578" s="32">
        <f t="shared" si="110"/>
        <v>0</v>
      </c>
    </row>
    <row r="579" spans="1:32" s="1" customFormat="1" ht="12.75">
      <c r="A579" s="136">
        <v>2600167</v>
      </c>
      <c r="B579" s="137">
        <v>82922</v>
      </c>
      <c r="C579" s="32" t="s">
        <v>1319</v>
      </c>
      <c r="D579" s="25" t="s">
        <v>1320</v>
      </c>
      <c r="E579" s="25" t="s">
        <v>531</v>
      </c>
      <c r="F579" s="25">
        <v>48237</v>
      </c>
      <c r="G579" s="26">
        <v>2674</v>
      </c>
      <c r="H579" s="27">
        <v>2485412548</v>
      </c>
      <c r="I579" s="28">
        <v>3</v>
      </c>
      <c r="J579" s="29" t="s">
        <v>2235</v>
      </c>
      <c r="K579" s="67" t="s">
        <v>2234</v>
      </c>
      <c r="L579" s="47">
        <v>246</v>
      </c>
      <c r="M579" s="50" t="s">
        <v>2234</v>
      </c>
      <c r="N579" s="129" t="s">
        <v>454</v>
      </c>
      <c r="O579" s="29" t="str">
        <f t="shared" si="114"/>
        <v>M</v>
      </c>
      <c r="P579" s="130">
        <v>26.217</v>
      </c>
      <c r="Q579" s="53" t="str">
        <f t="shared" si="112"/>
        <v>YES</v>
      </c>
      <c r="R579" s="56" t="s">
        <v>2235</v>
      </c>
      <c r="S579" s="57">
        <v>8086</v>
      </c>
      <c r="T579" s="33">
        <v>2358</v>
      </c>
      <c r="U579" s="33">
        <v>0</v>
      </c>
      <c r="V579" s="58">
        <v>3384</v>
      </c>
      <c r="W579" s="32">
        <f t="shared" si="101"/>
        <v>0</v>
      </c>
      <c r="X579" s="25">
        <f t="shared" si="102"/>
        <v>1</v>
      </c>
      <c r="Y579" s="25">
        <f t="shared" si="103"/>
        <v>0</v>
      </c>
      <c r="Z579" s="27">
        <f t="shared" si="104"/>
        <v>0</v>
      </c>
      <c r="AA579" s="66" t="str">
        <f t="shared" si="105"/>
        <v>-</v>
      </c>
      <c r="AB579" s="32">
        <f t="shared" si="106"/>
        <v>0</v>
      </c>
      <c r="AC579" s="25">
        <f t="shared" si="107"/>
        <v>1</v>
      </c>
      <c r="AD579" s="27">
        <f t="shared" si="108"/>
        <v>0</v>
      </c>
      <c r="AE579" s="66" t="str">
        <f t="shared" si="109"/>
        <v>-</v>
      </c>
      <c r="AF579" s="32">
        <f t="shared" si="110"/>
        <v>0</v>
      </c>
    </row>
    <row r="580" spans="1:32" s="1" customFormat="1" ht="12.75">
      <c r="A580" s="136">
        <v>2626190</v>
      </c>
      <c r="B580" s="137">
        <v>63250</v>
      </c>
      <c r="C580" s="32" t="s">
        <v>221</v>
      </c>
      <c r="D580" s="25" t="s">
        <v>222</v>
      </c>
      <c r="E580" s="25" t="s">
        <v>531</v>
      </c>
      <c r="F580" s="25">
        <v>48237</v>
      </c>
      <c r="G580" s="26">
        <v>2756</v>
      </c>
      <c r="H580" s="27">
        <v>2486918400</v>
      </c>
      <c r="I580" s="28">
        <v>3</v>
      </c>
      <c r="J580" s="29" t="s">
        <v>2235</v>
      </c>
      <c r="K580" s="67" t="s">
        <v>2234</v>
      </c>
      <c r="L580" s="47">
        <v>3793</v>
      </c>
      <c r="M580" s="50" t="s">
        <v>2235</v>
      </c>
      <c r="N580" s="129">
        <v>11.05809129</v>
      </c>
      <c r="O580" s="29" t="str">
        <f t="shared" si="114"/>
        <v>NO</v>
      </c>
      <c r="P580" s="130"/>
      <c r="Q580" s="53" t="str">
        <f t="shared" si="112"/>
        <v>NO</v>
      </c>
      <c r="R580" s="56" t="s">
        <v>2235</v>
      </c>
      <c r="S580" s="57">
        <v>273201</v>
      </c>
      <c r="T580" s="33">
        <v>21603</v>
      </c>
      <c r="U580" s="33">
        <v>108316</v>
      </c>
      <c r="V580" s="58">
        <v>15894</v>
      </c>
      <c r="W580" s="32">
        <f t="shared" si="101"/>
        <v>0</v>
      </c>
      <c r="X580" s="25">
        <f t="shared" si="102"/>
        <v>0</v>
      </c>
      <c r="Y580" s="25">
        <f t="shared" si="103"/>
        <v>0</v>
      </c>
      <c r="Z580" s="27">
        <f t="shared" si="104"/>
        <v>0</v>
      </c>
      <c r="AA580" s="66" t="str">
        <f t="shared" si="105"/>
        <v>-</v>
      </c>
      <c r="AB580" s="32">
        <f t="shared" si="106"/>
        <v>0</v>
      </c>
      <c r="AC580" s="25">
        <f t="shared" si="107"/>
        <v>0</v>
      </c>
      <c r="AD580" s="27">
        <f t="shared" si="108"/>
        <v>0</v>
      </c>
      <c r="AE580" s="66" t="str">
        <f t="shared" si="109"/>
        <v>-</v>
      </c>
      <c r="AF580" s="32">
        <f t="shared" si="110"/>
        <v>0</v>
      </c>
    </row>
    <row r="581" spans="1:32" s="1" customFormat="1" ht="12.75">
      <c r="A581" s="136">
        <v>2600184</v>
      </c>
      <c r="B581" s="137">
        <v>39903</v>
      </c>
      <c r="C581" s="32" t="s">
        <v>1350</v>
      </c>
      <c r="D581" s="25" t="s">
        <v>1351</v>
      </c>
      <c r="E581" s="25" t="s">
        <v>523</v>
      </c>
      <c r="F581" s="25">
        <v>49024</v>
      </c>
      <c r="G581" s="26">
        <v>2507</v>
      </c>
      <c r="H581" s="27">
        <v>2693248951</v>
      </c>
      <c r="I581" s="28">
        <v>2</v>
      </c>
      <c r="J581" s="29" t="s">
        <v>2235</v>
      </c>
      <c r="K581" s="67" t="s">
        <v>2234</v>
      </c>
      <c r="L581" s="47">
        <v>94</v>
      </c>
      <c r="M581" s="50" t="s">
        <v>2234</v>
      </c>
      <c r="N581" s="129" t="s">
        <v>454</v>
      </c>
      <c r="O581" s="29" t="str">
        <f t="shared" si="114"/>
        <v>M</v>
      </c>
      <c r="P581" s="130">
        <v>4.902</v>
      </c>
      <c r="Q581" s="53" t="str">
        <f aca="true" t="shared" si="115" ref="Q581:Q612">IF(AND(ISNUMBER(P581),P581&gt;=20),"YES","NO")</f>
        <v>NO</v>
      </c>
      <c r="R581" s="56" t="s">
        <v>2235</v>
      </c>
      <c r="S581" s="57">
        <v>2433</v>
      </c>
      <c r="T581" s="33">
        <v>0</v>
      </c>
      <c r="U581" s="33">
        <v>0</v>
      </c>
      <c r="V581" s="58">
        <v>62</v>
      </c>
      <c r="W581" s="32">
        <f t="shared" si="101"/>
        <v>0</v>
      </c>
      <c r="X581" s="25">
        <f t="shared" si="102"/>
        <v>1</v>
      </c>
      <c r="Y581" s="25">
        <f t="shared" si="103"/>
        <v>0</v>
      </c>
      <c r="Z581" s="27">
        <f t="shared" si="104"/>
        <v>0</v>
      </c>
      <c r="AA581" s="66" t="str">
        <f t="shared" si="105"/>
        <v>-</v>
      </c>
      <c r="AB581" s="32">
        <f t="shared" si="106"/>
        <v>0</v>
      </c>
      <c r="AC581" s="25">
        <f t="shared" si="107"/>
        <v>0</v>
      </c>
      <c r="AD581" s="27">
        <f t="shared" si="108"/>
        <v>0</v>
      </c>
      <c r="AE581" s="66" t="str">
        <f t="shared" si="109"/>
        <v>-</v>
      </c>
      <c r="AF581" s="32">
        <f t="shared" si="110"/>
        <v>0</v>
      </c>
    </row>
    <row r="582" spans="1:32" s="1" customFormat="1" ht="12.75">
      <c r="A582" s="136">
        <v>2600217</v>
      </c>
      <c r="B582" s="137">
        <v>63912</v>
      </c>
      <c r="C582" s="32" t="s">
        <v>1419</v>
      </c>
      <c r="D582" s="25" t="s">
        <v>1420</v>
      </c>
      <c r="E582" s="25" t="s">
        <v>1421</v>
      </c>
      <c r="F582" s="25">
        <v>48336</v>
      </c>
      <c r="G582" s="26">
        <v>1504</v>
      </c>
      <c r="H582" s="27">
        <v>2484271906</v>
      </c>
      <c r="I582" s="28" t="s">
        <v>480</v>
      </c>
      <c r="J582" s="29" t="s">
        <v>2235</v>
      </c>
      <c r="K582" s="67" t="s">
        <v>2234</v>
      </c>
      <c r="L582" s="47">
        <v>310</v>
      </c>
      <c r="M582" s="50" t="s">
        <v>2234</v>
      </c>
      <c r="N582" s="129" t="s">
        <v>454</v>
      </c>
      <c r="O582" s="29" t="str">
        <f t="shared" si="114"/>
        <v>M</v>
      </c>
      <c r="P582" s="130">
        <v>27.003</v>
      </c>
      <c r="Q582" s="53" t="str">
        <f t="shared" si="115"/>
        <v>YES</v>
      </c>
      <c r="R582" s="56" t="s">
        <v>2235</v>
      </c>
      <c r="S582" s="57">
        <v>8269</v>
      </c>
      <c r="T582" s="33">
        <v>3091</v>
      </c>
      <c r="U582" s="33">
        <v>0</v>
      </c>
      <c r="V582" s="58">
        <v>4389</v>
      </c>
      <c r="W582" s="32">
        <f aca="true" t="shared" si="116" ref="W582:W645">IF(OR(J582="YES",K582="YES"),1,0)</f>
        <v>0</v>
      </c>
      <c r="X582" s="25">
        <f aca="true" t="shared" si="117" ref="X582:X645">IF(OR(AND(ISNUMBER(L582),AND(L582&gt;0,L582&lt;600)),AND(ISNUMBER(L582),AND(L582&gt;0,M582="YES"))),1,0)</f>
        <v>1</v>
      </c>
      <c r="Y582" s="25">
        <f aca="true" t="shared" si="118" ref="Y582:Y645">IF(AND(OR(J582="YES",K582="YES"),(W582=0)),"Trouble",0)</f>
        <v>0</v>
      </c>
      <c r="Z582" s="27">
        <f aca="true" t="shared" si="119" ref="Z582:Z645">IF(AND(OR(AND(ISNUMBER(L582),AND(L582&gt;0,L582&lt;600)),AND(ISNUMBER(L582),AND(L582&gt;0,M582="YES"))),(X582=0)),"Trouble",0)</f>
        <v>0</v>
      </c>
      <c r="AA582" s="66" t="str">
        <f aca="true" t="shared" si="120" ref="AA582:AA645">IF(AND(W582=1,X582=1),"SRSA","-")</f>
        <v>-</v>
      </c>
      <c r="AB582" s="32">
        <f aca="true" t="shared" si="121" ref="AB582:AB645">IF(R582="YES",1,0)</f>
        <v>0</v>
      </c>
      <c r="AC582" s="25">
        <f aca="true" t="shared" si="122" ref="AC582:AC645">IF(OR(AND(ISNUMBER(P582),P582&gt;=20),(AND(ISNUMBER(P582)=FALSE,AND(ISNUMBER(N582),N582&gt;=20)))),1,0)</f>
        <v>1</v>
      </c>
      <c r="AD582" s="27">
        <f aca="true" t="shared" si="123" ref="AD582:AD645">IF(AND(AB582=1,AC582=1),"Initial",0)</f>
        <v>0</v>
      </c>
      <c r="AE582" s="66" t="str">
        <f aca="true" t="shared" si="124" ref="AE582:AE645">IF(AND(AND(AD582="Initial",AF582=0),AND(ISNUMBER(L582),L582&gt;0)),"RLIS","-")</f>
        <v>-</v>
      </c>
      <c r="AF582" s="32">
        <f aca="true" t="shared" si="125" ref="AF582:AF645">IF(AND(AA582="SRSA",AD582="Initial"),"SRSA",0)</f>
        <v>0</v>
      </c>
    </row>
    <row r="583" spans="1:32" s="1" customFormat="1" ht="12.75">
      <c r="A583" s="136">
        <v>2680880</v>
      </c>
      <c r="B583" s="137">
        <v>63000</v>
      </c>
      <c r="C583" s="32" t="s">
        <v>1205</v>
      </c>
      <c r="D583" s="25" t="s">
        <v>1206</v>
      </c>
      <c r="E583" s="25" t="s">
        <v>738</v>
      </c>
      <c r="F583" s="25">
        <v>48328</v>
      </c>
      <c r="G583" s="26">
        <v>2736</v>
      </c>
      <c r="H583" s="27">
        <v>2482093000</v>
      </c>
      <c r="I583" s="28" t="s">
        <v>481</v>
      </c>
      <c r="J583" s="29" t="s">
        <v>2235</v>
      </c>
      <c r="K583" s="67" t="s">
        <v>2234</v>
      </c>
      <c r="L583" s="47">
        <v>53</v>
      </c>
      <c r="M583" s="50" t="s">
        <v>2234</v>
      </c>
      <c r="N583" s="129" t="s">
        <v>454</v>
      </c>
      <c r="O583" s="29" t="str">
        <f t="shared" si="114"/>
        <v>M</v>
      </c>
      <c r="P583" s="130"/>
      <c r="Q583" s="53" t="str">
        <f t="shared" si="115"/>
        <v>NO</v>
      </c>
      <c r="R583" s="56" t="s">
        <v>2235</v>
      </c>
      <c r="S583" s="57">
        <v>398</v>
      </c>
      <c r="T583" s="33">
        <v>0</v>
      </c>
      <c r="U583" s="33">
        <v>0</v>
      </c>
      <c r="V583" s="58">
        <v>65212</v>
      </c>
      <c r="W583" s="32">
        <f t="shared" si="116"/>
        <v>0</v>
      </c>
      <c r="X583" s="25">
        <f t="shared" si="117"/>
        <v>1</v>
      </c>
      <c r="Y583" s="25">
        <f t="shared" si="118"/>
        <v>0</v>
      </c>
      <c r="Z583" s="27">
        <f t="shared" si="119"/>
        <v>0</v>
      </c>
      <c r="AA583" s="66" t="str">
        <f t="shared" si="120"/>
        <v>-</v>
      </c>
      <c r="AB583" s="32">
        <f t="shared" si="121"/>
        <v>0</v>
      </c>
      <c r="AC583" s="25">
        <f t="shared" si="122"/>
        <v>0</v>
      </c>
      <c r="AD583" s="27">
        <f t="shared" si="123"/>
        <v>0</v>
      </c>
      <c r="AE583" s="66" t="str">
        <f t="shared" si="124"/>
        <v>-</v>
      </c>
      <c r="AF583" s="32">
        <f t="shared" si="125"/>
        <v>0</v>
      </c>
    </row>
    <row r="584" spans="1:32" s="1" customFormat="1" ht="12.75">
      <c r="A584" s="136">
        <v>2626220</v>
      </c>
      <c r="B584" s="137">
        <v>61065</v>
      </c>
      <c r="C584" s="32" t="s">
        <v>223</v>
      </c>
      <c r="D584" s="25" t="s">
        <v>224</v>
      </c>
      <c r="E584" s="25" t="s">
        <v>428</v>
      </c>
      <c r="F584" s="25">
        <v>49442</v>
      </c>
      <c r="G584" s="26">
        <v>3029</v>
      </c>
      <c r="H584" s="27">
        <v>2317887100</v>
      </c>
      <c r="I584" s="28">
        <v>4</v>
      </c>
      <c r="J584" s="29" t="s">
        <v>2235</v>
      </c>
      <c r="K584" s="67" t="s">
        <v>2234</v>
      </c>
      <c r="L584" s="47">
        <v>1835</v>
      </c>
      <c r="M584" s="50" t="s">
        <v>2235</v>
      </c>
      <c r="N584" s="129">
        <v>14.58536585</v>
      </c>
      <c r="O584" s="29" t="str">
        <f t="shared" si="114"/>
        <v>NO</v>
      </c>
      <c r="P584" s="130"/>
      <c r="Q584" s="53" t="str">
        <f t="shared" si="115"/>
        <v>NO</v>
      </c>
      <c r="R584" s="56" t="s">
        <v>2235</v>
      </c>
      <c r="S584" s="57">
        <v>96679</v>
      </c>
      <c r="T584" s="33">
        <v>8557</v>
      </c>
      <c r="U584" s="33">
        <v>11123</v>
      </c>
      <c r="V584" s="58">
        <v>9469</v>
      </c>
      <c r="W584" s="32">
        <f t="shared" si="116"/>
        <v>0</v>
      </c>
      <c r="X584" s="25">
        <f t="shared" si="117"/>
        <v>0</v>
      </c>
      <c r="Y584" s="25">
        <f t="shared" si="118"/>
        <v>0</v>
      </c>
      <c r="Z584" s="27">
        <f t="shared" si="119"/>
        <v>0</v>
      </c>
      <c r="AA584" s="66" t="str">
        <f t="shared" si="120"/>
        <v>-</v>
      </c>
      <c r="AB584" s="32">
        <f t="shared" si="121"/>
        <v>0</v>
      </c>
      <c r="AC584" s="25">
        <f t="shared" si="122"/>
        <v>0</v>
      </c>
      <c r="AD584" s="27">
        <f t="shared" si="123"/>
        <v>0</v>
      </c>
      <c r="AE584" s="66" t="str">
        <f t="shared" si="124"/>
        <v>-</v>
      </c>
      <c r="AF584" s="32">
        <f t="shared" si="125"/>
        <v>0</v>
      </c>
    </row>
    <row r="585" spans="1:32" s="1" customFormat="1" ht="12.75">
      <c r="A585" s="136">
        <v>2680890</v>
      </c>
      <c r="B585" s="137">
        <v>64000</v>
      </c>
      <c r="C585" s="32" t="s">
        <v>1207</v>
      </c>
      <c r="D585" s="25" t="s">
        <v>1208</v>
      </c>
      <c r="E585" s="25" t="s">
        <v>443</v>
      </c>
      <c r="F585" s="25">
        <v>49420</v>
      </c>
      <c r="G585" s="26">
        <v>9756</v>
      </c>
      <c r="H585" s="27">
        <v>2318735651</v>
      </c>
      <c r="I585" s="28">
        <v>7</v>
      </c>
      <c r="J585" s="29" t="s">
        <v>2236</v>
      </c>
      <c r="K585" s="67" t="s">
        <v>2234</v>
      </c>
      <c r="L585" s="47">
        <v>29</v>
      </c>
      <c r="M585" s="50" t="s">
        <v>2234</v>
      </c>
      <c r="N585" s="129" t="s">
        <v>454</v>
      </c>
      <c r="O585" s="29" t="str">
        <f t="shared" si="114"/>
        <v>M</v>
      </c>
      <c r="P585" s="130"/>
      <c r="Q585" s="53" t="str">
        <f t="shared" si="115"/>
        <v>NO</v>
      </c>
      <c r="R585" s="56" t="s">
        <v>2236</v>
      </c>
      <c r="S585" s="57">
        <v>173</v>
      </c>
      <c r="T585" s="33">
        <v>0</v>
      </c>
      <c r="U585" s="33">
        <v>82</v>
      </c>
      <c r="V585" s="58">
        <v>1190</v>
      </c>
      <c r="W585" s="32">
        <f t="shared" si="116"/>
        <v>1</v>
      </c>
      <c r="X585" s="25">
        <f t="shared" si="117"/>
        <v>1</v>
      </c>
      <c r="Y585" s="25">
        <f t="shared" si="118"/>
        <v>0</v>
      </c>
      <c r="Z585" s="27">
        <f t="shared" si="119"/>
        <v>0</v>
      </c>
      <c r="AA585" s="66" t="str">
        <f t="shared" si="120"/>
        <v>SRSA</v>
      </c>
      <c r="AB585" s="32">
        <f t="shared" si="121"/>
        <v>1</v>
      </c>
      <c r="AC585" s="25">
        <f t="shared" si="122"/>
        <v>0</v>
      </c>
      <c r="AD585" s="27">
        <f t="shared" si="123"/>
        <v>0</v>
      </c>
      <c r="AE585" s="66" t="str">
        <f t="shared" si="124"/>
        <v>-</v>
      </c>
      <c r="AF585" s="32">
        <f t="shared" si="125"/>
        <v>0</v>
      </c>
    </row>
    <row r="586" spans="1:32" s="1" customFormat="1" ht="12.75">
      <c r="A586" s="136">
        <v>2600285</v>
      </c>
      <c r="B586" s="137">
        <v>17902</v>
      </c>
      <c r="C586" s="32" t="s">
        <v>1543</v>
      </c>
      <c r="D586" s="25" t="s">
        <v>1544</v>
      </c>
      <c r="E586" s="25" t="s">
        <v>1545</v>
      </c>
      <c r="F586" s="25">
        <v>49715</v>
      </c>
      <c r="G586" s="26" t="s">
        <v>771</v>
      </c>
      <c r="H586" s="27">
        <v>9062483241</v>
      </c>
      <c r="I586" s="28">
        <v>7</v>
      </c>
      <c r="J586" s="29" t="s">
        <v>2236</v>
      </c>
      <c r="K586" s="67" t="s">
        <v>2234</v>
      </c>
      <c r="L586" s="47">
        <v>3</v>
      </c>
      <c r="M586" s="50" t="s">
        <v>2234</v>
      </c>
      <c r="N586" s="129" t="s">
        <v>454</v>
      </c>
      <c r="O586" s="29" t="str">
        <f t="shared" si="114"/>
        <v>M</v>
      </c>
      <c r="P586" s="130">
        <v>33.333</v>
      </c>
      <c r="Q586" s="53" t="str">
        <f t="shared" si="115"/>
        <v>YES</v>
      </c>
      <c r="R586" s="56" t="s">
        <v>2236</v>
      </c>
      <c r="S586" s="57">
        <v>4054</v>
      </c>
      <c r="T586" s="33">
        <v>490</v>
      </c>
      <c r="U586" s="33">
        <v>656</v>
      </c>
      <c r="V586" s="58">
        <v>276</v>
      </c>
      <c r="W586" s="32">
        <f t="shared" si="116"/>
        <v>1</v>
      </c>
      <c r="X586" s="25">
        <f t="shared" si="117"/>
        <v>1</v>
      </c>
      <c r="Y586" s="25">
        <f t="shared" si="118"/>
        <v>0</v>
      </c>
      <c r="Z586" s="27">
        <f t="shared" si="119"/>
        <v>0</v>
      </c>
      <c r="AA586" s="66" t="str">
        <f t="shared" si="120"/>
        <v>SRSA</v>
      </c>
      <c r="AB586" s="32">
        <f t="shared" si="121"/>
        <v>1</v>
      </c>
      <c r="AC586" s="25">
        <f t="shared" si="122"/>
        <v>1</v>
      </c>
      <c r="AD586" s="27" t="str">
        <f t="shared" si="123"/>
        <v>Initial</v>
      </c>
      <c r="AE586" s="66" t="str">
        <f t="shared" si="124"/>
        <v>-</v>
      </c>
      <c r="AF586" s="32" t="str">
        <f t="shared" si="125"/>
        <v>SRSA</v>
      </c>
    </row>
    <row r="587" spans="1:32" s="1" customFormat="1" ht="12.75">
      <c r="A587" s="136">
        <v>2626280</v>
      </c>
      <c r="B587" s="137">
        <v>33170</v>
      </c>
      <c r="C587" s="32" t="s">
        <v>225</v>
      </c>
      <c r="D587" s="25" t="s">
        <v>226</v>
      </c>
      <c r="E587" s="25" t="s">
        <v>227</v>
      </c>
      <c r="F587" s="25">
        <v>48864</v>
      </c>
      <c r="G587" s="26">
        <v>1792</v>
      </c>
      <c r="H587" s="27">
        <v>5173499460</v>
      </c>
      <c r="I587" s="28" t="s">
        <v>457</v>
      </c>
      <c r="J587" s="29" t="s">
        <v>2235</v>
      </c>
      <c r="K587" s="67" t="s">
        <v>2234</v>
      </c>
      <c r="L587" s="47">
        <v>3720</v>
      </c>
      <c r="M587" s="50" t="s">
        <v>2235</v>
      </c>
      <c r="N587" s="129">
        <v>5.138793301</v>
      </c>
      <c r="O587" s="29" t="str">
        <f aca="true" t="shared" si="126" ref="O587:O618">IF(ISNUMBER(N587)=FALSE,"M",IF(AND(ISNUMBER(N587),N587&gt;=20),"YES","NO"))</f>
        <v>NO</v>
      </c>
      <c r="P587" s="130"/>
      <c r="Q587" s="53" t="str">
        <f t="shared" si="115"/>
        <v>NO</v>
      </c>
      <c r="R587" s="56" t="s">
        <v>2235</v>
      </c>
      <c r="S587" s="57">
        <v>98702</v>
      </c>
      <c r="T587" s="33">
        <v>4239</v>
      </c>
      <c r="U587" s="33">
        <v>15569</v>
      </c>
      <c r="V587" s="58">
        <v>2451</v>
      </c>
      <c r="W587" s="32">
        <f t="shared" si="116"/>
        <v>0</v>
      </c>
      <c r="X587" s="25">
        <f t="shared" si="117"/>
        <v>0</v>
      </c>
      <c r="Y587" s="25">
        <f t="shared" si="118"/>
        <v>0</v>
      </c>
      <c r="Z587" s="27">
        <f t="shared" si="119"/>
        <v>0</v>
      </c>
      <c r="AA587" s="66" t="str">
        <f t="shared" si="120"/>
        <v>-</v>
      </c>
      <c r="AB587" s="32">
        <f t="shared" si="121"/>
        <v>0</v>
      </c>
      <c r="AC587" s="25">
        <f t="shared" si="122"/>
        <v>0</v>
      </c>
      <c r="AD587" s="27">
        <f t="shared" si="123"/>
        <v>0</v>
      </c>
      <c r="AE587" s="66" t="str">
        <f t="shared" si="124"/>
        <v>-</v>
      </c>
      <c r="AF587" s="32">
        <f t="shared" si="125"/>
        <v>0</v>
      </c>
    </row>
    <row r="588" spans="1:32" s="1" customFormat="1" ht="12.75">
      <c r="A588" s="136">
        <v>2600242</v>
      </c>
      <c r="B588" s="137">
        <v>82956</v>
      </c>
      <c r="C588" s="32" t="s">
        <v>1462</v>
      </c>
      <c r="D588" s="25" t="s">
        <v>1463</v>
      </c>
      <c r="E588" s="25" t="s">
        <v>1234</v>
      </c>
      <c r="F588" s="25">
        <v>48219</v>
      </c>
      <c r="G588" s="26">
        <v>3259</v>
      </c>
      <c r="H588" s="27">
        <v>3135327510</v>
      </c>
      <c r="I588" s="28">
        <v>1</v>
      </c>
      <c r="J588" s="29" t="s">
        <v>2235</v>
      </c>
      <c r="K588" s="67" t="s">
        <v>2234</v>
      </c>
      <c r="L588" s="47">
        <v>605</v>
      </c>
      <c r="M588" s="50" t="s">
        <v>2235</v>
      </c>
      <c r="N588" s="129" t="s">
        <v>454</v>
      </c>
      <c r="O588" s="29" t="str">
        <f t="shared" si="126"/>
        <v>M</v>
      </c>
      <c r="P588" s="130">
        <v>26.9</v>
      </c>
      <c r="Q588" s="53" t="str">
        <f t="shared" si="115"/>
        <v>YES</v>
      </c>
      <c r="R588" s="56" t="s">
        <v>2235</v>
      </c>
      <c r="S588" s="57">
        <v>40280</v>
      </c>
      <c r="T588" s="33">
        <v>6006</v>
      </c>
      <c r="U588" s="33">
        <v>5149</v>
      </c>
      <c r="V588" s="58">
        <v>8512</v>
      </c>
      <c r="W588" s="32">
        <f t="shared" si="116"/>
        <v>0</v>
      </c>
      <c r="X588" s="25">
        <f t="shared" si="117"/>
        <v>0</v>
      </c>
      <c r="Y588" s="25">
        <f t="shared" si="118"/>
        <v>0</v>
      </c>
      <c r="Z588" s="27">
        <f t="shared" si="119"/>
        <v>0</v>
      </c>
      <c r="AA588" s="66" t="str">
        <f t="shared" si="120"/>
        <v>-</v>
      </c>
      <c r="AB588" s="32">
        <f t="shared" si="121"/>
        <v>0</v>
      </c>
      <c r="AC588" s="25">
        <f t="shared" si="122"/>
        <v>1</v>
      </c>
      <c r="AD588" s="27">
        <f t="shared" si="123"/>
        <v>0</v>
      </c>
      <c r="AE588" s="66" t="str">
        <f t="shared" si="124"/>
        <v>-</v>
      </c>
      <c r="AF588" s="32">
        <f t="shared" si="125"/>
        <v>0</v>
      </c>
    </row>
    <row r="589" spans="1:32" s="1" customFormat="1" ht="12.75">
      <c r="A589" s="136">
        <v>2626370</v>
      </c>
      <c r="B589" s="137">
        <v>23080</v>
      </c>
      <c r="C589" s="32" t="s">
        <v>228</v>
      </c>
      <c r="D589" s="25" t="s">
        <v>229</v>
      </c>
      <c r="E589" s="25" t="s">
        <v>230</v>
      </c>
      <c r="F589" s="25">
        <v>49076</v>
      </c>
      <c r="G589" s="26">
        <v>9413</v>
      </c>
      <c r="H589" s="27">
        <v>2697499129</v>
      </c>
      <c r="I589" s="28">
        <v>8</v>
      </c>
      <c r="J589" s="29" t="s">
        <v>2236</v>
      </c>
      <c r="K589" s="67" t="s">
        <v>2234</v>
      </c>
      <c r="L589" s="47">
        <v>1208</v>
      </c>
      <c r="M589" s="50" t="s">
        <v>2235</v>
      </c>
      <c r="N589" s="129">
        <v>6.832298137</v>
      </c>
      <c r="O589" s="29" t="str">
        <f t="shared" si="126"/>
        <v>NO</v>
      </c>
      <c r="P589" s="130"/>
      <c r="Q589" s="53" t="str">
        <f t="shared" si="115"/>
        <v>NO</v>
      </c>
      <c r="R589" s="56" t="s">
        <v>2236</v>
      </c>
      <c r="S589" s="57">
        <v>63638</v>
      </c>
      <c r="T589" s="33">
        <v>4542</v>
      </c>
      <c r="U589" s="33">
        <v>7043</v>
      </c>
      <c r="V589" s="58">
        <v>795</v>
      </c>
      <c r="W589" s="32">
        <f t="shared" si="116"/>
        <v>1</v>
      </c>
      <c r="X589" s="25">
        <f t="shared" si="117"/>
        <v>0</v>
      </c>
      <c r="Y589" s="25">
        <f t="shared" si="118"/>
        <v>0</v>
      </c>
      <c r="Z589" s="27">
        <f t="shared" si="119"/>
        <v>0</v>
      </c>
      <c r="AA589" s="66" t="str">
        <f t="shared" si="120"/>
        <v>-</v>
      </c>
      <c r="AB589" s="32">
        <f t="shared" si="121"/>
        <v>1</v>
      </c>
      <c r="AC589" s="25">
        <f t="shared" si="122"/>
        <v>0</v>
      </c>
      <c r="AD589" s="27">
        <f t="shared" si="123"/>
        <v>0</v>
      </c>
      <c r="AE589" s="66" t="str">
        <f t="shared" si="124"/>
        <v>-</v>
      </c>
      <c r="AF589" s="32">
        <f t="shared" si="125"/>
        <v>0</v>
      </c>
    </row>
    <row r="590" spans="1:32" s="1" customFormat="1" ht="12.75">
      <c r="A590" s="136">
        <v>2626400</v>
      </c>
      <c r="B590" s="137">
        <v>71050</v>
      </c>
      <c r="C590" s="32" t="s">
        <v>231</v>
      </c>
      <c r="D590" s="25" t="s">
        <v>232</v>
      </c>
      <c r="E590" s="25" t="s">
        <v>1512</v>
      </c>
      <c r="F590" s="25">
        <v>49765</v>
      </c>
      <c r="G590" s="26">
        <v>307</v>
      </c>
      <c r="H590" s="27">
        <v>9897338423</v>
      </c>
      <c r="I590" s="28">
        <v>7</v>
      </c>
      <c r="J590" s="29" t="s">
        <v>2236</v>
      </c>
      <c r="K590" s="67" t="s">
        <v>2234</v>
      </c>
      <c r="L590" s="47">
        <v>787</v>
      </c>
      <c r="M590" s="50" t="s">
        <v>2235</v>
      </c>
      <c r="N590" s="129">
        <v>21.56663276</v>
      </c>
      <c r="O590" s="29" t="str">
        <f t="shared" si="126"/>
        <v>YES</v>
      </c>
      <c r="P590" s="130"/>
      <c r="Q590" s="53" t="str">
        <f t="shared" si="115"/>
        <v>NO</v>
      </c>
      <c r="R590" s="56" t="s">
        <v>2236</v>
      </c>
      <c r="S590" s="57">
        <v>73737</v>
      </c>
      <c r="T590" s="33">
        <v>8201</v>
      </c>
      <c r="U590" s="33">
        <v>8083</v>
      </c>
      <c r="V590" s="58">
        <v>10910</v>
      </c>
      <c r="W590" s="32">
        <f t="shared" si="116"/>
        <v>1</v>
      </c>
      <c r="X590" s="25">
        <f t="shared" si="117"/>
        <v>0</v>
      </c>
      <c r="Y590" s="25">
        <f t="shared" si="118"/>
        <v>0</v>
      </c>
      <c r="Z590" s="27">
        <f t="shared" si="119"/>
        <v>0</v>
      </c>
      <c r="AA590" s="66" t="str">
        <f t="shared" si="120"/>
        <v>-</v>
      </c>
      <c r="AB590" s="32">
        <f t="shared" si="121"/>
        <v>1</v>
      </c>
      <c r="AC590" s="25">
        <f t="shared" si="122"/>
        <v>1</v>
      </c>
      <c r="AD590" s="27" t="str">
        <f t="shared" si="123"/>
        <v>Initial</v>
      </c>
      <c r="AE590" s="66" t="str">
        <f t="shared" si="124"/>
        <v>RLIS</v>
      </c>
      <c r="AF590" s="32">
        <f t="shared" si="125"/>
        <v>0</v>
      </c>
    </row>
    <row r="591" spans="1:32" s="1" customFormat="1" ht="12.75">
      <c r="A591" s="136">
        <v>2626430</v>
      </c>
      <c r="B591" s="137">
        <v>23490</v>
      </c>
      <c r="C591" s="32" t="s">
        <v>233</v>
      </c>
      <c r="D591" s="25" t="s">
        <v>234</v>
      </c>
      <c r="E591" s="25" t="s">
        <v>2173</v>
      </c>
      <c r="F591" s="25">
        <v>48837</v>
      </c>
      <c r="G591" s="26">
        <v>7405</v>
      </c>
      <c r="H591" s="27">
        <v>5175435500</v>
      </c>
      <c r="I591" s="28">
        <v>8</v>
      </c>
      <c r="J591" s="29" t="s">
        <v>2236</v>
      </c>
      <c r="K591" s="67" t="s">
        <v>2234</v>
      </c>
      <c r="L591" s="47">
        <v>11</v>
      </c>
      <c r="M591" s="50" t="s">
        <v>2234</v>
      </c>
      <c r="N591" s="129">
        <v>6.666666667</v>
      </c>
      <c r="O591" s="29" t="str">
        <f t="shared" si="126"/>
        <v>NO</v>
      </c>
      <c r="P591" s="130"/>
      <c r="Q591" s="53" t="str">
        <f t="shared" si="115"/>
        <v>NO</v>
      </c>
      <c r="R591" s="56" t="s">
        <v>2236</v>
      </c>
      <c r="S591" s="57">
        <v>631</v>
      </c>
      <c r="T591" s="33">
        <v>0</v>
      </c>
      <c r="U591" s="33">
        <v>51</v>
      </c>
      <c r="V591" s="58">
        <v>74</v>
      </c>
      <c r="W591" s="32">
        <f t="shared" si="116"/>
        <v>1</v>
      </c>
      <c r="X591" s="25">
        <f t="shared" si="117"/>
        <v>1</v>
      </c>
      <c r="Y591" s="25">
        <f t="shared" si="118"/>
        <v>0</v>
      </c>
      <c r="Z591" s="27">
        <f t="shared" si="119"/>
        <v>0</v>
      </c>
      <c r="AA591" s="66" t="str">
        <f t="shared" si="120"/>
        <v>SRSA</v>
      </c>
      <c r="AB591" s="32">
        <f t="shared" si="121"/>
        <v>1</v>
      </c>
      <c r="AC591" s="25">
        <f t="shared" si="122"/>
        <v>0</v>
      </c>
      <c r="AD591" s="27">
        <f t="shared" si="123"/>
        <v>0</v>
      </c>
      <c r="AE591" s="66" t="str">
        <f t="shared" si="124"/>
        <v>-</v>
      </c>
      <c r="AF591" s="32">
        <f t="shared" si="125"/>
        <v>0</v>
      </c>
    </row>
    <row r="592" spans="1:32" s="1" customFormat="1" ht="12.75">
      <c r="A592" s="136">
        <v>2626490</v>
      </c>
      <c r="B592" s="137">
        <v>51060</v>
      </c>
      <c r="C592" s="32" t="s">
        <v>236</v>
      </c>
      <c r="D592" s="25" t="s">
        <v>237</v>
      </c>
      <c r="E592" s="25" t="s">
        <v>238</v>
      </c>
      <c r="F592" s="25">
        <v>49675</v>
      </c>
      <c r="G592" s="26">
        <v>9701</v>
      </c>
      <c r="H592" s="27">
        <v>2318894251</v>
      </c>
      <c r="I592" s="28" t="s">
        <v>471</v>
      </c>
      <c r="J592" s="29" t="s">
        <v>2236</v>
      </c>
      <c r="K592" s="67" t="s">
        <v>2234</v>
      </c>
      <c r="L592" s="47">
        <v>455</v>
      </c>
      <c r="M592" s="50" t="s">
        <v>2234</v>
      </c>
      <c r="N592" s="129">
        <v>12.38938053</v>
      </c>
      <c r="O592" s="29" t="str">
        <f t="shared" si="126"/>
        <v>NO</v>
      </c>
      <c r="P592" s="130"/>
      <c r="Q592" s="53" t="str">
        <f t="shared" si="115"/>
        <v>NO</v>
      </c>
      <c r="R592" s="56" t="s">
        <v>2236</v>
      </c>
      <c r="S592" s="57">
        <v>34651</v>
      </c>
      <c r="T592" s="33">
        <v>2424</v>
      </c>
      <c r="U592" s="33">
        <v>3283</v>
      </c>
      <c r="V592" s="58">
        <v>3081</v>
      </c>
      <c r="W592" s="32">
        <f t="shared" si="116"/>
        <v>1</v>
      </c>
      <c r="X592" s="25">
        <f t="shared" si="117"/>
        <v>1</v>
      </c>
      <c r="Y592" s="25">
        <f t="shared" si="118"/>
        <v>0</v>
      </c>
      <c r="Z592" s="27">
        <f t="shared" si="119"/>
        <v>0</v>
      </c>
      <c r="AA592" s="66" t="str">
        <f t="shared" si="120"/>
        <v>SRSA</v>
      </c>
      <c r="AB592" s="32">
        <f t="shared" si="121"/>
        <v>1</v>
      </c>
      <c r="AC592" s="25">
        <f t="shared" si="122"/>
        <v>0</v>
      </c>
      <c r="AD592" s="27">
        <f t="shared" si="123"/>
        <v>0</v>
      </c>
      <c r="AE592" s="66" t="str">
        <f t="shared" si="124"/>
        <v>-</v>
      </c>
      <c r="AF592" s="32">
        <f t="shared" si="125"/>
        <v>0</v>
      </c>
    </row>
    <row r="593" spans="1:32" s="1" customFormat="1" ht="12.75">
      <c r="A593" s="136">
        <v>2626520</v>
      </c>
      <c r="B593" s="137">
        <v>46110</v>
      </c>
      <c r="C593" s="32" t="s">
        <v>239</v>
      </c>
      <c r="D593" s="25" t="s">
        <v>2140</v>
      </c>
      <c r="E593" s="25" t="s">
        <v>240</v>
      </c>
      <c r="F593" s="25">
        <v>49265</v>
      </c>
      <c r="G593" s="26">
        <v>220</v>
      </c>
      <c r="H593" s="27">
        <v>5174672174</v>
      </c>
      <c r="I593" s="28">
        <v>7</v>
      </c>
      <c r="J593" s="29" t="s">
        <v>2236</v>
      </c>
      <c r="K593" s="67" t="s">
        <v>2234</v>
      </c>
      <c r="L593" s="47">
        <v>1710</v>
      </c>
      <c r="M593" s="50" t="s">
        <v>2235</v>
      </c>
      <c r="N593" s="129">
        <v>6.1861521</v>
      </c>
      <c r="O593" s="29" t="str">
        <f t="shared" si="126"/>
        <v>NO</v>
      </c>
      <c r="P593" s="130"/>
      <c r="Q593" s="53" t="str">
        <f t="shared" si="115"/>
        <v>NO</v>
      </c>
      <c r="R593" s="56" t="s">
        <v>2236</v>
      </c>
      <c r="S593" s="57">
        <v>50319</v>
      </c>
      <c r="T593" s="33">
        <v>2950</v>
      </c>
      <c r="U593" s="33">
        <v>13544</v>
      </c>
      <c r="V593" s="58">
        <v>1127</v>
      </c>
      <c r="W593" s="32">
        <f t="shared" si="116"/>
        <v>1</v>
      </c>
      <c r="X593" s="25">
        <f t="shared" si="117"/>
        <v>0</v>
      </c>
      <c r="Y593" s="25">
        <f t="shared" si="118"/>
        <v>0</v>
      </c>
      <c r="Z593" s="27">
        <f t="shared" si="119"/>
        <v>0</v>
      </c>
      <c r="AA593" s="66" t="str">
        <f t="shared" si="120"/>
        <v>-</v>
      </c>
      <c r="AB593" s="32">
        <f t="shared" si="121"/>
        <v>1</v>
      </c>
      <c r="AC593" s="25">
        <f t="shared" si="122"/>
        <v>0</v>
      </c>
      <c r="AD593" s="27">
        <f t="shared" si="123"/>
        <v>0</v>
      </c>
      <c r="AE593" s="66" t="str">
        <f t="shared" si="124"/>
        <v>-</v>
      </c>
      <c r="AF593" s="32">
        <f t="shared" si="125"/>
        <v>0</v>
      </c>
    </row>
    <row r="594" spans="1:32" s="1" customFormat="1" ht="12.75">
      <c r="A594" s="136">
        <v>2626550</v>
      </c>
      <c r="B594" s="137">
        <v>66050</v>
      </c>
      <c r="C594" s="32" t="s">
        <v>241</v>
      </c>
      <c r="D594" s="25" t="s">
        <v>242</v>
      </c>
      <c r="E594" s="25" t="s">
        <v>243</v>
      </c>
      <c r="F594" s="25">
        <v>49953</v>
      </c>
      <c r="G594" s="26">
        <v>1495</v>
      </c>
      <c r="H594" s="27">
        <v>9068844422</v>
      </c>
      <c r="I594" s="28">
        <v>7</v>
      </c>
      <c r="J594" s="29" t="s">
        <v>2236</v>
      </c>
      <c r="K594" s="67" t="s">
        <v>2234</v>
      </c>
      <c r="L594" s="47">
        <v>576</v>
      </c>
      <c r="M594" s="50" t="s">
        <v>2234</v>
      </c>
      <c r="N594" s="129">
        <v>11.22112211</v>
      </c>
      <c r="O594" s="29" t="str">
        <f t="shared" si="126"/>
        <v>NO</v>
      </c>
      <c r="P594" s="130"/>
      <c r="Q594" s="53" t="str">
        <f t="shared" si="115"/>
        <v>NO</v>
      </c>
      <c r="R594" s="56" t="s">
        <v>2236</v>
      </c>
      <c r="S594" s="57">
        <v>42863</v>
      </c>
      <c r="T594" s="33">
        <v>3347</v>
      </c>
      <c r="U594" s="33">
        <v>4315</v>
      </c>
      <c r="V594" s="58">
        <v>6411</v>
      </c>
      <c r="W594" s="32">
        <f t="shared" si="116"/>
        <v>1</v>
      </c>
      <c r="X594" s="25">
        <f t="shared" si="117"/>
        <v>1</v>
      </c>
      <c r="Y594" s="25">
        <f t="shared" si="118"/>
        <v>0</v>
      </c>
      <c r="Z594" s="27">
        <f t="shared" si="119"/>
        <v>0</v>
      </c>
      <c r="AA594" s="66" t="str">
        <f t="shared" si="120"/>
        <v>SRSA</v>
      </c>
      <c r="AB594" s="32">
        <f t="shared" si="121"/>
        <v>1</v>
      </c>
      <c r="AC594" s="25">
        <f t="shared" si="122"/>
        <v>0</v>
      </c>
      <c r="AD594" s="27">
        <f t="shared" si="123"/>
        <v>0</v>
      </c>
      <c r="AE594" s="66" t="str">
        <f t="shared" si="124"/>
        <v>-</v>
      </c>
      <c r="AF594" s="32">
        <f t="shared" si="125"/>
        <v>0</v>
      </c>
    </row>
    <row r="595" spans="1:32" s="1" customFormat="1" ht="12.75">
      <c r="A595" s="136">
        <v>2626760</v>
      </c>
      <c r="B595" s="137">
        <v>61190</v>
      </c>
      <c r="C595" s="32" t="s">
        <v>244</v>
      </c>
      <c r="D595" s="25" t="s">
        <v>245</v>
      </c>
      <c r="E595" s="25" t="s">
        <v>428</v>
      </c>
      <c r="F595" s="25">
        <v>49442</v>
      </c>
      <c r="G595" s="26">
        <v>1498</v>
      </c>
      <c r="H595" s="27">
        <v>2317601309</v>
      </c>
      <c r="I595" s="28" t="s">
        <v>467</v>
      </c>
      <c r="J595" s="29" t="s">
        <v>2235</v>
      </c>
      <c r="K595" s="67" t="s">
        <v>2234</v>
      </c>
      <c r="L595" s="47">
        <v>2578</v>
      </c>
      <c r="M595" s="50" t="s">
        <v>2235</v>
      </c>
      <c r="N595" s="129">
        <v>12.39488117</v>
      </c>
      <c r="O595" s="29" t="str">
        <f t="shared" si="126"/>
        <v>NO</v>
      </c>
      <c r="P595" s="130"/>
      <c r="Q595" s="53" t="str">
        <f t="shared" si="115"/>
        <v>NO</v>
      </c>
      <c r="R595" s="56" t="s">
        <v>2235</v>
      </c>
      <c r="S595" s="57">
        <v>160537</v>
      </c>
      <c r="T595" s="33">
        <v>11997</v>
      </c>
      <c r="U595" s="33">
        <v>16828</v>
      </c>
      <c r="V595" s="58">
        <v>10865</v>
      </c>
      <c r="W595" s="32">
        <f t="shared" si="116"/>
        <v>0</v>
      </c>
      <c r="X595" s="25">
        <f t="shared" si="117"/>
        <v>0</v>
      </c>
      <c r="Y595" s="25">
        <f t="shared" si="118"/>
        <v>0</v>
      </c>
      <c r="Z595" s="27">
        <f t="shared" si="119"/>
        <v>0</v>
      </c>
      <c r="AA595" s="66" t="str">
        <f t="shared" si="120"/>
        <v>-</v>
      </c>
      <c r="AB595" s="32">
        <f t="shared" si="121"/>
        <v>0</v>
      </c>
      <c r="AC595" s="25">
        <f t="shared" si="122"/>
        <v>0</v>
      </c>
      <c r="AD595" s="27">
        <f t="shared" si="123"/>
        <v>0</v>
      </c>
      <c r="AE595" s="66" t="str">
        <f t="shared" si="124"/>
        <v>-</v>
      </c>
      <c r="AF595" s="32">
        <f t="shared" si="125"/>
        <v>0</v>
      </c>
    </row>
    <row r="596" spans="1:32" s="1" customFormat="1" ht="12.75">
      <c r="A596" s="136">
        <v>2626970</v>
      </c>
      <c r="B596" s="137">
        <v>35010</v>
      </c>
      <c r="C596" s="32" t="s">
        <v>249</v>
      </c>
      <c r="D596" s="25" t="s">
        <v>250</v>
      </c>
      <c r="E596" s="25" t="s">
        <v>251</v>
      </c>
      <c r="F596" s="25">
        <v>48750</v>
      </c>
      <c r="G596" s="26">
        <v>9298</v>
      </c>
      <c r="H596" s="27">
        <v>9897392033</v>
      </c>
      <c r="I596" s="28">
        <v>7</v>
      </c>
      <c r="J596" s="29" t="s">
        <v>2236</v>
      </c>
      <c r="K596" s="67" t="s">
        <v>2234</v>
      </c>
      <c r="L596" s="47">
        <v>1639</v>
      </c>
      <c r="M596" s="50" t="s">
        <v>2235</v>
      </c>
      <c r="N596" s="129">
        <v>20.87604846</v>
      </c>
      <c r="O596" s="29" t="str">
        <f t="shared" si="126"/>
        <v>YES</v>
      </c>
      <c r="P596" s="130"/>
      <c r="Q596" s="53" t="str">
        <f t="shared" si="115"/>
        <v>NO</v>
      </c>
      <c r="R596" s="56" t="s">
        <v>2236</v>
      </c>
      <c r="S596" s="57">
        <v>179718</v>
      </c>
      <c r="T596" s="33">
        <v>16453</v>
      </c>
      <c r="U596" s="33">
        <v>17057</v>
      </c>
      <c r="V596" s="58">
        <v>23201</v>
      </c>
      <c r="W596" s="32">
        <f t="shared" si="116"/>
        <v>1</v>
      </c>
      <c r="X596" s="25">
        <f t="shared" si="117"/>
        <v>0</v>
      </c>
      <c r="Y596" s="25">
        <f t="shared" si="118"/>
        <v>0</v>
      </c>
      <c r="Z596" s="27">
        <f t="shared" si="119"/>
        <v>0</v>
      </c>
      <c r="AA596" s="66" t="str">
        <f t="shared" si="120"/>
        <v>-</v>
      </c>
      <c r="AB596" s="32">
        <f t="shared" si="121"/>
        <v>1</v>
      </c>
      <c r="AC596" s="25">
        <f t="shared" si="122"/>
        <v>1</v>
      </c>
      <c r="AD596" s="27" t="str">
        <f t="shared" si="123"/>
        <v>Initial</v>
      </c>
      <c r="AE596" s="66" t="str">
        <f t="shared" si="124"/>
        <v>RLIS</v>
      </c>
      <c r="AF596" s="32">
        <f t="shared" si="125"/>
        <v>0</v>
      </c>
    </row>
    <row r="597" spans="1:32" s="1" customFormat="1" ht="12.75">
      <c r="A597" s="136">
        <v>2627060</v>
      </c>
      <c r="B597" s="137">
        <v>3020</v>
      </c>
      <c r="C597" s="32" t="s">
        <v>252</v>
      </c>
      <c r="D597" s="25" t="s">
        <v>253</v>
      </c>
      <c r="E597" s="25" t="s">
        <v>254</v>
      </c>
      <c r="F597" s="25">
        <v>49078</v>
      </c>
      <c r="G597" s="26">
        <v>1097</v>
      </c>
      <c r="H597" s="27">
        <v>2696926066</v>
      </c>
      <c r="I597" s="28" t="s">
        <v>470</v>
      </c>
      <c r="J597" s="29" t="s">
        <v>2235</v>
      </c>
      <c r="K597" s="67" t="s">
        <v>2234</v>
      </c>
      <c r="L597" s="47">
        <v>2084</v>
      </c>
      <c r="M597" s="50" t="s">
        <v>2235</v>
      </c>
      <c r="N597" s="129">
        <v>6.076324565</v>
      </c>
      <c r="O597" s="29" t="str">
        <f t="shared" si="126"/>
        <v>NO</v>
      </c>
      <c r="P597" s="130"/>
      <c r="Q597" s="53" t="str">
        <f t="shared" si="115"/>
        <v>NO</v>
      </c>
      <c r="R597" s="56" t="s">
        <v>2236</v>
      </c>
      <c r="S597" s="57">
        <v>96539</v>
      </c>
      <c r="T597" s="33">
        <v>5193</v>
      </c>
      <c r="U597" s="33">
        <v>10900</v>
      </c>
      <c r="V597" s="58">
        <v>1373</v>
      </c>
      <c r="W597" s="32">
        <f t="shared" si="116"/>
        <v>0</v>
      </c>
      <c r="X597" s="25">
        <f t="shared" si="117"/>
        <v>0</v>
      </c>
      <c r="Y597" s="25">
        <f t="shared" si="118"/>
        <v>0</v>
      </c>
      <c r="Z597" s="27">
        <f t="shared" si="119"/>
        <v>0</v>
      </c>
      <c r="AA597" s="66" t="str">
        <f t="shared" si="120"/>
        <v>-</v>
      </c>
      <c r="AB597" s="32">
        <f t="shared" si="121"/>
        <v>1</v>
      </c>
      <c r="AC597" s="25">
        <f t="shared" si="122"/>
        <v>0</v>
      </c>
      <c r="AD597" s="27">
        <f t="shared" si="123"/>
        <v>0</v>
      </c>
      <c r="AE597" s="66" t="str">
        <f t="shared" si="124"/>
        <v>-</v>
      </c>
      <c r="AF597" s="32">
        <f t="shared" si="125"/>
        <v>0</v>
      </c>
    </row>
    <row r="598" spans="1:32" s="1" customFormat="1" ht="12.75">
      <c r="A598" s="136">
        <v>2680900</v>
      </c>
      <c r="B598" s="137">
        <v>70000</v>
      </c>
      <c r="C598" s="32" t="s">
        <v>1209</v>
      </c>
      <c r="D598" s="25" t="s">
        <v>1210</v>
      </c>
      <c r="E598" s="25" t="s">
        <v>304</v>
      </c>
      <c r="F598" s="25">
        <v>49424</v>
      </c>
      <c r="G598" s="26">
        <v>9241</v>
      </c>
      <c r="H598" s="27">
        <v>6167388940</v>
      </c>
      <c r="I598" s="28">
        <v>8</v>
      </c>
      <c r="J598" s="29" t="s">
        <v>2236</v>
      </c>
      <c r="K598" s="67" t="s">
        <v>2234</v>
      </c>
      <c r="L598" s="47">
        <v>357</v>
      </c>
      <c r="M598" s="50" t="s">
        <v>2234</v>
      </c>
      <c r="N598" s="129" t="s">
        <v>454</v>
      </c>
      <c r="O598" s="29" t="str">
        <f t="shared" si="126"/>
        <v>M</v>
      </c>
      <c r="P598" s="130"/>
      <c r="Q598" s="53" t="str">
        <f t="shared" si="115"/>
        <v>NO</v>
      </c>
      <c r="R598" s="56" t="s">
        <v>2236</v>
      </c>
      <c r="S598" s="57">
        <v>1921</v>
      </c>
      <c r="T598" s="33">
        <v>0</v>
      </c>
      <c r="U598" s="33">
        <v>931</v>
      </c>
      <c r="V598" s="58">
        <v>9278</v>
      </c>
      <c r="W598" s="32">
        <f t="shared" si="116"/>
        <v>1</v>
      </c>
      <c r="X598" s="25">
        <f t="shared" si="117"/>
        <v>1</v>
      </c>
      <c r="Y598" s="25">
        <f t="shared" si="118"/>
        <v>0</v>
      </c>
      <c r="Z598" s="27">
        <f t="shared" si="119"/>
        <v>0</v>
      </c>
      <c r="AA598" s="66" t="str">
        <f t="shared" si="120"/>
        <v>SRSA</v>
      </c>
      <c r="AB598" s="32">
        <f t="shared" si="121"/>
        <v>1</v>
      </c>
      <c r="AC598" s="25">
        <f t="shared" si="122"/>
        <v>0</v>
      </c>
      <c r="AD598" s="27">
        <f t="shared" si="123"/>
        <v>0</v>
      </c>
      <c r="AE598" s="66" t="str">
        <f t="shared" si="124"/>
        <v>-</v>
      </c>
      <c r="AF598" s="32">
        <f t="shared" si="125"/>
        <v>0</v>
      </c>
    </row>
    <row r="599" spans="1:32" s="1" customFormat="1" ht="12.75">
      <c r="A599" s="136">
        <v>2600274</v>
      </c>
      <c r="B599" s="137">
        <v>3902</v>
      </c>
      <c r="C599" s="32" t="s">
        <v>1521</v>
      </c>
      <c r="D599" s="25" t="s">
        <v>1522</v>
      </c>
      <c r="E599" s="25" t="s">
        <v>1523</v>
      </c>
      <c r="F599" s="25">
        <v>49010</v>
      </c>
      <c r="G599" s="26" t="s">
        <v>771</v>
      </c>
      <c r="H599" s="27">
        <v>2696868227</v>
      </c>
      <c r="I599" s="28">
        <v>7</v>
      </c>
      <c r="J599" s="29" t="s">
        <v>2236</v>
      </c>
      <c r="K599" s="67" t="s">
        <v>2234</v>
      </c>
      <c r="L599" s="47">
        <v>14</v>
      </c>
      <c r="M599" s="50" t="s">
        <v>2234</v>
      </c>
      <c r="N599" s="129" t="s">
        <v>454</v>
      </c>
      <c r="O599" s="29" t="str">
        <f t="shared" si="126"/>
        <v>M</v>
      </c>
      <c r="P599" s="130"/>
      <c r="Q599" s="53" t="str">
        <f t="shared" si="115"/>
        <v>NO</v>
      </c>
      <c r="R599" s="56" t="s">
        <v>2236</v>
      </c>
      <c r="S599" s="57">
        <v>662</v>
      </c>
      <c r="T599" s="33">
        <v>0</v>
      </c>
      <c r="U599" s="33">
        <v>0</v>
      </c>
      <c r="V599" s="58">
        <v>331</v>
      </c>
      <c r="W599" s="32">
        <f t="shared" si="116"/>
        <v>1</v>
      </c>
      <c r="X599" s="25">
        <f t="shared" si="117"/>
        <v>1</v>
      </c>
      <c r="Y599" s="25">
        <f t="shared" si="118"/>
        <v>0</v>
      </c>
      <c r="Z599" s="27">
        <f t="shared" si="119"/>
        <v>0</v>
      </c>
      <c r="AA599" s="66" t="str">
        <f t="shared" si="120"/>
        <v>SRSA</v>
      </c>
      <c r="AB599" s="32">
        <f t="shared" si="121"/>
        <v>1</v>
      </c>
      <c r="AC599" s="25">
        <f t="shared" si="122"/>
        <v>0</v>
      </c>
      <c r="AD599" s="27">
        <f t="shared" si="123"/>
        <v>0</v>
      </c>
      <c r="AE599" s="66" t="str">
        <f t="shared" si="124"/>
        <v>-</v>
      </c>
      <c r="AF599" s="32">
        <f t="shared" si="125"/>
        <v>0</v>
      </c>
    </row>
    <row r="600" spans="1:32" s="1" customFormat="1" ht="12.75">
      <c r="A600" s="136">
        <v>2627150</v>
      </c>
      <c r="B600" s="137">
        <v>19120</v>
      </c>
      <c r="C600" s="32" t="s">
        <v>255</v>
      </c>
      <c r="D600" s="25" t="s">
        <v>256</v>
      </c>
      <c r="E600" s="25" t="s">
        <v>257</v>
      </c>
      <c r="F600" s="25">
        <v>48831</v>
      </c>
      <c r="G600" s="26">
        <v>9724</v>
      </c>
      <c r="H600" s="27">
        <v>9898342271</v>
      </c>
      <c r="I600" s="28" t="s">
        <v>468</v>
      </c>
      <c r="J600" s="29" t="s">
        <v>2236</v>
      </c>
      <c r="K600" s="67" t="s">
        <v>2234</v>
      </c>
      <c r="L600" s="47">
        <v>1653</v>
      </c>
      <c r="M600" s="50" t="s">
        <v>2235</v>
      </c>
      <c r="N600" s="129">
        <v>9.9559956</v>
      </c>
      <c r="O600" s="29" t="str">
        <f t="shared" si="126"/>
        <v>NO</v>
      </c>
      <c r="P600" s="130"/>
      <c r="Q600" s="53" t="str">
        <f t="shared" si="115"/>
        <v>NO</v>
      </c>
      <c r="R600" s="56" t="s">
        <v>2236</v>
      </c>
      <c r="S600" s="57">
        <v>90297</v>
      </c>
      <c r="T600" s="33">
        <v>6626</v>
      </c>
      <c r="U600" s="33">
        <v>9860</v>
      </c>
      <c r="V600" s="58">
        <v>1090</v>
      </c>
      <c r="W600" s="32">
        <f t="shared" si="116"/>
        <v>1</v>
      </c>
      <c r="X600" s="25">
        <f t="shared" si="117"/>
        <v>0</v>
      </c>
      <c r="Y600" s="25">
        <f t="shared" si="118"/>
        <v>0</v>
      </c>
      <c r="Z600" s="27">
        <f t="shared" si="119"/>
        <v>0</v>
      </c>
      <c r="AA600" s="66" t="str">
        <f t="shared" si="120"/>
        <v>-</v>
      </c>
      <c r="AB600" s="32">
        <f t="shared" si="121"/>
        <v>1</v>
      </c>
      <c r="AC600" s="25">
        <f t="shared" si="122"/>
        <v>0</v>
      </c>
      <c r="AD600" s="27">
        <f t="shared" si="123"/>
        <v>0</v>
      </c>
      <c r="AE600" s="66" t="str">
        <f t="shared" si="124"/>
        <v>-</v>
      </c>
      <c r="AF600" s="32">
        <f t="shared" si="125"/>
        <v>0</v>
      </c>
    </row>
    <row r="601" spans="1:32" s="1" customFormat="1" ht="12.75">
      <c r="A601" s="136">
        <v>2627180</v>
      </c>
      <c r="B601" s="137">
        <v>32090</v>
      </c>
      <c r="C601" s="32" t="s">
        <v>258</v>
      </c>
      <c r="D601" s="25" t="s">
        <v>259</v>
      </c>
      <c r="E601" s="25" t="s">
        <v>260</v>
      </c>
      <c r="F601" s="25">
        <v>48754</v>
      </c>
      <c r="G601" s="26">
        <v>8</v>
      </c>
      <c r="H601" s="27">
        <v>9896784261</v>
      </c>
      <c r="I601" s="28">
        <v>7</v>
      </c>
      <c r="J601" s="29" t="s">
        <v>2236</v>
      </c>
      <c r="K601" s="67" t="s">
        <v>2234</v>
      </c>
      <c r="L601" s="47">
        <v>207</v>
      </c>
      <c r="M601" s="50" t="s">
        <v>2234</v>
      </c>
      <c r="N601" s="129">
        <v>14.11764706</v>
      </c>
      <c r="O601" s="29" t="str">
        <f t="shared" si="126"/>
        <v>NO</v>
      </c>
      <c r="P601" s="130"/>
      <c r="Q601" s="53" t="str">
        <f t="shared" si="115"/>
        <v>NO</v>
      </c>
      <c r="R601" s="56" t="s">
        <v>2236</v>
      </c>
      <c r="S601" s="57">
        <v>25668</v>
      </c>
      <c r="T601" s="33">
        <v>2101</v>
      </c>
      <c r="U601" s="33">
        <v>2359</v>
      </c>
      <c r="V601" s="58">
        <v>2657</v>
      </c>
      <c r="W601" s="32">
        <f t="shared" si="116"/>
        <v>1</v>
      </c>
      <c r="X601" s="25">
        <f t="shared" si="117"/>
        <v>1</v>
      </c>
      <c r="Y601" s="25">
        <f t="shared" si="118"/>
        <v>0</v>
      </c>
      <c r="Z601" s="27">
        <f t="shared" si="119"/>
        <v>0</v>
      </c>
      <c r="AA601" s="66" t="str">
        <f t="shared" si="120"/>
        <v>SRSA</v>
      </c>
      <c r="AB601" s="32">
        <f t="shared" si="121"/>
        <v>1</v>
      </c>
      <c r="AC601" s="25">
        <f t="shared" si="122"/>
        <v>0</v>
      </c>
      <c r="AD601" s="27">
        <f t="shared" si="123"/>
        <v>0</v>
      </c>
      <c r="AE601" s="66" t="str">
        <f t="shared" si="124"/>
        <v>-</v>
      </c>
      <c r="AF601" s="32">
        <f t="shared" si="125"/>
        <v>0</v>
      </c>
    </row>
    <row r="602" spans="1:32" s="1" customFormat="1" ht="12.75">
      <c r="A602" s="136">
        <v>2627210</v>
      </c>
      <c r="B602" s="137">
        <v>78110</v>
      </c>
      <c r="C602" s="32" t="s">
        <v>261</v>
      </c>
      <c r="D602" s="25" t="s">
        <v>37</v>
      </c>
      <c r="E602" s="25" t="s">
        <v>262</v>
      </c>
      <c r="F602" s="25">
        <v>48867</v>
      </c>
      <c r="G602" s="26">
        <v>340</v>
      </c>
      <c r="H602" s="27">
        <v>9897238131</v>
      </c>
      <c r="I602" s="28" t="s">
        <v>460</v>
      </c>
      <c r="J602" s="29" t="s">
        <v>2235</v>
      </c>
      <c r="K602" s="67" t="s">
        <v>2234</v>
      </c>
      <c r="L602" s="47">
        <v>3741</v>
      </c>
      <c r="M602" s="50" t="s">
        <v>2235</v>
      </c>
      <c r="N602" s="129">
        <v>13.70177268</v>
      </c>
      <c r="O602" s="29" t="str">
        <f t="shared" si="126"/>
        <v>NO</v>
      </c>
      <c r="P602" s="130"/>
      <c r="Q602" s="53" t="str">
        <f t="shared" si="115"/>
        <v>NO</v>
      </c>
      <c r="R602" s="56" t="s">
        <v>2236</v>
      </c>
      <c r="S602" s="57">
        <v>260643</v>
      </c>
      <c r="T602" s="33">
        <v>20963</v>
      </c>
      <c r="U602" s="33">
        <v>26669</v>
      </c>
      <c r="V602" s="58">
        <v>10150</v>
      </c>
      <c r="W602" s="32">
        <f t="shared" si="116"/>
        <v>0</v>
      </c>
      <c r="X602" s="25">
        <f t="shared" si="117"/>
        <v>0</v>
      </c>
      <c r="Y602" s="25">
        <f t="shared" si="118"/>
        <v>0</v>
      </c>
      <c r="Z602" s="27">
        <f t="shared" si="119"/>
        <v>0</v>
      </c>
      <c r="AA602" s="66" t="str">
        <f t="shared" si="120"/>
        <v>-</v>
      </c>
      <c r="AB602" s="32">
        <f t="shared" si="121"/>
        <v>1</v>
      </c>
      <c r="AC602" s="25">
        <f t="shared" si="122"/>
        <v>0</v>
      </c>
      <c r="AD602" s="27">
        <f t="shared" si="123"/>
        <v>0</v>
      </c>
      <c r="AE602" s="66" t="str">
        <f t="shared" si="124"/>
        <v>-</v>
      </c>
      <c r="AF602" s="32">
        <f t="shared" si="125"/>
        <v>0</v>
      </c>
    </row>
    <row r="603" spans="1:32" s="1" customFormat="1" ht="12.75">
      <c r="A603" s="136">
        <v>2627240</v>
      </c>
      <c r="B603" s="137">
        <v>63110</v>
      </c>
      <c r="C603" s="32" t="s">
        <v>263</v>
      </c>
      <c r="D603" s="25" t="s">
        <v>264</v>
      </c>
      <c r="E603" s="25" t="s">
        <v>727</v>
      </c>
      <c r="F603" s="25">
        <v>48371</v>
      </c>
      <c r="G603" s="26">
        <v>4863</v>
      </c>
      <c r="H603" s="27">
        <v>2489695000</v>
      </c>
      <c r="I603" s="28" t="s">
        <v>458</v>
      </c>
      <c r="J603" s="29" t="s">
        <v>2235</v>
      </c>
      <c r="K603" s="67" t="s">
        <v>2234</v>
      </c>
      <c r="L603" s="47">
        <v>3717</v>
      </c>
      <c r="M603" s="50" t="s">
        <v>2235</v>
      </c>
      <c r="N603" s="129">
        <v>4.760736196</v>
      </c>
      <c r="O603" s="29" t="str">
        <f t="shared" si="126"/>
        <v>NO</v>
      </c>
      <c r="P603" s="130"/>
      <c r="Q603" s="53" t="str">
        <f t="shared" si="115"/>
        <v>NO</v>
      </c>
      <c r="R603" s="56" t="s">
        <v>2235</v>
      </c>
      <c r="S603" s="57">
        <v>94640</v>
      </c>
      <c r="T603" s="33">
        <v>6267</v>
      </c>
      <c r="U603" s="33">
        <v>30292</v>
      </c>
      <c r="V603" s="58">
        <v>2449</v>
      </c>
      <c r="W603" s="32">
        <f t="shared" si="116"/>
        <v>0</v>
      </c>
      <c r="X603" s="25">
        <f t="shared" si="117"/>
        <v>0</v>
      </c>
      <c r="Y603" s="25">
        <f t="shared" si="118"/>
        <v>0</v>
      </c>
      <c r="Z603" s="27">
        <f t="shared" si="119"/>
        <v>0</v>
      </c>
      <c r="AA603" s="66" t="str">
        <f t="shared" si="120"/>
        <v>-</v>
      </c>
      <c r="AB603" s="32">
        <f t="shared" si="121"/>
        <v>0</v>
      </c>
      <c r="AC603" s="25">
        <f t="shared" si="122"/>
        <v>0</v>
      </c>
      <c r="AD603" s="27">
        <f t="shared" si="123"/>
        <v>0</v>
      </c>
      <c r="AE603" s="66" t="str">
        <f t="shared" si="124"/>
        <v>-</v>
      </c>
      <c r="AF603" s="32">
        <f t="shared" si="125"/>
        <v>0</v>
      </c>
    </row>
    <row r="604" spans="1:32" s="1" customFormat="1" ht="12.75">
      <c r="A604" s="136">
        <v>2627390</v>
      </c>
      <c r="B604" s="137">
        <v>34040</v>
      </c>
      <c r="C604" s="32" t="s">
        <v>265</v>
      </c>
      <c r="D604" s="25" t="s">
        <v>513</v>
      </c>
      <c r="E604" s="25" t="s">
        <v>266</v>
      </c>
      <c r="F604" s="25">
        <v>48870</v>
      </c>
      <c r="G604" s="26">
        <v>338</v>
      </c>
      <c r="H604" s="27">
        <v>9896374359</v>
      </c>
      <c r="I604" s="28">
        <v>8</v>
      </c>
      <c r="J604" s="29" t="s">
        <v>2236</v>
      </c>
      <c r="K604" s="67" t="s">
        <v>2234</v>
      </c>
      <c r="L604" s="47">
        <v>156</v>
      </c>
      <c r="M604" s="50" t="s">
        <v>2234</v>
      </c>
      <c r="N604" s="129">
        <v>4.566210046</v>
      </c>
      <c r="O604" s="29" t="str">
        <f t="shared" si="126"/>
        <v>NO</v>
      </c>
      <c r="P604" s="130"/>
      <c r="Q604" s="53" t="str">
        <f t="shared" si="115"/>
        <v>NO</v>
      </c>
      <c r="R604" s="56" t="s">
        <v>2236</v>
      </c>
      <c r="S604" s="57">
        <v>13429</v>
      </c>
      <c r="T604" s="33">
        <v>1121</v>
      </c>
      <c r="U604" s="33">
        <v>1338</v>
      </c>
      <c r="V604" s="58">
        <v>581</v>
      </c>
      <c r="W604" s="32">
        <f t="shared" si="116"/>
        <v>1</v>
      </c>
      <c r="X604" s="25">
        <f t="shared" si="117"/>
        <v>1</v>
      </c>
      <c r="Y604" s="25">
        <f t="shared" si="118"/>
        <v>0</v>
      </c>
      <c r="Z604" s="27">
        <f t="shared" si="119"/>
        <v>0</v>
      </c>
      <c r="AA604" s="66" t="str">
        <f t="shared" si="120"/>
        <v>SRSA</v>
      </c>
      <c r="AB604" s="32">
        <f t="shared" si="121"/>
        <v>1</v>
      </c>
      <c r="AC604" s="25">
        <f t="shared" si="122"/>
        <v>0</v>
      </c>
      <c r="AD604" s="27">
        <f t="shared" si="123"/>
        <v>0</v>
      </c>
      <c r="AE604" s="66" t="str">
        <f t="shared" si="124"/>
        <v>-</v>
      </c>
      <c r="AF604" s="32">
        <f t="shared" si="125"/>
        <v>0</v>
      </c>
    </row>
    <row r="605" spans="1:32" s="1" customFormat="1" ht="12.75">
      <c r="A605" s="136">
        <v>2600068</v>
      </c>
      <c r="B605" s="137">
        <v>12901</v>
      </c>
      <c r="C605" s="32" t="s">
        <v>355</v>
      </c>
      <c r="D605" s="25" t="s">
        <v>356</v>
      </c>
      <c r="E605" s="25" t="s">
        <v>502</v>
      </c>
      <c r="F605" s="25">
        <v>49036</v>
      </c>
      <c r="G605" s="26">
        <v>1430</v>
      </c>
      <c r="H605" s="27">
        <v>5172794686</v>
      </c>
      <c r="I605" s="28">
        <v>6</v>
      </c>
      <c r="J605" s="29" t="s">
        <v>2235</v>
      </c>
      <c r="K605" s="67" t="s">
        <v>2234</v>
      </c>
      <c r="L605" s="47">
        <v>192</v>
      </c>
      <c r="M605" s="50" t="s">
        <v>2234</v>
      </c>
      <c r="N605" s="129" t="s">
        <v>454</v>
      </c>
      <c r="O605" s="29" t="str">
        <f t="shared" si="126"/>
        <v>M</v>
      </c>
      <c r="P605" s="130">
        <v>26.892</v>
      </c>
      <c r="Q605" s="53" t="str">
        <f t="shared" si="115"/>
        <v>YES</v>
      </c>
      <c r="R605" s="56" t="s">
        <v>2236</v>
      </c>
      <c r="S605" s="57">
        <v>18701</v>
      </c>
      <c r="T605" s="33">
        <v>1900</v>
      </c>
      <c r="U605" s="33">
        <v>1735</v>
      </c>
      <c r="V605" s="58">
        <v>2706</v>
      </c>
      <c r="W605" s="32">
        <f t="shared" si="116"/>
        <v>0</v>
      </c>
      <c r="X605" s="25">
        <f t="shared" si="117"/>
        <v>1</v>
      </c>
      <c r="Y605" s="25">
        <f t="shared" si="118"/>
        <v>0</v>
      </c>
      <c r="Z605" s="27">
        <f t="shared" si="119"/>
        <v>0</v>
      </c>
      <c r="AA605" s="66" t="str">
        <f t="shared" si="120"/>
        <v>-</v>
      </c>
      <c r="AB605" s="32">
        <f t="shared" si="121"/>
        <v>1</v>
      </c>
      <c r="AC605" s="25">
        <f t="shared" si="122"/>
        <v>1</v>
      </c>
      <c r="AD605" s="27" t="str">
        <f t="shared" si="123"/>
        <v>Initial</v>
      </c>
      <c r="AE605" s="66" t="str">
        <f t="shared" si="124"/>
        <v>RLIS</v>
      </c>
      <c r="AF605" s="32">
        <f t="shared" si="125"/>
        <v>0</v>
      </c>
    </row>
    <row r="606" spans="1:32" s="1" customFormat="1" ht="12.75">
      <c r="A606" s="136">
        <v>2600204</v>
      </c>
      <c r="B606" s="137">
        <v>38902</v>
      </c>
      <c r="C606" s="32" t="s">
        <v>1387</v>
      </c>
      <c r="D606" s="25" t="s">
        <v>1388</v>
      </c>
      <c r="E606" s="25" t="s">
        <v>785</v>
      </c>
      <c r="F606" s="25">
        <v>49201</v>
      </c>
      <c r="G606" s="26">
        <v>8945</v>
      </c>
      <c r="H606" s="27">
        <v>5177509500</v>
      </c>
      <c r="I606" s="28">
        <v>4</v>
      </c>
      <c r="J606" s="29" t="s">
        <v>2235</v>
      </c>
      <c r="K606" s="67" t="s">
        <v>2234</v>
      </c>
      <c r="L606" s="47">
        <v>476</v>
      </c>
      <c r="M606" s="50" t="s">
        <v>2234</v>
      </c>
      <c r="N606" s="129" t="s">
        <v>454</v>
      </c>
      <c r="O606" s="29" t="str">
        <f t="shared" si="126"/>
        <v>M</v>
      </c>
      <c r="P606" s="130">
        <v>9.284</v>
      </c>
      <c r="Q606" s="53" t="str">
        <f t="shared" si="115"/>
        <v>NO</v>
      </c>
      <c r="R606" s="56" t="s">
        <v>2235</v>
      </c>
      <c r="S606" s="57">
        <v>13621</v>
      </c>
      <c r="T606" s="33">
        <v>1276</v>
      </c>
      <c r="U606" s="33">
        <v>2307</v>
      </c>
      <c r="V606" s="58">
        <v>313</v>
      </c>
      <c r="W606" s="32">
        <f t="shared" si="116"/>
        <v>0</v>
      </c>
      <c r="X606" s="25">
        <f t="shared" si="117"/>
        <v>1</v>
      </c>
      <c r="Y606" s="25">
        <f t="shared" si="118"/>
        <v>0</v>
      </c>
      <c r="Z606" s="27">
        <f t="shared" si="119"/>
        <v>0</v>
      </c>
      <c r="AA606" s="66" t="str">
        <f t="shared" si="120"/>
        <v>-</v>
      </c>
      <c r="AB606" s="32">
        <f t="shared" si="121"/>
        <v>0</v>
      </c>
      <c r="AC606" s="25">
        <f t="shared" si="122"/>
        <v>0</v>
      </c>
      <c r="AD606" s="27">
        <f t="shared" si="123"/>
        <v>0</v>
      </c>
      <c r="AE606" s="66" t="str">
        <f t="shared" si="124"/>
        <v>-</v>
      </c>
      <c r="AF606" s="32">
        <f t="shared" si="125"/>
        <v>0</v>
      </c>
    </row>
    <row r="607" spans="1:32" s="1" customFormat="1" ht="12.75">
      <c r="A607" s="136">
        <v>2600206</v>
      </c>
      <c r="B607" s="137">
        <v>39905</v>
      </c>
      <c r="C607" s="32" t="s">
        <v>1391</v>
      </c>
      <c r="D607" s="25" t="s">
        <v>1392</v>
      </c>
      <c r="E607" s="25" t="s">
        <v>397</v>
      </c>
      <c r="F607" s="25">
        <v>49008</v>
      </c>
      <c r="G607" s="26">
        <v>2969</v>
      </c>
      <c r="H607" s="27">
        <v>6165536400</v>
      </c>
      <c r="I607" s="28">
        <v>2</v>
      </c>
      <c r="J607" s="29" t="s">
        <v>2235</v>
      </c>
      <c r="K607" s="67" t="s">
        <v>2234</v>
      </c>
      <c r="L607" s="47">
        <v>504</v>
      </c>
      <c r="M607" s="50" t="s">
        <v>2234</v>
      </c>
      <c r="N607" s="129" t="s">
        <v>454</v>
      </c>
      <c r="O607" s="29" t="str">
        <f t="shared" si="126"/>
        <v>M</v>
      </c>
      <c r="P607" s="130">
        <v>10.036</v>
      </c>
      <c r="Q607" s="53" t="str">
        <f t="shared" si="115"/>
        <v>NO</v>
      </c>
      <c r="R607" s="56" t="s">
        <v>2235</v>
      </c>
      <c r="S607" s="57">
        <v>16832</v>
      </c>
      <c r="T607" s="33">
        <v>1462</v>
      </c>
      <c r="U607" s="33">
        <v>2125</v>
      </c>
      <c r="V607" s="58">
        <v>332</v>
      </c>
      <c r="W607" s="32">
        <f t="shared" si="116"/>
        <v>0</v>
      </c>
      <c r="X607" s="25">
        <f t="shared" si="117"/>
        <v>1</v>
      </c>
      <c r="Y607" s="25">
        <f t="shared" si="118"/>
        <v>0</v>
      </c>
      <c r="Z607" s="27">
        <f t="shared" si="119"/>
        <v>0</v>
      </c>
      <c r="AA607" s="66" t="str">
        <f t="shared" si="120"/>
        <v>-</v>
      </c>
      <c r="AB607" s="32">
        <f t="shared" si="121"/>
        <v>0</v>
      </c>
      <c r="AC607" s="25">
        <f t="shared" si="122"/>
        <v>0</v>
      </c>
      <c r="AD607" s="27">
        <f t="shared" si="123"/>
        <v>0</v>
      </c>
      <c r="AE607" s="66" t="str">
        <f t="shared" si="124"/>
        <v>-</v>
      </c>
      <c r="AF607" s="32">
        <f t="shared" si="125"/>
        <v>0</v>
      </c>
    </row>
    <row r="608" spans="1:32" s="1" customFormat="1" ht="12.75">
      <c r="A608" s="136">
        <v>2627420</v>
      </c>
      <c r="B608" s="137">
        <v>39130</v>
      </c>
      <c r="C608" s="32" t="s">
        <v>267</v>
      </c>
      <c r="D608" s="25" t="s">
        <v>268</v>
      </c>
      <c r="E608" s="25" t="s">
        <v>269</v>
      </c>
      <c r="F608" s="25">
        <v>49004</v>
      </c>
      <c r="G608" s="26">
        <v>1757</v>
      </c>
      <c r="H608" s="27">
        <v>2694881050</v>
      </c>
      <c r="I608" s="28">
        <v>4</v>
      </c>
      <c r="J608" s="29" t="s">
        <v>2235</v>
      </c>
      <c r="K608" s="67" t="s">
        <v>2234</v>
      </c>
      <c r="L608" s="47">
        <v>1846</v>
      </c>
      <c r="M608" s="50" t="s">
        <v>2235</v>
      </c>
      <c r="N608" s="129">
        <v>10.01042753</v>
      </c>
      <c r="O608" s="29" t="str">
        <f t="shared" si="126"/>
        <v>NO</v>
      </c>
      <c r="P608" s="130"/>
      <c r="Q608" s="53" t="str">
        <f t="shared" si="115"/>
        <v>NO</v>
      </c>
      <c r="R608" s="56" t="s">
        <v>2235</v>
      </c>
      <c r="S608" s="57">
        <v>73032</v>
      </c>
      <c r="T608" s="33">
        <v>4976</v>
      </c>
      <c r="U608" s="33">
        <v>8970</v>
      </c>
      <c r="V608" s="58">
        <v>6067</v>
      </c>
      <c r="W608" s="32">
        <f t="shared" si="116"/>
        <v>0</v>
      </c>
      <c r="X608" s="25">
        <f t="shared" si="117"/>
        <v>0</v>
      </c>
      <c r="Y608" s="25">
        <f t="shared" si="118"/>
        <v>0</v>
      </c>
      <c r="Z608" s="27">
        <f t="shared" si="119"/>
        <v>0</v>
      </c>
      <c r="AA608" s="66" t="str">
        <f t="shared" si="120"/>
        <v>-</v>
      </c>
      <c r="AB608" s="32">
        <f t="shared" si="121"/>
        <v>0</v>
      </c>
      <c r="AC608" s="25">
        <f t="shared" si="122"/>
        <v>0</v>
      </c>
      <c r="AD608" s="27">
        <f t="shared" si="123"/>
        <v>0</v>
      </c>
      <c r="AE608" s="66" t="str">
        <f t="shared" si="124"/>
        <v>-</v>
      </c>
      <c r="AF608" s="32">
        <f t="shared" si="125"/>
        <v>0</v>
      </c>
    </row>
    <row r="609" spans="1:32" s="1" customFormat="1" ht="12.75">
      <c r="A609" s="136">
        <v>2627660</v>
      </c>
      <c r="B609" s="137">
        <v>80160</v>
      </c>
      <c r="C609" s="32" t="s">
        <v>270</v>
      </c>
      <c r="D609" s="25" t="s">
        <v>271</v>
      </c>
      <c r="E609" s="25" t="s">
        <v>550</v>
      </c>
      <c r="F609" s="25">
        <v>49079</v>
      </c>
      <c r="G609" s="26">
        <v>1093</v>
      </c>
      <c r="H609" s="27">
        <v>2696578800</v>
      </c>
      <c r="I609" s="28" t="s">
        <v>457</v>
      </c>
      <c r="J609" s="29" t="s">
        <v>2235</v>
      </c>
      <c r="K609" s="67" t="s">
        <v>2234</v>
      </c>
      <c r="L609" s="47">
        <v>2180</v>
      </c>
      <c r="M609" s="50" t="s">
        <v>2235</v>
      </c>
      <c r="N609" s="129">
        <v>10.7589658</v>
      </c>
      <c r="O609" s="29" t="str">
        <f t="shared" si="126"/>
        <v>NO</v>
      </c>
      <c r="P609" s="130"/>
      <c r="Q609" s="53" t="str">
        <f t="shared" si="115"/>
        <v>NO</v>
      </c>
      <c r="R609" s="56" t="s">
        <v>2235</v>
      </c>
      <c r="S609" s="57">
        <v>94573</v>
      </c>
      <c r="T609" s="33">
        <v>6538</v>
      </c>
      <c r="U609" s="33">
        <v>11090</v>
      </c>
      <c r="V609" s="58">
        <v>1437</v>
      </c>
      <c r="W609" s="32">
        <f t="shared" si="116"/>
        <v>0</v>
      </c>
      <c r="X609" s="25">
        <f t="shared" si="117"/>
        <v>0</v>
      </c>
      <c r="Y609" s="25">
        <f t="shared" si="118"/>
        <v>0</v>
      </c>
      <c r="Z609" s="27">
        <f t="shared" si="119"/>
        <v>0</v>
      </c>
      <c r="AA609" s="66" t="str">
        <f t="shared" si="120"/>
        <v>-</v>
      </c>
      <c r="AB609" s="32">
        <f t="shared" si="121"/>
        <v>0</v>
      </c>
      <c r="AC609" s="25">
        <f t="shared" si="122"/>
        <v>0</v>
      </c>
      <c r="AD609" s="27">
        <f t="shared" si="123"/>
        <v>0</v>
      </c>
      <c r="AE609" s="66" t="str">
        <f t="shared" si="124"/>
        <v>-</v>
      </c>
      <c r="AF609" s="32">
        <f t="shared" si="125"/>
        <v>0</v>
      </c>
    </row>
    <row r="610" spans="1:32" s="1" customFormat="1" ht="12.75">
      <c r="A610" s="136">
        <v>2627690</v>
      </c>
      <c r="B610" s="137">
        <v>76180</v>
      </c>
      <c r="C610" s="32" t="s">
        <v>272</v>
      </c>
      <c r="D610" s="25" t="s">
        <v>273</v>
      </c>
      <c r="E610" s="25" t="s">
        <v>274</v>
      </c>
      <c r="F610" s="25">
        <v>48466</v>
      </c>
      <c r="G610" s="26">
        <v>57</v>
      </c>
      <c r="H610" s="27">
        <v>8103785171</v>
      </c>
      <c r="I610" s="28">
        <v>7</v>
      </c>
      <c r="J610" s="29" t="s">
        <v>2236</v>
      </c>
      <c r="K610" s="67" t="s">
        <v>2234</v>
      </c>
      <c r="L610" s="47">
        <v>561</v>
      </c>
      <c r="M610" s="50" t="s">
        <v>2234</v>
      </c>
      <c r="N610" s="129">
        <v>11.27272727</v>
      </c>
      <c r="O610" s="29" t="str">
        <f t="shared" si="126"/>
        <v>NO</v>
      </c>
      <c r="P610" s="130"/>
      <c r="Q610" s="53" t="str">
        <f t="shared" si="115"/>
        <v>NO</v>
      </c>
      <c r="R610" s="56" t="s">
        <v>2236</v>
      </c>
      <c r="S610" s="57">
        <v>27215</v>
      </c>
      <c r="T610" s="33">
        <v>2031</v>
      </c>
      <c r="U610" s="33">
        <v>3015</v>
      </c>
      <c r="V610" s="58">
        <v>370</v>
      </c>
      <c r="W610" s="32">
        <f t="shared" si="116"/>
        <v>1</v>
      </c>
      <c r="X610" s="25">
        <f t="shared" si="117"/>
        <v>1</v>
      </c>
      <c r="Y610" s="25">
        <f t="shared" si="118"/>
        <v>0</v>
      </c>
      <c r="Z610" s="27">
        <f t="shared" si="119"/>
        <v>0</v>
      </c>
      <c r="AA610" s="66" t="str">
        <f t="shared" si="120"/>
        <v>SRSA</v>
      </c>
      <c r="AB610" s="32">
        <f t="shared" si="121"/>
        <v>1</v>
      </c>
      <c r="AC610" s="25">
        <f t="shared" si="122"/>
        <v>0</v>
      </c>
      <c r="AD610" s="27">
        <f t="shared" si="123"/>
        <v>0</v>
      </c>
      <c r="AE610" s="66" t="str">
        <f t="shared" si="124"/>
        <v>-</v>
      </c>
      <c r="AF610" s="32">
        <f t="shared" si="125"/>
        <v>0</v>
      </c>
    </row>
    <row r="611" spans="1:32" s="1" customFormat="1" ht="12.75">
      <c r="A611" s="136">
        <v>2627720</v>
      </c>
      <c r="B611" s="137">
        <v>24040</v>
      </c>
      <c r="C611" s="32" t="s">
        <v>275</v>
      </c>
      <c r="D611" s="25" t="s">
        <v>276</v>
      </c>
      <c r="E611" s="25" t="s">
        <v>277</v>
      </c>
      <c r="F611" s="25">
        <v>49769</v>
      </c>
      <c r="G611" s="26">
        <v>9400</v>
      </c>
      <c r="H611" s="27">
        <v>2315398682</v>
      </c>
      <c r="I611" s="28">
        <v>7</v>
      </c>
      <c r="J611" s="29" t="s">
        <v>2236</v>
      </c>
      <c r="K611" s="67" t="s">
        <v>2234</v>
      </c>
      <c r="L611" s="47">
        <v>695</v>
      </c>
      <c r="M611" s="50" t="s">
        <v>2235</v>
      </c>
      <c r="N611" s="129">
        <v>10.92436975</v>
      </c>
      <c r="O611" s="29" t="str">
        <f t="shared" si="126"/>
        <v>NO</v>
      </c>
      <c r="P611" s="130"/>
      <c r="Q611" s="53" t="str">
        <f t="shared" si="115"/>
        <v>NO</v>
      </c>
      <c r="R611" s="56" t="s">
        <v>2236</v>
      </c>
      <c r="S611" s="57">
        <v>44873</v>
      </c>
      <c r="T611" s="33">
        <v>3674</v>
      </c>
      <c r="U611" s="33">
        <v>4560</v>
      </c>
      <c r="V611" s="58">
        <v>4704</v>
      </c>
      <c r="W611" s="32">
        <f t="shared" si="116"/>
        <v>1</v>
      </c>
      <c r="X611" s="25">
        <f t="shared" si="117"/>
        <v>0</v>
      </c>
      <c r="Y611" s="25">
        <f t="shared" si="118"/>
        <v>0</v>
      </c>
      <c r="Z611" s="27">
        <f t="shared" si="119"/>
        <v>0</v>
      </c>
      <c r="AA611" s="66" t="str">
        <f t="shared" si="120"/>
        <v>-</v>
      </c>
      <c r="AB611" s="32">
        <f t="shared" si="121"/>
        <v>1</v>
      </c>
      <c r="AC611" s="25">
        <f t="shared" si="122"/>
        <v>0</v>
      </c>
      <c r="AD611" s="27">
        <f t="shared" si="123"/>
        <v>0</v>
      </c>
      <c r="AE611" s="66" t="str">
        <f t="shared" si="124"/>
        <v>-</v>
      </c>
      <c r="AF611" s="32">
        <f t="shared" si="125"/>
        <v>0</v>
      </c>
    </row>
    <row r="612" spans="1:32" s="1" customFormat="1" ht="12.75">
      <c r="A612" s="136">
        <v>2627810</v>
      </c>
      <c r="B612" s="137">
        <v>13120</v>
      </c>
      <c r="C612" s="32" t="s">
        <v>278</v>
      </c>
      <c r="D612" s="25" t="s">
        <v>279</v>
      </c>
      <c r="E612" s="25" t="s">
        <v>310</v>
      </c>
      <c r="F612" s="25">
        <v>49017</v>
      </c>
      <c r="G612" s="26">
        <v>8104</v>
      </c>
      <c r="H612" s="27">
        <v>2699619781</v>
      </c>
      <c r="I612" s="28" t="s">
        <v>467</v>
      </c>
      <c r="J612" s="29" t="s">
        <v>2235</v>
      </c>
      <c r="K612" s="67" t="s">
        <v>2234</v>
      </c>
      <c r="L612" s="47">
        <v>1743</v>
      </c>
      <c r="M612" s="50" t="s">
        <v>2235</v>
      </c>
      <c r="N612" s="129">
        <v>7.883131202</v>
      </c>
      <c r="O612" s="29" t="str">
        <f t="shared" si="126"/>
        <v>NO</v>
      </c>
      <c r="P612" s="130"/>
      <c r="Q612" s="53" t="str">
        <f t="shared" si="115"/>
        <v>NO</v>
      </c>
      <c r="R612" s="56" t="s">
        <v>2235</v>
      </c>
      <c r="S612" s="57">
        <v>70130</v>
      </c>
      <c r="T612" s="33">
        <v>4226</v>
      </c>
      <c r="U612" s="33">
        <v>7898</v>
      </c>
      <c r="V612" s="58">
        <v>1148</v>
      </c>
      <c r="W612" s="32">
        <f t="shared" si="116"/>
        <v>0</v>
      </c>
      <c r="X612" s="25">
        <f t="shared" si="117"/>
        <v>0</v>
      </c>
      <c r="Y612" s="25">
        <f t="shared" si="118"/>
        <v>0</v>
      </c>
      <c r="Z612" s="27">
        <f t="shared" si="119"/>
        <v>0</v>
      </c>
      <c r="AA612" s="66" t="str">
        <f t="shared" si="120"/>
        <v>-</v>
      </c>
      <c r="AB612" s="32">
        <f t="shared" si="121"/>
        <v>0</v>
      </c>
      <c r="AC612" s="25">
        <f t="shared" si="122"/>
        <v>0</v>
      </c>
      <c r="AD612" s="27">
        <f t="shared" si="123"/>
        <v>0</v>
      </c>
      <c r="AE612" s="66" t="str">
        <f t="shared" si="124"/>
        <v>-</v>
      </c>
      <c r="AF612" s="32">
        <f t="shared" si="125"/>
        <v>0</v>
      </c>
    </row>
    <row r="613" spans="1:32" s="1" customFormat="1" ht="12.75">
      <c r="A613" s="136">
        <v>2627840</v>
      </c>
      <c r="B613" s="137">
        <v>64070</v>
      </c>
      <c r="C613" s="32" t="s">
        <v>280</v>
      </c>
      <c r="D613" s="25" t="s">
        <v>281</v>
      </c>
      <c r="E613" s="25" t="s">
        <v>282</v>
      </c>
      <c r="F613" s="25">
        <v>49449</v>
      </c>
      <c r="G613" s="26">
        <v>9597</v>
      </c>
      <c r="H613" s="27">
        <v>2318694100</v>
      </c>
      <c r="I613" s="28">
        <v>7</v>
      </c>
      <c r="J613" s="29" t="s">
        <v>2236</v>
      </c>
      <c r="K613" s="67" t="s">
        <v>2234</v>
      </c>
      <c r="L613" s="47">
        <v>275</v>
      </c>
      <c r="M613" s="50" t="s">
        <v>2234</v>
      </c>
      <c r="N613" s="129">
        <v>11.55913978</v>
      </c>
      <c r="O613" s="29" t="str">
        <f t="shared" si="126"/>
        <v>NO</v>
      </c>
      <c r="P613" s="130"/>
      <c r="Q613" s="53" t="str">
        <f aca="true" t="shared" si="127" ref="Q613:Q644">IF(AND(ISNUMBER(P613),P613&gt;=20),"YES","NO")</f>
        <v>NO</v>
      </c>
      <c r="R613" s="56" t="s">
        <v>2236</v>
      </c>
      <c r="S613" s="57">
        <v>23089</v>
      </c>
      <c r="T613" s="33">
        <v>1822</v>
      </c>
      <c r="U613" s="33">
        <v>2206</v>
      </c>
      <c r="V613" s="58">
        <v>181</v>
      </c>
      <c r="W613" s="32">
        <f t="shared" si="116"/>
        <v>1</v>
      </c>
      <c r="X613" s="25">
        <f t="shared" si="117"/>
        <v>1</v>
      </c>
      <c r="Y613" s="25">
        <f t="shared" si="118"/>
        <v>0</v>
      </c>
      <c r="Z613" s="27">
        <f t="shared" si="119"/>
        <v>0</v>
      </c>
      <c r="AA613" s="66" t="str">
        <f t="shared" si="120"/>
        <v>SRSA</v>
      </c>
      <c r="AB613" s="32">
        <f t="shared" si="121"/>
        <v>1</v>
      </c>
      <c r="AC613" s="25">
        <f t="shared" si="122"/>
        <v>0</v>
      </c>
      <c r="AD613" s="27">
        <f t="shared" si="123"/>
        <v>0</v>
      </c>
      <c r="AE613" s="66" t="str">
        <f t="shared" si="124"/>
        <v>-</v>
      </c>
      <c r="AF613" s="32">
        <f t="shared" si="125"/>
        <v>0</v>
      </c>
    </row>
    <row r="614" spans="1:32" s="1" customFormat="1" ht="12.75">
      <c r="A614" s="136">
        <v>2627900</v>
      </c>
      <c r="B614" s="137">
        <v>78080</v>
      </c>
      <c r="C614" s="32" t="s">
        <v>283</v>
      </c>
      <c r="D614" s="25" t="s">
        <v>2221</v>
      </c>
      <c r="E614" s="25" t="s">
        <v>780</v>
      </c>
      <c r="F614" s="25">
        <v>48872</v>
      </c>
      <c r="G614" s="26">
        <v>900</v>
      </c>
      <c r="H614" s="27">
        <v>5176253108</v>
      </c>
      <c r="I614" s="28" t="s">
        <v>470</v>
      </c>
      <c r="J614" s="29" t="s">
        <v>2235</v>
      </c>
      <c r="K614" s="67" t="s">
        <v>2234</v>
      </c>
      <c r="L614" s="47">
        <v>1802</v>
      </c>
      <c r="M614" s="50" t="s">
        <v>2235</v>
      </c>
      <c r="N614" s="129">
        <v>8.320726172</v>
      </c>
      <c r="O614" s="29" t="str">
        <f t="shared" si="126"/>
        <v>NO</v>
      </c>
      <c r="P614" s="130"/>
      <c r="Q614" s="53" t="str">
        <f t="shared" si="127"/>
        <v>NO</v>
      </c>
      <c r="R614" s="56" t="s">
        <v>2236</v>
      </c>
      <c r="S614" s="57">
        <v>79492</v>
      </c>
      <c r="T614" s="33">
        <v>4586</v>
      </c>
      <c r="U614" s="33">
        <v>8546</v>
      </c>
      <c r="V614" s="58">
        <v>1187</v>
      </c>
      <c r="W614" s="32">
        <f t="shared" si="116"/>
        <v>0</v>
      </c>
      <c r="X614" s="25">
        <f t="shared" si="117"/>
        <v>0</v>
      </c>
      <c r="Y614" s="25">
        <f t="shared" si="118"/>
        <v>0</v>
      </c>
      <c r="Z614" s="27">
        <f t="shared" si="119"/>
        <v>0</v>
      </c>
      <c r="AA614" s="66" t="str">
        <f t="shared" si="120"/>
        <v>-</v>
      </c>
      <c r="AB614" s="32">
        <f t="shared" si="121"/>
        <v>1</v>
      </c>
      <c r="AC614" s="25">
        <f t="shared" si="122"/>
        <v>0</v>
      </c>
      <c r="AD614" s="27">
        <f t="shared" si="123"/>
        <v>0</v>
      </c>
      <c r="AE614" s="66" t="str">
        <f t="shared" si="124"/>
        <v>-</v>
      </c>
      <c r="AF614" s="32">
        <f t="shared" si="125"/>
        <v>0</v>
      </c>
    </row>
    <row r="615" spans="1:32" s="1" customFormat="1" ht="12.75">
      <c r="A615" s="136">
        <v>2627960</v>
      </c>
      <c r="B615" s="137">
        <v>19125</v>
      </c>
      <c r="C615" s="32" t="s">
        <v>286</v>
      </c>
      <c r="D615" s="25" t="s">
        <v>287</v>
      </c>
      <c r="E615" s="25" t="s">
        <v>288</v>
      </c>
      <c r="F615" s="25">
        <v>48873</v>
      </c>
      <c r="G615" s="26">
        <v>9632</v>
      </c>
      <c r="H615" s="27">
        <v>9895875110</v>
      </c>
      <c r="I615" s="28">
        <v>8</v>
      </c>
      <c r="J615" s="29" t="s">
        <v>2236</v>
      </c>
      <c r="K615" s="67" t="s">
        <v>2234</v>
      </c>
      <c r="L615" s="47">
        <v>629</v>
      </c>
      <c r="M615" s="50" t="s">
        <v>2235</v>
      </c>
      <c r="N615" s="129">
        <v>2.222222222</v>
      </c>
      <c r="O615" s="29" t="str">
        <f t="shared" si="126"/>
        <v>NO</v>
      </c>
      <c r="P615" s="130"/>
      <c r="Q615" s="53" t="str">
        <f t="shared" si="127"/>
        <v>NO</v>
      </c>
      <c r="R615" s="56" t="s">
        <v>2236</v>
      </c>
      <c r="S615" s="57">
        <v>29567</v>
      </c>
      <c r="T615" s="33">
        <v>1231</v>
      </c>
      <c r="U615" s="33">
        <v>3697</v>
      </c>
      <c r="V615" s="58">
        <v>632</v>
      </c>
      <c r="W615" s="32">
        <f t="shared" si="116"/>
        <v>1</v>
      </c>
      <c r="X615" s="25">
        <f t="shared" si="117"/>
        <v>0</v>
      </c>
      <c r="Y615" s="25">
        <f t="shared" si="118"/>
        <v>0</v>
      </c>
      <c r="Z615" s="27">
        <f t="shared" si="119"/>
        <v>0</v>
      </c>
      <c r="AA615" s="66" t="str">
        <f t="shared" si="120"/>
        <v>-</v>
      </c>
      <c r="AB615" s="32">
        <f t="shared" si="121"/>
        <v>1</v>
      </c>
      <c r="AC615" s="25">
        <f t="shared" si="122"/>
        <v>0</v>
      </c>
      <c r="AD615" s="27">
        <f t="shared" si="123"/>
        <v>0</v>
      </c>
      <c r="AE615" s="66" t="str">
        <f t="shared" si="124"/>
        <v>-</v>
      </c>
      <c r="AF615" s="32">
        <f t="shared" si="125"/>
        <v>0</v>
      </c>
    </row>
    <row r="616" spans="1:32" s="1" customFormat="1" ht="12.75">
      <c r="A616" s="136">
        <v>2628020</v>
      </c>
      <c r="B616" s="137">
        <v>17090</v>
      </c>
      <c r="C616" s="32" t="s">
        <v>289</v>
      </c>
      <c r="D616" s="25" t="s">
        <v>2258</v>
      </c>
      <c r="E616" s="25" t="s">
        <v>290</v>
      </c>
      <c r="F616" s="25">
        <v>49774</v>
      </c>
      <c r="G616" s="26">
        <v>278</v>
      </c>
      <c r="H616" s="27">
        <v>9066476285</v>
      </c>
      <c r="I616" s="28">
        <v>7</v>
      </c>
      <c r="J616" s="29" t="s">
        <v>2236</v>
      </c>
      <c r="K616" s="67" t="s">
        <v>2234</v>
      </c>
      <c r="L616" s="47">
        <v>471</v>
      </c>
      <c r="M616" s="50" t="s">
        <v>2234</v>
      </c>
      <c r="N616" s="129">
        <v>11.05121294</v>
      </c>
      <c r="O616" s="29" t="str">
        <f t="shared" si="126"/>
        <v>NO</v>
      </c>
      <c r="P616" s="130"/>
      <c r="Q616" s="53" t="str">
        <f t="shared" si="127"/>
        <v>NO</v>
      </c>
      <c r="R616" s="56" t="s">
        <v>2236</v>
      </c>
      <c r="S616" s="57">
        <v>22111</v>
      </c>
      <c r="T616" s="33">
        <v>1570</v>
      </c>
      <c r="U616" s="33">
        <v>2520</v>
      </c>
      <c r="V616" s="58">
        <v>3188</v>
      </c>
      <c r="W616" s="32">
        <f t="shared" si="116"/>
        <v>1</v>
      </c>
      <c r="X616" s="25">
        <f t="shared" si="117"/>
        <v>1</v>
      </c>
      <c r="Y616" s="25">
        <f t="shared" si="118"/>
        <v>0</v>
      </c>
      <c r="Z616" s="27">
        <f t="shared" si="119"/>
        <v>0</v>
      </c>
      <c r="AA616" s="66" t="str">
        <f t="shared" si="120"/>
        <v>SRSA</v>
      </c>
      <c r="AB616" s="32">
        <f t="shared" si="121"/>
        <v>1</v>
      </c>
      <c r="AC616" s="25">
        <f t="shared" si="122"/>
        <v>0</v>
      </c>
      <c r="AD616" s="27">
        <f t="shared" si="123"/>
        <v>0</v>
      </c>
      <c r="AE616" s="66" t="str">
        <f t="shared" si="124"/>
        <v>-</v>
      </c>
      <c r="AF616" s="32">
        <f t="shared" si="125"/>
        <v>0</v>
      </c>
    </row>
    <row r="617" spans="1:32" s="1" customFormat="1" ht="12.75">
      <c r="A617" s="136">
        <v>2600226</v>
      </c>
      <c r="B617" s="137">
        <v>82939</v>
      </c>
      <c r="C617" s="32" t="s">
        <v>1438</v>
      </c>
      <c r="D617" s="25" t="s">
        <v>1439</v>
      </c>
      <c r="E617" s="25" t="s">
        <v>1234</v>
      </c>
      <c r="F617" s="25">
        <v>48217</v>
      </c>
      <c r="G617" s="26">
        <v>1631</v>
      </c>
      <c r="H617" s="27">
        <v>3133831485</v>
      </c>
      <c r="I617" s="28">
        <v>1</v>
      </c>
      <c r="J617" s="29" t="s">
        <v>2235</v>
      </c>
      <c r="K617" s="67" t="s">
        <v>2234</v>
      </c>
      <c r="L617" s="47">
        <v>350</v>
      </c>
      <c r="M617" s="50" t="s">
        <v>2234</v>
      </c>
      <c r="N617" s="129" t="s">
        <v>454</v>
      </c>
      <c r="O617" s="29" t="str">
        <f t="shared" si="126"/>
        <v>M</v>
      </c>
      <c r="P617" s="130">
        <v>36.579</v>
      </c>
      <c r="Q617" s="53" t="str">
        <f t="shared" si="127"/>
        <v>YES</v>
      </c>
      <c r="R617" s="56" t="s">
        <v>2235</v>
      </c>
      <c r="S617" s="57">
        <v>43889</v>
      </c>
      <c r="T617" s="33">
        <v>5722</v>
      </c>
      <c r="U617" s="33">
        <v>4871</v>
      </c>
      <c r="V617" s="58">
        <v>6605</v>
      </c>
      <c r="W617" s="32">
        <f t="shared" si="116"/>
        <v>0</v>
      </c>
      <c r="X617" s="25">
        <f t="shared" si="117"/>
        <v>1</v>
      </c>
      <c r="Y617" s="25">
        <f t="shared" si="118"/>
        <v>0</v>
      </c>
      <c r="Z617" s="27">
        <f t="shared" si="119"/>
        <v>0</v>
      </c>
      <c r="AA617" s="66" t="str">
        <f t="shared" si="120"/>
        <v>-</v>
      </c>
      <c r="AB617" s="32">
        <f t="shared" si="121"/>
        <v>0</v>
      </c>
      <c r="AC617" s="25">
        <f t="shared" si="122"/>
        <v>1</v>
      </c>
      <c r="AD617" s="27">
        <f t="shared" si="123"/>
        <v>0</v>
      </c>
      <c r="AE617" s="66" t="str">
        <f t="shared" si="124"/>
        <v>-</v>
      </c>
      <c r="AF617" s="32">
        <f t="shared" si="125"/>
        <v>0</v>
      </c>
    </row>
    <row r="618" spans="1:32" s="1" customFormat="1" ht="12.75">
      <c r="A618" s="136">
        <v>2628140</v>
      </c>
      <c r="B618" s="137">
        <v>47080</v>
      </c>
      <c r="C618" s="32" t="s">
        <v>291</v>
      </c>
      <c r="D618" s="25" t="s">
        <v>292</v>
      </c>
      <c r="E618" s="25" t="s">
        <v>796</v>
      </c>
      <c r="F618" s="25">
        <v>48169</v>
      </c>
      <c r="G618" s="26">
        <v>8186</v>
      </c>
      <c r="H618" s="27">
        <v>8102253900</v>
      </c>
      <c r="I618" s="28" t="s">
        <v>458</v>
      </c>
      <c r="J618" s="29" t="s">
        <v>2235</v>
      </c>
      <c r="K618" s="67" t="s">
        <v>2234</v>
      </c>
      <c r="L618" s="47">
        <v>4680</v>
      </c>
      <c r="M618" s="50" t="s">
        <v>2235</v>
      </c>
      <c r="N618" s="129">
        <v>2.989672042</v>
      </c>
      <c r="O618" s="29" t="str">
        <f t="shared" si="126"/>
        <v>NO</v>
      </c>
      <c r="P618" s="130"/>
      <c r="Q618" s="53" t="str">
        <f t="shared" si="127"/>
        <v>NO</v>
      </c>
      <c r="R618" s="56" t="s">
        <v>2235</v>
      </c>
      <c r="S618" s="57">
        <v>105459</v>
      </c>
      <c r="T618" s="33">
        <v>3546</v>
      </c>
      <c r="U618" s="33">
        <v>16430</v>
      </c>
      <c r="V618" s="58">
        <v>3083</v>
      </c>
      <c r="W618" s="32">
        <f t="shared" si="116"/>
        <v>0</v>
      </c>
      <c r="X618" s="25">
        <f t="shared" si="117"/>
        <v>0</v>
      </c>
      <c r="Y618" s="25">
        <f t="shared" si="118"/>
        <v>0</v>
      </c>
      <c r="Z618" s="27">
        <f t="shared" si="119"/>
        <v>0</v>
      </c>
      <c r="AA618" s="66" t="str">
        <f t="shared" si="120"/>
        <v>-</v>
      </c>
      <c r="AB618" s="32">
        <f t="shared" si="121"/>
        <v>0</v>
      </c>
      <c r="AC618" s="25">
        <f t="shared" si="122"/>
        <v>0</v>
      </c>
      <c r="AD618" s="27">
        <f t="shared" si="123"/>
        <v>0</v>
      </c>
      <c r="AE618" s="66" t="str">
        <f t="shared" si="124"/>
        <v>-</v>
      </c>
      <c r="AF618" s="32">
        <f t="shared" si="125"/>
        <v>0</v>
      </c>
    </row>
    <row r="619" spans="1:32" s="1" customFormat="1" ht="12.75">
      <c r="A619" s="136">
        <v>2628170</v>
      </c>
      <c r="B619" s="137">
        <v>9090</v>
      </c>
      <c r="C619" s="32" t="s">
        <v>797</v>
      </c>
      <c r="D619" s="25" t="s">
        <v>798</v>
      </c>
      <c r="E619" s="25" t="s">
        <v>799</v>
      </c>
      <c r="F619" s="25">
        <v>48650</v>
      </c>
      <c r="G619" s="26">
        <v>8712</v>
      </c>
      <c r="H619" s="27">
        <v>9898794556</v>
      </c>
      <c r="I619" s="28" t="s">
        <v>467</v>
      </c>
      <c r="J619" s="29" t="s">
        <v>2235</v>
      </c>
      <c r="K619" s="67" t="s">
        <v>2234</v>
      </c>
      <c r="L619" s="47">
        <v>1798</v>
      </c>
      <c r="M619" s="50" t="s">
        <v>2235</v>
      </c>
      <c r="N619" s="129">
        <v>11.47396293</v>
      </c>
      <c r="O619" s="29" t="str">
        <f aca="true" t="shared" si="128" ref="O619:O650">IF(ISNUMBER(N619)=FALSE,"M",IF(AND(ISNUMBER(N619),N619&gt;=20),"YES","NO"))</f>
        <v>NO</v>
      </c>
      <c r="P619" s="130"/>
      <c r="Q619" s="53" t="str">
        <f t="shared" si="127"/>
        <v>NO</v>
      </c>
      <c r="R619" s="56" t="s">
        <v>2235</v>
      </c>
      <c r="S619" s="57">
        <v>174250</v>
      </c>
      <c r="T619" s="33">
        <v>13923</v>
      </c>
      <c r="U619" s="33">
        <v>17241</v>
      </c>
      <c r="V619" s="58">
        <v>5370</v>
      </c>
      <c r="W619" s="32">
        <f t="shared" si="116"/>
        <v>0</v>
      </c>
      <c r="X619" s="25">
        <f t="shared" si="117"/>
        <v>0</v>
      </c>
      <c r="Y619" s="25">
        <f t="shared" si="118"/>
        <v>0</v>
      </c>
      <c r="Z619" s="27">
        <f t="shared" si="119"/>
        <v>0</v>
      </c>
      <c r="AA619" s="66" t="str">
        <f t="shared" si="120"/>
        <v>-</v>
      </c>
      <c r="AB619" s="32">
        <f t="shared" si="121"/>
        <v>0</v>
      </c>
      <c r="AC619" s="25">
        <f t="shared" si="122"/>
        <v>0</v>
      </c>
      <c r="AD619" s="27">
        <f t="shared" si="123"/>
        <v>0</v>
      </c>
      <c r="AE619" s="66" t="str">
        <f t="shared" si="124"/>
        <v>-</v>
      </c>
      <c r="AF619" s="32">
        <f t="shared" si="125"/>
        <v>0</v>
      </c>
    </row>
    <row r="620" spans="1:32" s="1" customFormat="1" ht="12.75">
      <c r="A620" s="136">
        <v>2628200</v>
      </c>
      <c r="B620" s="137">
        <v>67055</v>
      </c>
      <c r="C620" s="32" t="s">
        <v>800</v>
      </c>
      <c r="D620" s="25" t="s">
        <v>801</v>
      </c>
      <c r="E620" s="25" t="s">
        <v>509</v>
      </c>
      <c r="F620" s="25">
        <v>49655</v>
      </c>
      <c r="G620" s="26">
        <v>8366</v>
      </c>
      <c r="H620" s="27">
        <v>2318293141</v>
      </c>
      <c r="I620" s="28">
        <v>7</v>
      </c>
      <c r="J620" s="29" t="s">
        <v>2236</v>
      </c>
      <c r="K620" s="67" t="s">
        <v>2234</v>
      </c>
      <c r="L620" s="47">
        <v>1235</v>
      </c>
      <c r="M620" s="50" t="s">
        <v>2235</v>
      </c>
      <c r="N620" s="129">
        <v>16.24745071</v>
      </c>
      <c r="O620" s="29" t="str">
        <f t="shared" si="128"/>
        <v>NO</v>
      </c>
      <c r="P620" s="130"/>
      <c r="Q620" s="53" t="str">
        <f t="shared" si="127"/>
        <v>NO</v>
      </c>
      <c r="R620" s="56" t="s">
        <v>2236</v>
      </c>
      <c r="S620" s="57">
        <v>109395</v>
      </c>
      <c r="T620" s="33">
        <v>9754</v>
      </c>
      <c r="U620" s="33">
        <v>10779</v>
      </c>
      <c r="V620" s="58">
        <v>15135</v>
      </c>
      <c r="W620" s="32">
        <f t="shared" si="116"/>
        <v>1</v>
      </c>
      <c r="X620" s="25">
        <f t="shared" si="117"/>
        <v>0</v>
      </c>
      <c r="Y620" s="25">
        <f t="shared" si="118"/>
        <v>0</v>
      </c>
      <c r="Z620" s="27">
        <f t="shared" si="119"/>
        <v>0</v>
      </c>
      <c r="AA620" s="66" t="str">
        <f t="shared" si="120"/>
        <v>-</v>
      </c>
      <c r="AB620" s="32">
        <f t="shared" si="121"/>
        <v>1</v>
      </c>
      <c r="AC620" s="25">
        <f t="shared" si="122"/>
        <v>0</v>
      </c>
      <c r="AD620" s="27">
        <f t="shared" si="123"/>
        <v>0</v>
      </c>
      <c r="AE620" s="66" t="str">
        <f t="shared" si="124"/>
        <v>-</v>
      </c>
      <c r="AF620" s="32">
        <f t="shared" si="125"/>
        <v>0</v>
      </c>
    </row>
    <row r="621" spans="1:32" s="1" customFormat="1" ht="12.75">
      <c r="A621" s="136">
        <v>2628500</v>
      </c>
      <c r="B621" s="137">
        <v>30060</v>
      </c>
      <c r="C621" s="32" t="s">
        <v>802</v>
      </c>
      <c r="D621" s="25" t="s">
        <v>803</v>
      </c>
      <c r="E621" s="25" t="s">
        <v>804</v>
      </c>
      <c r="F621" s="25">
        <v>49271</v>
      </c>
      <c r="G621" s="26">
        <v>9856</v>
      </c>
      <c r="H621" s="27">
        <v>5175233481</v>
      </c>
      <c r="I621" s="28">
        <v>7</v>
      </c>
      <c r="J621" s="29" t="s">
        <v>2236</v>
      </c>
      <c r="K621" s="67" t="s">
        <v>2234</v>
      </c>
      <c r="L621" s="47">
        <v>647</v>
      </c>
      <c r="M621" s="50" t="s">
        <v>2235</v>
      </c>
      <c r="N621" s="129">
        <v>14.58607096</v>
      </c>
      <c r="O621" s="29" t="str">
        <f t="shared" si="128"/>
        <v>NO</v>
      </c>
      <c r="P621" s="130"/>
      <c r="Q621" s="53" t="str">
        <f t="shared" si="127"/>
        <v>NO</v>
      </c>
      <c r="R621" s="56" t="s">
        <v>2236</v>
      </c>
      <c r="S621" s="57">
        <v>51769</v>
      </c>
      <c r="T621" s="33">
        <v>3959</v>
      </c>
      <c r="U621" s="33">
        <v>5228</v>
      </c>
      <c r="V621" s="58">
        <v>1746</v>
      </c>
      <c r="W621" s="32">
        <f t="shared" si="116"/>
        <v>1</v>
      </c>
      <c r="X621" s="25">
        <f t="shared" si="117"/>
        <v>0</v>
      </c>
      <c r="Y621" s="25">
        <f t="shared" si="118"/>
        <v>0</v>
      </c>
      <c r="Z621" s="27">
        <f t="shared" si="119"/>
        <v>0</v>
      </c>
      <c r="AA621" s="66" t="str">
        <f t="shared" si="120"/>
        <v>-</v>
      </c>
      <c r="AB621" s="32">
        <f t="shared" si="121"/>
        <v>1</v>
      </c>
      <c r="AC621" s="25">
        <f t="shared" si="122"/>
        <v>0</v>
      </c>
      <c r="AD621" s="27">
        <f t="shared" si="123"/>
        <v>0</v>
      </c>
      <c r="AE621" s="66" t="str">
        <f t="shared" si="124"/>
        <v>-</v>
      </c>
      <c r="AF621" s="32">
        <f t="shared" si="125"/>
        <v>0</v>
      </c>
    </row>
    <row r="622" spans="1:32" s="1" customFormat="1" ht="12.75">
      <c r="A622" s="136">
        <v>2628530</v>
      </c>
      <c r="B622" s="137">
        <v>3010</v>
      </c>
      <c r="C622" s="32" t="s">
        <v>805</v>
      </c>
      <c r="D622" s="25" t="s">
        <v>806</v>
      </c>
      <c r="E622" s="25" t="s">
        <v>807</v>
      </c>
      <c r="F622" s="25">
        <v>49080</v>
      </c>
      <c r="G622" s="26">
        <v>1582</v>
      </c>
      <c r="H622" s="27">
        <v>2696855823</v>
      </c>
      <c r="I622" s="28" t="s">
        <v>470</v>
      </c>
      <c r="J622" s="29" t="s">
        <v>2235</v>
      </c>
      <c r="K622" s="67" t="s">
        <v>2234</v>
      </c>
      <c r="L622" s="47">
        <v>2614</v>
      </c>
      <c r="M622" s="50" t="s">
        <v>2235</v>
      </c>
      <c r="N622" s="129">
        <v>7.379310345</v>
      </c>
      <c r="O622" s="29" t="str">
        <f t="shared" si="128"/>
        <v>NO</v>
      </c>
      <c r="P622" s="130"/>
      <c r="Q622" s="53" t="str">
        <f t="shared" si="127"/>
        <v>NO</v>
      </c>
      <c r="R622" s="56" t="s">
        <v>2236</v>
      </c>
      <c r="S622" s="57">
        <v>93852</v>
      </c>
      <c r="T622" s="33">
        <v>5390</v>
      </c>
      <c r="U622" s="33">
        <v>11129</v>
      </c>
      <c r="V622" s="58">
        <v>1722</v>
      </c>
      <c r="W622" s="32">
        <f t="shared" si="116"/>
        <v>0</v>
      </c>
      <c r="X622" s="25">
        <f t="shared" si="117"/>
        <v>0</v>
      </c>
      <c r="Y622" s="25">
        <f t="shared" si="118"/>
        <v>0</v>
      </c>
      <c r="Z622" s="27">
        <f t="shared" si="119"/>
        <v>0</v>
      </c>
      <c r="AA622" s="66" t="str">
        <f t="shared" si="120"/>
        <v>-</v>
      </c>
      <c r="AB622" s="32">
        <f t="shared" si="121"/>
        <v>1</v>
      </c>
      <c r="AC622" s="25">
        <f t="shared" si="122"/>
        <v>0</v>
      </c>
      <c r="AD622" s="27">
        <f t="shared" si="123"/>
        <v>0</v>
      </c>
      <c r="AE622" s="66" t="str">
        <f t="shared" si="124"/>
        <v>-</v>
      </c>
      <c r="AF622" s="32">
        <f t="shared" si="125"/>
        <v>0</v>
      </c>
    </row>
    <row r="623" spans="1:32" s="1" customFormat="1" ht="12.75">
      <c r="A623" s="136">
        <v>2600125</v>
      </c>
      <c r="B623" s="137">
        <v>82904</v>
      </c>
      <c r="C623" s="32" t="s">
        <v>1237</v>
      </c>
      <c r="D623" s="25" t="s">
        <v>1238</v>
      </c>
      <c r="E623" s="25" t="s">
        <v>1234</v>
      </c>
      <c r="F623" s="25">
        <v>48207</v>
      </c>
      <c r="G623" s="26">
        <v>1000</v>
      </c>
      <c r="H623" s="27">
        <v>3138313280</v>
      </c>
      <c r="I623" s="28">
        <v>1</v>
      </c>
      <c r="J623" s="29" t="s">
        <v>2235</v>
      </c>
      <c r="K623" s="67" t="s">
        <v>2234</v>
      </c>
      <c r="L623" s="47">
        <v>816</v>
      </c>
      <c r="M623" s="50" t="s">
        <v>2235</v>
      </c>
      <c r="N623" s="129" t="s">
        <v>454</v>
      </c>
      <c r="O623" s="29" t="str">
        <f t="shared" si="128"/>
        <v>M</v>
      </c>
      <c r="P623" s="130">
        <v>30.214</v>
      </c>
      <c r="Q623" s="53" t="str">
        <f t="shared" si="127"/>
        <v>YES</v>
      </c>
      <c r="R623" s="56" t="s">
        <v>2235</v>
      </c>
      <c r="S623" s="57">
        <v>72903</v>
      </c>
      <c r="T623" s="33">
        <v>9369</v>
      </c>
      <c r="U623" s="33">
        <v>7899</v>
      </c>
      <c r="V623" s="58">
        <v>12834</v>
      </c>
      <c r="W623" s="32">
        <f t="shared" si="116"/>
        <v>0</v>
      </c>
      <c r="X623" s="25">
        <f t="shared" si="117"/>
        <v>0</v>
      </c>
      <c r="Y623" s="25">
        <f t="shared" si="118"/>
        <v>0</v>
      </c>
      <c r="Z623" s="27">
        <f t="shared" si="119"/>
        <v>0</v>
      </c>
      <c r="AA623" s="66" t="str">
        <f t="shared" si="120"/>
        <v>-</v>
      </c>
      <c r="AB623" s="32">
        <f t="shared" si="121"/>
        <v>0</v>
      </c>
      <c r="AC623" s="25">
        <f t="shared" si="122"/>
        <v>1</v>
      </c>
      <c r="AD623" s="27">
        <f t="shared" si="123"/>
        <v>0</v>
      </c>
      <c r="AE623" s="66" t="str">
        <f t="shared" si="124"/>
        <v>-</v>
      </c>
      <c r="AF623" s="32">
        <f t="shared" si="125"/>
        <v>0</v>
      </c>
    </row>
    <row r="624" spans="1:32" s="1" customFormat="1" ht="12.75">
      <c r="A624" s="136">
        <v>2628560</v>
      </c>
      <c r="B624" s="137">
        <v>82100</v>
      </c>
      <c r="C624" s="32" t="s">
        <v>808</v>
      </c>
      <c r="D624" s="25" t="s">
        <v>809</v>
      </c>
      <c r="E624" s="25" t="s">
        <v>522</v>
      </c>
      <c r="F624" s="25">
        <v>48170</v>
      </c>
      <c r="G624" s="26">
        <v>1630</v>
      </c>
      <c r="H624" s="27">
        <v>7344162700</v>
      </c>
      <c r="I624" s="28" t="s">
        <v>458</v>
      </c>
      <c r="J624" s="29" t="s">
        <v>2235</v>
      </c>
      <c r="K624" s="67" t="s">
        <v>2234</v>
      </c>
      <c r="L624" s="47">
        <v>16079</v>
      </c>
      <c r="M624" s="50" t="s">
        <v>2235</v>
      </c>
      <c r="N624" s="129">
        <v>2.576335878</v>
      </c>
      <c r="O624" s="29" t="str">
        <f t="shared" si="128"/>
        <v>NO</v>
      </c>
      <c r="P624" s="130"/>
      <c r="Q624" s="53" t="str">
        <f t="shared" si="127"/>
        <v>NO</v>
      </c>
      <c r="R624" s="56" t="s">
        <v>2235</v>
      </c>
      <c r="S624" s="57">
        <v>410042</v>
      </c>
      <c r="T624" s="33">
        <v>10530</v>
      </c>
      <c r="U624" s="33">
        <v>118356</v>
      </c>
      <c r="V624" s="58">
        <v>10593</v>
      </c>
      <c r="W624" s="32">
        <f t="shared" si="116"/>
        <v>0</v>
      </c>
      <c r="X624" s="25">
        <f t="shared" si="117"/>
        <v>0</v>
      </c>
      <c r="Y624" s="25">
        <f t="shared" si="118"/>
        <v>0</v>
      </c>
      <c r="Z624" s="27">
        <f t="shared" si="119"/>
        <v>0</v>
      </c>
      <c r="AA624" s="66" t="str">
        <f t="shared" si="120"/>
        <v>-</v>
      </c>
      <c r="AB624" s="32">
        <f t="shared" si="121"/>
        <v>0</v>
      </c>
      <c r="AC624" s="25">
        <f t="shared" si="122"/>
        <v>0</v>
      </c>
      <c r="AD624" s="27">
        <f t="shared" si="123"/>
        <v>0</v>
      </c>
      <c r="AE624" s="66" t="str">
        <f t="shared" si="124"/>
        <v>-</v>
      </c>
      <c r="AF624" s="32">
        <f t="shared" si="125"/>
        <v>0</v>
      </c>
    </row>
    <row r="625" spans="1:32" s="1" customFormat="1" ht="12.75">
      <c r="A625" s="136">
        <v>2600156</v>
      </c>
      <c r="B625" s="137">
        <v>63906</v>
      </c>
      <c r="C625" s="32" t="s">
        <v>1303</v>
      </c>
      <c r="D625" s="25" t="s">
        <v>1304</v>
      </c>
      <c r="E625" s="25" t="s">
        <v>565</v>
      </c>
      <c r="F625" s="25">
        <v>48343</v>
      </c>
      <c r="G625" s="26">
        <v>1094</v>
      </c>
      <c r="H625" s="27">
        <v>2487459420</v>
      </c>
      <c r="I625" s="28">
        <v>2</v>
      </c>
      <c r="J625" s="29" t="s">
        <v>2235</v>
      </c>
      <c r="K625" s="67" t="s">
        <v>2234</v>
      </c>
      <c r="L625" s="47">
        <v>711</v>
      </c>
      <c r="M625" s="50" t="s">
        <v>2235</v>
      </c>
      <c r="N625" s="129" t="s">
        <v>454</v>
      </c>
      <c r="O625" s="29" t="str">
        <f t="shared" si="128"/>
        <v>M</v>
      </c>
      <c r="P625" s="130">
        <v>36.869</v>
      </c>
      <c r="Q625" s="53" t="str">
        <f t="shared" si="127"/>
        <v>YES</v>
      </c>
      <c r="R625" s="56" t="s">
        <v>2235</v>
      </c>
      <c r="S625" s="57">
        <v>50604</v>
      </c>
      <c r="T625" s="33">
        <v>10798</v>
      </c>
      <c r="U625" s="33">
        <v>7397</v>
      </c>
      <c r="V625" s="58">
        <v>13551</v>
      </c>
      <c r="W625" s="32">
        <f t="shared" si="116"/>
        <v>0</v>
      </c>
      <c r="X625" s="25">
        <f t="shared" si="117"/>
        <v>0</v>
      </c>
      <c r="Y625" s="25">
        <f t="shared" si="118"/>
        <v>0</v>
      </c>
      <c r="Z625" s="27">
        <f t="shared" si="119"/>
        <v>0</v>
      </c>
      <c r="AA625" s="66" t="str">
        <f t="shared" si="120"/>
        <v>-</v>
      </c>
      <c r="AB625" s="32">
        <f t="shared" si="121"/>
        <v>0</v>
      </c>
      <c r="AC625" s="25">
        <f t="shared" si="122"/>
        <v>1</v>
      </c>
      <c r="AD625" s="27">
        <f t="shared" si="123"/>
        <v>0</v>
      </c>
      <c r="AE625" s="66" t="str">
        <f t="shared" si="124"/>
        <v>-</v>
      </c>
      <c r="AF625" s="32">
        <f t="shared" si="125"/>
        <v>0</v>
      </c>
    </row>
    <row r="626" spans="1:32" s="1" customFormat="1" ht="12.75">
      <c r="A626" s="136">
        <v>2628740</v>
      </c>
      <c r="B626" s="137">
        <v>63030</v>
      </c>
      <c r="C626" s="32" t="s">
        <v>810</v>
      </c>
      <c r="D626" s="25" t="s">
        <v>811</v>
      </c>
      <c r="E626" s="25" t="s">
        <v>565</v>
      </c>
      <c r="F626" s="25">
        <v>48342</v>
      </c>
      <c r="G626" s="26">
        <v>5008</v>
      </c>
      <c r="H626" s="27">
        <v>2484516883</v>
      </c>
      <c r="I626" s="28" t="s">
        <v>453</v>
      </c>
      <c r="J626" s="29" t="s">
        <v>2235</v>
      </c>
      <c r="K626" s="67" t="s">
        <v>2234</v>
      </c>
      <c r="L626" s="47">
        <v>9939</v>
      </c>
      <c r="M626" s="50" t="s">
        <v>2235</v>
      </c>
      <c r="N626" s="129">
        <v>24.4161629</v>
      </c>
      <c r="O626" s="29" t="str">
        <f t="shared" si="128"/>
        <v>YES</v>
      </c>
      <c r="P626" s="130"/>
      <c r="Q626" s="53" t="str">
        <f t="shared" si="127"/>
        <v>NO</v>
      </c>
      <c r="R626" s="56" t="s">
        <v>2235</v>
      </c>
      <c r="S626" s="57">
        <v>1624621</v>
      </c>
      <c r="T626" s="33">
        <v>176647</v>
      </c>
      <c r="U626" s="33">
        <v>340345</v>
      </c>
      <c r="V626" s="58">
        <v>165634</v>
      </c>
      <c r="W626" s="32">
        <f t="shared" si="116"/>
        <v>0</v>
      </c>
      <c r="X626" s="25">
        <f t="shared" si="117"/>
        <v>0</v>
      </c>
      <c r="Y626" s="25">
        <f t="shared" si="118"/>
        <v>0</v>
      </c>
      <c r="Z626" s="27">
        <f t="shared" si="119"/>
        <v>0</v>
      </c>
      <c r="AA626" s="66" t="str">
        <f t="shared" si="120"/>
        <v>-</v>
      </c>
      <c r="AB626" s="32">
        <f t="shared" si="121"/>
        <v>0</v>
      </c>
      <c r="AC626" s="25">
        <f t="shared" si="122"/>
        <v>1</v>
      </c>
      <c r="AD626" s="27">
        <f t="shared" si="123"/>
        <v>0</v>
      </c>
      <c r="AE626" s="66" t="str">
        <f t="shared" si="124"/>
        <v>-</v>
      </c>
      <c r="AF626" s="32">
        <f t="shared" si="125"/>
        <v>0</v>
      </c>
    </row>
    <row r="627" spans="1:32" s="1" customFormat="1" ht="12.75">
      <c r="A627" s="136">
        <v>2600267</v>
      </c>
      <c r="B627" s="137">
        <v>63915</v>
      </c>
      <c r="C627" s="32" t="s">
        <v>1508</v>
      </c>
      <c r="D627" s="25" t="s">
        <v>1509</v>
      </c>
      <c r="E627" s="25" t="s">
        <v>565</v>
      </c>
      <c r="F627" s="25">
        <v>48342</v>
      </c>
      <c r="G627" s="26">
        <v>5034</v>
      </c>
      <c r="H627" s="27">
        <v>2484529309</v>
      </c>
      <c r="I627" s="28">
        <v>2</v>
      </c>
      <c r="J627" s="29" t="s">
        <v>2235</v>
      </c>
      <c r="K627" s="67" t="s">
        <v>2234</v>
      </c>
      <c r="L627" s="47">
        <v>350</v>
      </c>
      <c r="M627" s="50" t="s">
        <v>2234</v>
      </c>
      <c r="N627" s="129" t="s">
        <v>454</v>
      </c>
      <c r="O627" s="29" t="str">
        <f t="shared" si="128"/>
        <v>M</v>
      </c>
      <c r="P627" s="130">
        <v>27.368</v>
      </c>
      <c r="Q627" s="53" t="str">
        <f t="shared" si="127"/>
        <v>YES</v>
      </c>
      <c r="R627" s="56" t="s">
        <v>2235</v>
      </c>
      <c r="S627" s="57">
        <v>37974</v>
      </c>
      <c r="T627" s="33">
        <v>4059</v>
      </c>
      <c r="U627" s="33">
        <v>0</v>
      </c>
      <c r="V627" s="58">
        <v>5013</v>
      </c>
      <c r="W627" s="32">
        <f t="shared" si="116"/>
        <v>0</v>
      </c>
      <c r="X627" s="25">
        <f t="shared" si="117"/>
        <v>1</v>
      </c>
      <c r="Y627" s="25">
        <f t="shared" si="118"/>
        <v>0</v>
      </c>
      <c r="Z627" s="27">
        <f t="shared" si="119"/>
        <v>0</v>
      </c>
      <c r="AA627" s="66" t="str">
        <f t="shared" si="120"/>
        <v>-</v>
      </c>
      <c r="AB627" s="32">
        <f t="shared" si="121"/>
        <v>0</v>
      </c>
      <c r="AC627" s="25">
        <f t="shared" si="122"/>
        <v>1</v>
      </c>
      <c r="AD627" s="27">
        <f t="shared" si="123"/>
        <v>0</v>
      </c>
      <c r="AE627" s="66" t="str">
        <f t="shared" si="124"/>
        <v>-</v>
      </c>
      <c r="AF627" s="32">
        <f t="shared" si="125"/>
        <v>0</v>
      </c>
    </row>
    <row r="628" spans="1:32" s="1" customFormat="1" ht="12.75">
      <c r="A628" s="136">
        <v>2628810</v>
      </c>
      <c r="B628" s="137">
        <v>32130</v>
      </c>
      <c r="C628" s="32" t="s">
        <v>812</v>
      </c>
      <c r="D628" s="25" t="s">
        <v>813</v>
      </c>
      <c r="E628" s="25" t="s">
        <v>814</v>
      </c>
      <c r="F628" s="25">
        <v>48468</v>
      </c>
      <c r="G628" s="26">
        <v>9100</v>
      </c>
      <c r="H628" s="27">
        <v>9894284151</v>
      </c>
      <c r="I628" s="28">
        <v>7</v>
      </c>
      <c r="J628" s="29" t="s">
        <v>2236</v>
      </c>
      <c r="K628" s="67" t="s">
        <v>2234</v>
      </c>
      <c r="L628" s="47">
        <v>110</v>
      </c>
      <c r="M628" s="50" t="s">
        <v>2234</v>
      </c>
      <c r="N628" s="129">
        <v>2.976190476</v>
      </c>
      <c r="O628" s="29" t="str">
        <f t="shared" si="128"/>
        <v>NO</v>
      </c>
      <c r="P628" s="130"/>
      <c r="Q628" s="53" t="str">
        <f t="shared" si="127"/>
        <v>NO</v>
      </c>
      <c r="R628" s="56" t="s">
        <v>2236</v>
      </c>
      <c r="S628" s="57">
        <v>7600</v>
      </c>
      <c r="T628" s="33">
        <v>421</v>
      </c>
      <c r="U628" s="33">
        <v>813</v>
      </c>
      <c r="V628" s="58">
        <v>878</v>
      </c>
      <c r="W628" s="32">
        <f t="shared" si="116"/>
        <v>1</v>
      </c>
      <c r="X628" s="25">
        <f t="shared" si="117"/>
        <v>1</v>
      </c>
      <c r="Y628" s="25">
        <f t="shared" si="118"/>
        <v>0</v>
      </c>
      <c r="Z628" s="27">
        <f t="shared" si="119"/>
        <v>0</v>
      </c>
      <c r="AA628" s="66" t="str">
        <f t="shared" si="120"/>
        <v>SRSA</v>
      </c>
      <c r="AB628" s="32">
        <f t="shared" si="121"/>
        <v>1</v>
      </c>
      <c r="AC628" s="25">
        <f t="shared" si="122"/>
        <v>0</v>
      </c>
      <c r="AD628" s="27">
        <f t="shared" si="123"/>
        <v>0</v>
      </c>
      <c r="AE628" s="66" t="str">
        <f t="shared" si="124"/>
        <v>-</v>
      </c>
      <c r="AF628" s="32">
        <f t="shared" si="125"/>
        <v>0</v>
      </c>
    </row>
    <row r="629" spans="1:32" s="1" customFormat="1" ht="12.75">
      <c r="A629" s="136">
        <v>2628830</v>
      </c>
      <c r="B629" s="137">
        <v>74010</v>
      </c>
      <c r="C629" s="32" t="s">
        <v>815</v>
      </c>
      <c r="D629" s="25" t="s">
        <v>816</v>
      </c>
      <c r="E629" s="25" t="s">
        <v>491</v>
      </c>
      <c r="F629" s="25">
        <v>48061</v>
      </c>
      <c r="G629" s="26">
        <v>5013</v>
      </c>
      <c r="H629" s="27">
        <v>8109843101</v>
      </c>
      <c r="I629" s="28" t="s">
        <v>458</v>
      </c>
      <c r="J629" s="29" t="s">
        <v>2235</v>
      </c>
      <c r="K629" s="67" t="s">
        <v>2234</v>
      </c>
      <c r="L629" s="47">
        <v>10832</v>
      </c>
      <c r="M629" s="50" t="s">
        <v>2235</v>
      </c>
      <c r="N629" s="129">
        <v>14.64235405</v>
      </c>
      <c r="O629" s="29" t="str">
        <f t="shared" si="128"/>
        <v>NO</v>
      </c>
      <c r="P629" s="130"/>
      <c r="Q629" s="53" t="str">
        <f t="shared" si="127"/>
        <v>NO</v>
      </c>
      <c r="R629" s="56" t="s">
        <v>2235</v>
      </c>
      <c r="S629" s="57">
        <v>768955</v>
      </c>
      <c r="T629" s="33">
        <v>63734</v>
      </c>
      <c r="U629" s="33">
        <v>170730</v>
      </c>
      <c r="V629" s="58">
        <v>58746</v>
      </c>
      <c r="W629" s="32">
        <f t="shared" si="116"/>
        <v>0</v>
      </c>
      <c r="X629" s="25">
        <f t="shared" si="117"/>
        <v>0</v>
      </c>
      <c r="Y629" s="25">
        <f t="shared" si="118"/>
        <v>0</v>
      </c>
      <c r="Z629" s="27">
        <f t="shared" si="119"/>
        <v>0</v>
      </c>
      <c r="AA629" s="66" t="str">
        <f t="shared" si="120"/>
        <v>-</v>
      </c>
      <c r="AB629" s="32">
        <f t="shared" si="121"/>
        <v>0</v>
      </c>
      <c r="AC629" s="25">
        <f t="shared" si="122"/>
        <v>0</v>
      </c>
      <c r="AD629" s="27">
        <f t="shared" si="123"/>
        <v>0</v>
      </c>
      <c r="AE629" s="66" t="str">
        <f t="shared" si="124"/>
        <v>-</v>
      </c>
      <c r="AF629" s="32">
        <f t="shared" si="125"/>
        <v>0</v>
      </c>
    </row>
    <row r="630" spans="1:32" s="1" customFormat="1" ht="12.75">
      <c r="A630" s="136">
        <v>2628950</v>
      </c>
      <c r="B630" s="137">
        <v>39140</v>
      </c>
      <c r="C630" s="32" t="s">
        <v>820</v>
      </c>
      <c r="D630" s="25" t="s">
        <v>821</v>
      </c>
      <c r="E630" s="25" t="s">
        <v>523</v>
      </c>
      <c r="F630" s="25">
        <v>49002</v>
      </c>
      <c r="G630" s="26">
        <v>5433</v>
      </c>
      <c r="H630" s="27">
        <v>2693235000</v>
      </c>
      <c r="I630" s="28">
        <v>2</v>
      </c>
      <c r="J630" s="29" t="s">
        <v>2235</v>
      </c>
      <c r="K630" s="67" t="s">
        <v>2234</v>
      </c>
      <c r="L630" s="47">
        <v>8311</v>
      </c>
      <c r="M630" s="50" t="s">
        <v>2235</v>
      </c>
      <c r="N630" s="129">
        <v>4.937645747</v>
      </c>
      <c r="O630" s="29" t="str">
        <f t="shared" si="128"/>
        <v>NO</v>
      </c>
      <c r="P630" s="130"/>
      <c r="Q630" s="53" t="str">
        <f t="shared" si="127"/>
        <v>NO</v>
      </c>
      <c r="R630" s="56" t="s">
        <v>2235</v>
      </c>
      <c r="S630" s="57">
        <v>211268</v>
      </c>
      <c r="T630" s="33">
        <v>8825</v>
      </c>
      <c r="U630" s="33">
        <v>33136</v>
      </c>
      <c r="V630" s="58">
        <v>5476</v>
      </c>
      <c r="W630" s="32">
        <f t="shared" si="116"/>
        <v>0</v>
      </c>
      <c r="X630" s="25">
        <f t="shared" si="117"/>
        <v>0</v>
      </c>
      <c r="Y630" s="25">
        <f t="shared" si="118"/>
        <v>0</v>
      </c>
      <c r="Z630" s="27">
        <f t="shared" si="119"/>
        <v>0</v>
      </c>
      <c r="AA630" s="66" t="str">
        <f t="shared" si="120"/>
        <v>-</v>
      </c>
      <c r="AB630" s="32">
        <f t="shared" si="121"/>
        <v>0</v>
      </c>
      <c r="AC630" s="25">
        <f t="shared" si="122"/>
        <v>0</v>
      </c>
      <c r="AD630" s="27">
        <f t="shared" si="123"/>
        <v>0</v>
      </c>
      <c r="AE630" s="66" t="str">
        <f t="shared" si="124"/>
        <v>-</v>
      </c>
      <c r="AF630" s="32">
        <f t="shared" si="125"/>
        <v>0</v>
      </c>
    </row>
    <row r="631" spans="1:32" s="1" customFormat="1" ht="12.75">
      <c r="A631" s="136">
        <v>2629120</v>
      </c>
      <c r="B631" s="137">
        <v>34110</v>
      </c>
      <c r="C631" s="32" t="s">
        <v>822</v>
      </c>
      <c r="D631" s="25" t="s">
        <v>823</v>
      </c>
      <c r="E631" s="25" t="s">
        <v>728</v>
      </c>
      <c r="F631" s="25">
        <v>48875</v>
      </c>
      <c r="G631" s="26">
        <v>1035</v>
      </c>
      <c r="H631" s="27">
        <v>5176474161</v>
      </c>
      <c r="I631" s="28">
        <v>4</v>
      </c>
      <c r="J631" s="29" t="s">
        <v>2235</v>
      </c>
      <c r="K631" s="67" t="s">
        <v>2234</v>
      </c>
      <c r="L631" s="47">
        <v>1920</v>
      </c>
      <c r="M631" s="50" t="s">
        <v>2235</v>
      </c>
      <c r="N631" s="129">
        <v>5.069708492</v>
      </c>
      <c r="O631" s="29" t="str">
        <f t="shared" si="128"/>
        <v>NO</v>
      </c>
      <c r="P631" s="130"/>
      <c r="Q631" s="53" t="str">
        <f t="shared" si="127"/>
        <v>NO</v>
      </c>
      <c r="R631" s="56" t="s">
        <v>2235</v>
      </c>
      <c r="S631" s="57">
        <v>83609</v>
      </c>
      <c r="T631" s="33">
        <v>4456</v>
      </c>
      <c r="U631" s="33">
        <v>9848</v>
      </c>
      <c r="V631" s="58">
        <v>1265</v>
      </c>
      <c r="W631" s="32">
        <f t="shared" si="116"/>
        <v>0</v>
      </c>
      <c r="X631" s="25">
        <f t="shared" si="117"/>
        <v>0</v>
      </c>
      <c r="Y631" s="25">
        <f t="shared" si="118"/>
        <v>0</v>
      </c>
      <c r="Z631" s="27">
        <f t="shared" si="119"/>
        <v>0</v>
      </c>
      <c r="AA631" s="66" t="str">
        <f t="shared" si="120"/>
        <v>-</v>
      </c>
      <c r="AB631" s="32">
        <f t="shared" si="121"/>
        <v>0</v>
      </c>
      <c r="AC631" s="25">
        <f t="shared" si="122"/>
        <v>0</v>
      </c>
      <c r="AD631" s="27">
        <f t="shared" si="123"/>
        <v>0</v>
      </c>
      <c r="AE631" s="66" t="str">
        <f t="shared" si="124"/>
        <v>-</v>
      </c>
      <c r="AF631" s="32">
        <f t="shared" si="125"/>
        <v>0</v>
      </c>
    </row>
    <row r="632" spans="1:32" s="1" customFormat="1" ht="12.75">
      <c r="A632" s="136">
        <v>2629130</v>
      </c>
      <c r="B632" s="137">
        <v>71060</v>
      </c>
      <c r="C632" s="32" t="s">
        <v>824</v>
      </c>
      <c r="D632" s="25" t="s">
        <v>740</v>
      </c>
      <c r="E632" s="25" t="s">
        <v>533</v>
      </c>
      <c r="F632" s="25">
        <v>49776</v>
      </c>
      <c r="G632" s="26">
        <v>187</v>
      </c>
      <c r="H632" s="27">
        <v>9897662573</v>
      </c>
      <c r="I632" s="28">
        <v>7</v>
      </c>
      <c r="J632" s="29" t="s">
        <v>2236</v>
      </c>
      <c r="K632" s="67" t="s">
        <v>2234</v>
      </c>
      <c r="L632" s="47">
        <v>279</v>
      </c>
      <c r="M632" s="50" t="s">
        <v>2234</v>
      </c>
      <c r="N632" s="129">
        <v>14.45783133</v>
      </c>
      <c r="O632" s="29" t="str">
        <f t="shared" si="128"/>
        <v>NO</v>
      </c>
      <c r="P632" s="130"/>
      <c r="Q632" s="53" t="str">
        <f t="shared" si="127"/>
        <v>NO</v>
      </c>
      <c r="R632" s="56" t="s">
        <v>2236</v>
      </c>
      <c r="S632" s="57">
        <v>27873</v>
      </c>
      <c r="T632" s="33">
        <v>2333</v>
      </c>
      <c r="U632" s="33">
        <v>2668</v>
      </c>
      <c r="V632" s="58">
        <v>2587</v>
      </c>
      <c r="W632" s="32">
        <f t="shared" si="116"/>
        <v>1</v>
      </c>
      <c r="X632" s="25">
        <f t="shared" si="117"/>
        <v>1</v>
      </c>
      <c r="Y632" s="25">
        <f t="shared" si="118"/>
        <v>0</v>
      </c>
      <c r="Z632" s="27">
        <f t="shared" si="119"/>
        <v>0</v>
      </c>
      <c r="AA632" s="66" t="str">
        <f t="shared" si="120"/>
        <v>SRSA</v>
      </c>
      <c r="AB632" s="32">
        <f t="shared" si="121"/>
        <v>1</v>
      </c>
      <c r="AC632" s="25">
        <f t="shared" si="122"/>
        <v>0</v>
      </c>
      <c r="AD632" s="27">
        <f t="shared" si="123"/>
        <v>0</v>
      </c>
      <c r="AE632" s="66" t="str">
        <f t="shared" si="124"/>
        <v>-</v>
      </c>
      <c r="AF632" s="32">
        <f t="shared" si="125"/>
        <v>0</v>
      </c>
    </row>
    <row r="633" spans="1:32" s="1" customFormat="1" ht="12.75">
      <c r="A633" s="136">
        <v>2629160</v>
      </c>
      <c r="B633" s="137">
        <v>23090</v>
      </c>
      <c r="C633" s="32" t="s">
        <v>825</v>
      </c>
      <c r="D633" s="25" t="s">
        <v>826</v>
      </c>
      <c r="E633" s="25" t="s">
        <v>827</v>
      </c>
      <c r="F633" s="25">
        <v>48876</v>
      </c>
      <c r="G633" s="26">
        <v>337</v>
      </c>
      <c r="H633" s="27">
        <v>5176452662</v>
      </c>
      <c r="I633" s="28">
        <v>8</v>
      </c>
      <c r="J633" s="29" t="s">
        <v>2236</v>
      </c>
      <c r="K633" s="67" t="s">
        <v>2234</v>
      </c>
      <c r="L633" s="47">
        <v>848</v>
      </c>
      <c r="M633" s="50" t="s">
        <v>2235</v>
      </c>
      <c r="N633" s="129">
        <v>5.350772889</v>
      </c>
      <c r="O633" s="29" t="str">
        <f t="shared" si="128"/>
        <v>NO</v>
      </c>
      <c r="P633" s="130"/>
      <c r="Q633" s="53" t="str">
        <f t="shared" si="127"/>
        <v>NO</v>
      </c>
      <c r="R633" s="56" t="s">
        <v>2236</v>
      </c>
      <c r="S633" s="57">
        <v>31847</v>
      </c>
      <c r="T633" s="33">
        <v>1808</v>
      </c>
      <c r="U633" s="33">
        <v>3742</v>
      </c>
      <c r="V633" s="58">
        <v>559</v>
      </c>
      <c r="W633" s="32">
        <f t="shared" si="116"/>
        <v>1</v>
      </c>
      <c r="X633" s="25">
        <f t="shared" si="117"/>
        <v>0</v>
      </c>
      <c r="Y633" s="25">
        <f t="shared" si="118"/>
        <v>0</v>
      </c>
      <c r="Z633" s="27">
        <f t="shared" si="119"/>
        <v>0</v>
      </c>
      <c r="AA633" s="66" t="str">
        <f t="shared" si="120"/>
        <v>-</v>
      </c>
      <c r="AB633" s="32">
        <f t="shared" si="121"/>
        <v>1</v>
      </c>
      <c r="AC633" s="25">
        <f t="shared" si="122"/>
        <v>0</v>
      </c>
      <c r="AD633" s="27">
        <f t="shared" si="123"/>
        <v>0</v>
      </c>
      <c r="AE633" s="66" t="str">
        <f t="shared" si="124"/>
        <v>-</v>
      </c>
      <c r="AF633" s="32">
        <f t="shared" si="125"/>
        <v>0</v>
      </c>
    </row>
    <row r="634" spans="1:32" s="1" customFormat="1" ht="12.75">
      <c r="A634" s="136">
        <v>2629190</v>
      </c>
      <c r="B634" s="137">
        <v>52100</v>
      </c>
      <c r="C634" s="32" t="s">
        <v>828</v>
      </c>
      <c r="D634" s="25" t="s">
        <v>829</v>
      </c>
      <c r="E634" s="25" t="s">
        <v>830</v>
      </c>
      <c r="F634" s="25">
        <v>49808</v>
      </c>
      <c r="G634" s="26">
        <v>160</v>
      </c>
      <c r="H634" s="27">
        <v>9063459355</v>
      </c>
      <c r="I634" s="28">
        <v>7</v>
      </c>
      <c r="J634" s="29" t="s">
        <v>2236</v>
      </c>
      <c r="K634" s="67" t="s">
        <v>2234</v>
      </c>
      <c r="L634" s="47">
        <v>48</v>
      </c>
      <c r="M634" s="50" t="s">
        <v>2234</v>
      </c>
      <c r="N634" s="129">
        <v>8.910891089</v>
      </c>
      <c r="O634" s="29" t="str">
        <f t="shared" si="128"/>
        <v>NO</v>
      </c>
      <c r="P634" s="130"/>
      <c r="Q634" s="53" t="str">
        <f t="shared" si="127"/>
        <v>NO</v>
      </c>
      <c r="R634" s="56" t="s">
        <v>2236</v>
      </c>
      <c r="S634" s="57">
        <v>4763</v>
      </c>
      <c r="T634" s="33">
        <v>558</v>
      </c>
      <c r="U634" s="33">
        <v>619</v>
      </c>
      <c r="V634" s="58">
        <v>508</v>
      </c>
      <c r="W634" s="32">
        <f t="shared" si="116"/>
        <v>1</v>
      </c>
      <c r="X634" s="25">
        <f t="shared" si="117"/>
        <v>1</v>
      </c>
      <c r="Y634" s="25">
        <f t="shared" si="118"/>
        <v>0</v>
      </c>
      <c r="Z634" s="27">
        <f t="shared" si="119"/>
        <v>0</v>
      </c>
      <c r="AA634" s="66" t="str">
        <f t="shared" si="120"/>
        <v>SRSA</v>
      </c>
      <c r="AB634" s="32">
        <f t="shared" si="121"/>
        <v>1</v>
      </c>
      <c r="AC634" s="25">
        <f t="shared" si="122"/>
        <v>0</v>
      </c>
      <c r="AD634" s="27">
        <f t="shared" si="123"/>
        <v>0</v>
      </c>
      <c r="AE634" s="66" t="str">
        <f t="shared" si="124"/>
        <v>-</v>
      </c>
      <c r="AF634" s="32">
        <f t="shared" si="125"/>
        <v>0</v>
      </c>
    </row>
    <row r="635" spans="1:32" s="1" customFormat="1" ht="12.75">
      <c r="A635" s="136">
        <v>2600269</v>
      </c>
      <c r="B635" s="137">
        <v>71902</v>
      </c>
      <c r="C635" s="32" t="s">
        <v>1510</v>
      </c>
      <c r="D635" s="25" t="s">
        <v>1511</v>
      </c>
      <c r="E635" s="25" t="s">
        <v>1512</v>
      </c>
      <c r="F635" s="25">
        <v>49765</v>
      </c>
      <c r="G635" s="26">
        <v>731</v>
      </c>
      <c r="H635" s="27">
        <v>9897336708</v>
      </c>
      <c r="I635" s="28">
        <v>7</v>
      </c>
      <c r="J635" s="29" t="s">
        <v>2236</v>
      </c>
      <c r="K635" s="67" t="s">
        <v>2234</v>
      </c>
      <c r="L635" s="47">
        <v>40</v>
      </c>
      <c r="M635" s="50" t="s">
        <v>2234</v>
      </c>
      <c r="N635" s="129" t="s">
        <v>454</v>
      </c>
      <c r="O635" s="29" t="str">
        <f t="shared" si="128"/>
        <v>M</v>
      </c>
      <c r="P635" s="130">
        <v>13.953</v>
      </c>
      <c r="Q635" s="53" t="str">
        <f t="shared" si="127"/>
        <v>NO</v>
      </c>
      <c r="R635" s="56" t="s">
        <v>2236</v>
      </c>
      <c r="S635" s="57">
        <v>558</v>
      </c>
      <c r="T635" s="33">
        <v>0</v>
      </c>
      <c r="U635" s="33">
        <v>0</v>
      </c>
      <c r="V635" s="58">
        <v>211</v>
      </c>
      <c r="W635" s="32">
        <f t="shared" si="116"/>
        <v>1</v>
      </c>
      <c r="X635" s="25">
        <f t="shared" si="117"/>
        <v>1</v>
      </c>
      <c r="Y635" s="25">
        <f t="shared" si="118"/>
        <v>0</v>
      </c>
      <c r="Z635" s="27">
        <f t="shared" si="119"/>
        <v>0</v>
      </c>
      <c r="AA635" s="66" t="str">
        <f t="shared" si="120"/>
        <v>SRSA</v>
      </c>
      <c r="AB635" s="32">
        <f t="shared" si="121"/>
        <v>1</v>
      </c>
      <c r="AC635" s="25">
        <f t="shared" si="122"/>
        <v>0</v>
      </c>
      <c r="AD635" s="27">
        <f t="shared" si="123"/>
        <v>0</v>
      </c>
      <c r="AE635" s="66" t="str">
        <f t="shared" si="124"/>
        <v>-</v>
      </c>
      <c r="AF635" s="32">
        <f t="shared" si="125"/>
        <v>0</v>
      </c>
    </row>
    <row r="636" spans="1:32" s="1" customFormat="1" ht="12.75">
      <c r="A636" s="138" t="s">
        <v>2237</v>
      </c>
      <c r="B636" s="137" t="s">
        <v>1992</v>
      </c>
      <c r="C636" s="131" t="s">
        <v>1993</v>
      </c>
      <c r="D636" s="122" t="s">
        <v>1994</v>
      </c>
      <c r="E636" s="122" t="s">
        <v>1995</v>
      </c>
      <c r="F636" s="122" t="s">
        <v>1996</v>
      </c>
      <c r="G636" s="122" t="s">
        <v>2237</v>
      </c>
      <c r="H636" s="123">
        <v>5867830173</v>
      </c>
      <c r="I636" s="124"/>
      <c r="J636" s="29"/>
      <c r="K636" s="67" t="s">
        <v>2234</v>
      </c>
      <c r="L636" s="47">
        <v>162.84</v>
      </c>
      <c r="M636" s="117" t="s">
        <v>2068</v>
      </c>
      <c r="N636" s="129"/>
      <c r="O636" s="29" t="str">
        <f t="shared" si="128"/>
        <v>M</v>
      </c>
      <c r="P636" s="130">
        <v>12.99</v>
      </c>
      <c r="Q636" s="53" t="str">
        <f t="shared" si="127"/>
        <v>NO</v>
      </c>
      <c r="R636" s="56"/>
      <c r="S636" s="57">
        <v>10078</v>
      </c>
      <c r="T636" s="33">
        <v>828</v>
      </c>
      <c r="U636" s="33">
        <v>448</v>
      </c>
      <c r="V636" s="58">
        <v>717</v>
      </c>
      <c r="W636" s="32">
        <f t="shared" si="116"/>
        <v>0</v>
      </c>
      <c r="X636" s="25">
        <f t="shared" si="117"/>
        <v>1</v>
      </c>
      <c r="Y636" s="25">
        <f t="shared" si="118"/>
        <v>0</v>
      </c>
      <c r="Z636" s="27">
        <f t="shared" si="119"/>
        <v>0</v>
      </c>
      <c r="AA636" s="66" t="str">
        <f t="shared" si="120"/>
        <v>-</v>
      </c>
      <c r="AB636" s="32">
        <f t="shared" si="121"/>
        <v>0</v>
      </c>
      <c r="AC636" s="25">
        <f t="shared" si="122"/>
        <v>0</v>
      </c>
      <c r="AD636" s="27">
        <f t="shared" si="123"/>
        <v>0</v>
      </c>
      <c r="AE636" s="66" t="str">
        <f t="shared" si="124"/>
        <v>-</v>
      </c>
      <c r="AF636" s="32">
        <f t="shared" si="125"/>
        <v>0</v>
      </c>
    </row>
    <row r="637" spans="1:32" s="1" customFormat="1" ht="12.75">
      <c r="A637" s="136">
        <v>2607690</v>
      </c>
      <c r="B637" s="137">
        <v>31030</v>
      </c>
      <c r="C637" s="32" t="s">
        <v>1764</v>
      </c>
      <c r="D637" s="25" t="s">
        <v>1765</v>
      </c>
      <c r="E637" s="25" t="s">
        <v>1766</v>
      </c>
      <c r="F637" s="25">
        <v>49913</v>
      </c>
      <c r="G637" s="26">
        <v>1715</v>
      </c>
      <c r="H637" s="27">
        <v>9063370311</v>
      </c>
      <c r="I637" s="28" t="s">
        <v>459</v>
      </c>
      <c r="J637" s="29" t="s">
        <v>2235</v>
      </c>
      <c r="K637" s="67" t="s">
        <v>2234</v>
      </c>
      <c r="L637" s="47">
        <v>1453</v>
      </c>
      <c r="M637" s="50" t="s">
        <v>2235</v>
      </c>
      <c r="N637" s="129">
        <v>19.58307012</v>
      </c>
      <c r="O637" s="29" t="str">
        <f t="shared" si="128"/>
        <v>NO</v>
      </c>
      <c r="P637" s="130"/>
      <c r="Q637" s="53" t="str">
        <f t="shared" si="127"/>
        <v>NO</v>
      </c>
      <c r="R637" s="56" t="s">
        <v>2236</v>
      </c>
      <c r="S637" s="57">
        <v>117400</v>
      </c>
      <c r="T637" s="33">
        <v>11568</v>
      </c>
      <c r="U637" s="33">
        <v>12289</v>
      </c>
      <c r="V637" s="58">
        <v>18644</v>
      </c>
      <c r="W637" s="32">
        <f t="shared" si="116"/>
        <v>0</v>
      </c>
      <c r="X637" s="25">
        <f t="shared" si="117"/>
        <v>0</v>
      </c>
      <c r="Y637" s="25">
        <f t="shared" si="118"/>
        <v>0</v>
      </c>
      <c r="Z637" s="27">
        <f t="shared" si="119"/>
        <v>0</v>
      </c>
      <c r="AA637" s="66" t="str">
        <f t="shared" si="120"/>
        <v>-</v>
      </c>
      <c r="AB637" s="32">
        <f t="shared" si="121"/>
        <v>1</v>
      </c>
      <c r="AC637" s="25">
        <f t="shared" si="122"/>
        <v>0</v>
      </c>
      <c r="AD637" s="27">
        <f t="shared" si="123"/>
        <v>0</v>
      </c>
      <c r="AE637" s="66" t="str">
        <f t="shared" si="124"/>
        <v>-</v>
      </c>
      <c r="AF637" s="32">
        <f t="shared" si="125"/>
        <v>0</v>
      </c>
    </row>
    <row r="638" spans="1:32" s="1" customFormat="1" ht="12.75">
      <c r="A638" s="136">
        <v>2627930</v>
      </c>
      <c r="B638" s="137">
        <v>24070</v>
      </c>
      <c r="C638" s="32" t="s">
        <v>284</v>
      </c>
      <c r="D638" s="25" t="s">
        <v>285</v>
      </c>
      <c r="E638" s="25" t="s">
        <v>371</v>
      </c>
      <c r="F638" s="25">
        <v>49770</v>
      </c>
      <c r="G638" s="26">
        <v>3026</v>
      </c>
      <c r="H638" s="27">
        <v>2313482100</v>
      </c>
      <c r="I638" s="28" t="s">
        <v>459</v>
      </c>
      <c r="J638" s="29" t="s">
        <v>2235</v>
      </c>
      <c r="K638" s="67" t="s">
        <v>2234</v>
      </c>
      <c r="L638" s="47">
        <v>2847</v>
      </c>
      <c r="M638" s="50" t="s">
        <v>2235</v>
      </c>
      <c r="N638" s="129">
        <v>8.966979703</v>
      </c>
      <c r="O638" s="29" t="str">
        <f t="shared" si="128"/>
        <v>NO</v>
      </c>
      <c r="P638" s="130"/>
      <c r="Q638" s="53" t="str">
        <f t="shared" si="127"/>
        <v>NO</v>
      </c>
      <c r="R638" s="56" t="s">
        <v>2236</v>
      </c>
      <c r="S638" s="57">
        <v>108335</v>
      </c>
      <c r="T638" s="33">
        <v>8304</v>
      </c>
      <c r="U638" s="33">
        <v>14252</v>
      </c>
      <c r="V638" s="58">
        <v>1876</v>
      </c>
      <c r="W638" s="32">
        <f t="shared" si="116"/>
        <v>0</v>
      </c>
      <c r="X638" s="25">
        <f t="shared" si="117"/>
        <v>0</v>
      </c>
      <c r="Y638" s="25">
        <f t="shared" si="118"/>
        <v>0</v>
      </c>
      <c r="Z638" s="27">
        <f t="shared" si="119"/>
        <v>0</v>
      </c>
      <c r="AA638" s="66" t="str">
        <f t="shared" si="120"/>
        <v>-</v>
      </c>
      <c r="AB638" s="32">
        <f t="shared" si="121"/>
        <v>1</v>
      </c>
      <c r="AC638" s="25">
        <f t="shared" si="122"/>
        <v>0</v>
      </c>
      <c r="AD638" s="27">
        <f t="shared" si="123"/>
        <v>0</v>
      </c>
      <c r="AE638" s="66" t="str">
        <f t="shared" si="124"/>
        <v>-</v>
      </c>
      <c r="AF638" s="32">
        <f t="shared" si="125"/>
        <v>0</v>
      </c>
    </row>
    <row r="639" spans="1:32" s="1" customFormat="1" ht="12.75">
      <c r="A639" s="136">
        <v>2629250</v>
      </c>
      <c r="B639" s="137">
        <v>12040</v>
      </c>
      <c r="C639" s="32" t="s">
        <v>834</v>
      </c>
      <c r="D639" s="25" t="s">
        <v>835</v>
      </c>
      <c r="E639" s="25" t="s">
        <v>776</v>
      </c>
      <c r="F639" s="25">
        <v>49082</v>
      </c>
      <c r="G639" s="26">
        <v>1173</v>
      </c>
      <c r="H639" s="27">
        <v>5176397141</v>
      </c>
      <c r="I639" s="28">
        <v>7</v>
      </c>
      <c r="J639" s="29" t="s">
        <v>2236</v>
      </c>
      <c r="K639" s="67" t="s">
        <v>2234</v>
      </c>
      <c r="L639" s="47">
        <v>1377</v>
      </c>
      <c r="M639" s="50" t="s">
        <v>2235</v>
      </c>
      <c r="N639" s="129">
        <v>21.55619597</v>
      </c>
      <c r="O639" s="29" t="str">
        <f t="shared" si="128"/>
        <v>YES</v>
      </c>
      <c r="P639" s="130"/>
      <c r="Q639" s="53" t="str">
        <f t="shared" si="127"/>
        <v>NO</v>
      </c>
      <c r="R639" s="56" t="s">
        <v>2236</v>
      </c>
      <c r="S639" s="57">
        <v>100891</v>
      </c>
      <c r="T639" s="33">
        <v>11981</v>
      </c>
      <c r="U639" s="33">
        <v>12039</v>
      </c>
      <c r="V639" s="58">
        <v>5959</v>
      </c>
      <c r="W639" s="32">
        <f t="shared" si="116"/>
        <v>1</v>
      </c>
      <c r="X639" s="25">
        <f t="shared" si="117"/>
        <v>0</v>
      </c>
      <c r="Y639" s="25">
        <f t="shared" si="118"/>
        <v>0</v>
      </c>
      <c r="Z639" s="27">
        <f t="shared" si="119"/>
        <v>0</v>
      </c>
      <c r="AA639" s="66" t="str">
        <f t="shared" si="120"/>
        <v>-</v>
      </c>
      <c r="AB639" s="32">
        <f t="shared" si="121"/>
        <v>1</v>
      </c>
      <c r="AC639" s="25">
        <f t="shared" si="122"/>
        <v>1</v>
      </c>
      <c r="AD639" s="27" t="str">
        <f t="shared" si="123"/>
        <v>Initial</v>
      </c>
      <c r="AE639" s="66" t="str">
        <f t="shared" si="124"/>
        <v>RLIS</v>
      </c>
      <c r="AF639" s="32">
        <f t="shared" si="125"/>
        <v>0</v>
      </c>
    </row>
    <row r="640" spans="1:32" s="1" customFormat="1" ht="12.75">
      <c r="A640" s="136">
        <v>2629340</v>
      </c>
      <c r="B640" s="137">
        <v>21060</v>
      </c>
      <c r="C640" s="32" t="s">
        <v>836</v>
      </c>
      <c r="D640" s="25" t="s">
        <v>837</v>
      </c>
      <c r="E640" s="25" t="s">
        <v>838</v>
      </c>
      <c r="F640" s="25">
        <v>49878</v>
      </c>
      <c r="G640" s="26">
        <v>68</v>
      </c>
      <c r="H640" s="27">
        <v>9064746411</v>
      </c>
      <c r="I640" s="28">
        <v>7</v>
      </c>
      <c r="J640" s="29" t="s">
        <v>2236</v>
      </c>
      <c r="K640" s="67" t="s">
        <v>2234</v>
      </c>
      <c r="L640" s="47">
        <v>408</v>
      </c>
      <c r="M640" s="50" t="s">
        <v>2234</v>
      </c>
      <c r="N640" s="129">
        <v>7.860262009</v>
      </c>
      <c r="O640" s="29" t="str">
        <f t="shared" si="128"/>
        <v>NO</v>
      </c>
      <c r="P640" s="130"/>
      <c r="Q640" s="53" t="str">
        <f t="shared" si="127"/>
        <v>NO</v>
      </c>
      <c r="R640" s="56" t="s">
        <v>2236</v>
      </c>
      <c r="S640" s="57">
        <v>23315</v>
      </c>
      <c r="T640" s="33">
        <v>1686</v>
      </c>
      <c r="U640" s="33">
        <v>2554</v>
      </c>
      <c r="V640" s="58">
        <v>2761</v>
      </c>
      <c r="W640" s="32">
        <f t="shared" si="116"/>
        <v>1</v>
      </c>
      <c r="X640" s="25">
        <f t="shared" si="117"/>
        <v>1</v>
      </c>
      <c r="Y640" s="25">
        <f t="shared" si="118"/>
        <v>0</v>
      </c>
      <c r="Z640" s="27">
        <f t="shared" si="119"/>
        <v>0</v>
      </c>
      <c r="AA640" s="66" t="str">
        <f t="shared" si="120"/>
        <v>SRSA</v>
      </c>
      <c r="AB640" s="32">
        <f t="shared" si="121"/>
        <v>1</v>
      </c>
      <c r="AC640" s="25">
        <f t="shared" si="122"/>
        <v>0</v>
      </c>
      <c r="AD640" s="27">
        <f t="shared" si="123"/>
        <v>0</v>
      </c>
      <c r="AE640" s="66" t="str">
        <f t="shared" si="124"/>
        <v>-</v>
      </c>
      <c r="AF640" s="32">
        <f t="shared" si="125"/>
        <v>0</v>
      </c>
    </row>
    <row r="641" spans="1:32" s="1" customFormat="1" ht="12.75">
      <c r="A641" s="136">
        <v>2629370</v>
      </c>
      <c r="B641" s="137">
        <v>61210</v>
      </c>
      <c r="C641" s="32" t="s">
        <v>839</v>
      </c>
      <c r="D641" s="25" t="s">
        <v>840</v>
      </c>
      <c r="E641" s="25" t="s">
        <v>841</v>
      </c>
      <c r="F641" s="25">
        <v>49451</v>
      </c>
      <c r="G641" s="26">
        <v>9410</v>
      </c>
      <c r="H641" s="27">
        <v>2318532231</v>
      </c>
      <c r="I641" s="28">
        <v>8</v>
      </c>
      <c r="J641" s="29" t="s">
        <v>2236</v>
      </c>
      <c r="K641" s="67" t="s">
        <v>2234</v>
      </c>
      <c r="L641" s="47">
        <v>1101</v>
      </c>
      <c r="M641" s="50" t="s">
        <v>2235</v>
      </c>
      <c r="N641" s="129">
        <v>5.282199711</v>
      </c>
      <c r="O641" s="29" t="str">
        <f t="shared" si="128"/>
        <v>NO</v>
      </c>
      <c r="P641" s="130"/>
      <c r="Q641" s="53" t="str">
        <f t="shared" si="127"/>
        <v>NO</v>
      </c>
      <c r="R641" s="56" t="s">
        <v>2236</v>
      </c>
      <c r="S641" s="57">
        <v>43386</v>
      </c>
      <c r="T641" s="33">
        <v>2155</v>
      </c>
      <c r="U641" s="33">
        <v>5253</v>
      </c>
      <c r="V641" s="58">
        <v>725</v>
      </c>
      <c r="W641" s="32">
        <f t="shared" si="116"/>
        <v>1</v>
      </c>
      <c r="X641" s="25">
        <f t="shared" si="117"/>
        <v>0</v>
      </c>
      <c r="Y641" s="25">
        <f t="shared" si="118"/>
        <v>0</v>
      </c>
      <c r="Z641" s="27">
        <f t="shared" si="119"/>
        <v>0</v>
      </c>
      <c r="AA641" s="66" t="str">
        <f t="shared" si="120"/>
        <v>-</v>
      </c>
      <c r="AB641" s="32">
        <f t="shared" si="121"/>
        <v>1</v>
      </c>
      <c r="AC641" s="25">
        <f t="shared" si="122"/>
        <v>0</v>
      </c>
      <c r="AD641" s="27">
        <f t="shared" si="123"/>
        <v>0</v>
      </c>
      <c r="AE641" s="66" t="str">
        <f t="shared" si="124"/>
        <v>-</v>
      </c>
      <c r="AF641" s="32">
        <f t="shared" si="125"/>
        <v>0</v>
      </c>
    </row>
    <row r="642" spans="1:32" s="1" customFormat="1" ht="12.75">
      <c r="A642" s="136">
        <v>2629400</v>
      </c>
      <c r="B642" s="137">
        <v>30070</v>
      </c>
      <c r="C642" s="32" t="s">
        <v>842</v>
      </c>
      <c r="D642" s="25" t="s">
        <v>843</v>
      </c>
      <c r="E642" s="25" t="s">
        <v>306</v>
      </c>
      <c r="F642" s="25">
        <v>49274</v>
      </c>
      <c r="G642" s="26">
        <v>330</v>
      </c>
      <c r="H642" s="27">
        <v>5172832166</v>
      </c>
      <c r="I642" s="28">
        <v>7</v>
      </c>
      <c r="J642" s="29" t="s">
        <v>2236</v>
      </c>
      <c r="K642" s="67" t="s">
        <v>2234</v>
      </c>
      <c r="L642" s="47">
        <v>890</v>
      </c>
      <c r="M642" s="50" t="s">
        <v>2235</v>
      </c>
      <c r="N642" s="129">
        <v>16.80071492</v>
      </c>
      <c r="O642" s="29" t="str">
        <f t="shared" si="128"/>
        <v>NO</v>
      </c>
      <c r="P642" s="130"/>
      <c r="Q642" s="53" t="str">
        <f t="shared" si="127"/>
        <v>NO</v>
      </c>
      <c r="R642" s="56" t="s">
        <v>2236</v>
      </c>
      <c r="S642" s="57">
        <v>64267</v>
      </c>
      <c r="T642" s="33">
        <v>5384</v>
      </c>
      <c r="U642" s="33">
        <v>6196</v>
      </c>
      <c r="V642" s="58">
        <v>5462</v>
      </c>
      <c r="W642" s="32">
        <f t="shared" si="116"/>
        <v>1</v>
      </c>
      <c r="X642" s="25">
        <f t="shared" si="117"/>
        <v>0</v>
      </c>
      <c r="Y642" s="25">
        <f t="shared" si="118"/>
        <v>0</v>
      </c>
      <c r="Z642" s="27">
        <f t="shared" si="119"/>
        <v>0</v>
      </c>
      <c r="AA642" s="66" t="str">
        <f t="shared" si="120"/>
        <v>-</v>
      </c>
      <c r="AB642" s="32">
        <f t="shared" si="121"/>
        <v>1</v>
      </c>
      <c r="AC642" s="25">
        <f t="shared" si="122"/>
        <v>0</v>
      </c>
      <c r="AD642" s="27">
        <f t="shared" si="123"/>
        <v>0</v>
      </c>
      <c r="AE642" s="66" t="str">
        <f t="shared" si="124"/>
        <v>-</v>
      </c>
      <c r="AF642" s="32">
        <f t="shared" si="125"/>
        <v>0</v>
      </c>
    </row>
    <row r="643" spans="1:32" s="1" customFormat="1" ht="12.75">
      <c r="A643" s="136">
        <v>2629460</v>
      </c>
      <c r="B643" s="137">
        <v>82110</v>
      </c>
      <c r="C643" s="32" t="s">
        <v>844</v>
      </c>
      <c r="D643" s="25" t="s">
        <v>845</v>
      </c>
      <c r="E643" s="25" t="s">
        <v>846</v>
      </c>
      <c r="F643" s="25">
        <v>48240</v>
      </c>
      <c r="G643" s="26">
        <v>1897</v>
      </c>
      <c r="H643" s="27">
        <v>3132426000</v>
      </c>
      <c r="I643" s="28" t="s">
        <v>453</v>
      </c>
      <c r="J643" s="29" t="s">
        <v>2235</v>
      </c>
      <c r="K643" s="67" t="s">
        <v>2234</v>
      </c>
      <c r="L643" s="47">
        <v>4261</v>
      </c>
      <c r="M643" s="50" t="s">
        <v>2235</v>
      </c>
      <c r="N643" s="129">
        <v>6.967296364</v>
      </c>
      <c r="O643" s="29" t="str">
        <f t="shared" si="128"/>
        <v>NO</v>
      </c>
      <c r="P643" s="130"/>
      <c r="Q643" s="53" t="str">
        <f t="shared" si="127"/>
        <v>NO</v>
      </c>
      <c r="R643" s="56" t="s">
        <v>2235</v>
      </c>
      <c r="S643" s="57">
        <v>167024</v>
      </c>
      <c r="T643" s="33">
        <v>10116</v>
      </c>
      <c r="U643" s="33">
        <v>22954</v>
      </c>
      <c r="V643" s="58">
        <v>2807</v>
      </c>
      <c r="W643" s="32">
        <f t="shared" si="116"/>
        <v>0</v>
      </c>
      <c r="X643" s="25">
        <f t="shared" si="117"/>
        <v>0</v>
      </c>
      <c r="Y643" s="25">
        <f t="shared" si="118"/>
        <v>0</v>
      </c>
      <c r="Z643" s="27">
        <f t="shared" si="119"/>
        <v>0</v>
      </c>
      <c r="AA643" s="66" t="str">
        <f t="shared" si="120"/>
        <v>-</v>
      </c>
      <c r="AB643" s="32">
        <f t="shared" si="121"/>
        <v>0</v>
      </c>
      <c r="AC643" s="25">
        <f t="shared" si="122"/>
        <v>0</v>
      </c>
      <c r="AD643" s="27">
        <f t="shared" si="123"/>
        <v>0</v>
      </c>
      <c r="AE643" s="66" t="str">
        <f t="shared" si="124"/>
        <v>-</v>
      </c>
      <c r="AF643" s="32">
        <f t="shared" si="125"/>
        <v>0</v>
      </c>
    </row>
    <row r="644" spans="1:32" s="1" customFormat="1" ht="12.75">
      <c r="A644" s="136">
        <v>2629490</v>
      </c>
      <c r="B644" s="137">
        <v>67060</v>
      </c>
      <c r="C644" s="32" t="s">
        <v>847</v>
      </c>
      <c r="D644" s="25" t="s">
        <v>848</v>
      </c>
      <c r="E644" s="25" t="s">
        <v>849</v>
      </c>
      <c r="F644" s="25">
        <v>49677</v>
      </c>
      <c r="G644" s="26">
        <v>1384</v>
      </c>
      <c r="H644" s="27">
        <v>2318322201</v>
      </c>
      <c r="I644" s="28" t="s">
        <v>459</v>
      </c>
      <c r="J644" s="29" t="s">
        <v>2235</v>
      </c>
      <c r="K644" s="67" t="s">
        <v>2234</v>
      </c>
      <c r="L644" s="47">
        <v>1794</v>
      </c>
      <c r="M644" s="50" t="s">
        <v>2235</v>
      </c>
      <c r="N644" s="129">
        <v>12.27990971</v>
      </c>
      <c r="O644" s="29" t="str">
        <f t="shared" si="128"/>
        <v>NO</v>
      </c>
      <c r="P644" s="130"/>
      <c r="Q644" s="53" t="str">
        <f t="shared" si="127"/>
        <v>NO</v>
      </c>
      <c r="R644" s="56" t="s">
        <v>2236</v>
      </c>
      <c r="S644" s="57">
        <v>133547</v>
      </c>
      <c r="T644" s="33">
        <v>10186</v>
      </c>
      <c r="U644" s="33">
        <v>13328</v>
      </c>
      <c r="V644" s="58">
        <v>9483</v>
      </c>
      <c r="W644" s="32">
        <f t="shared" si="116"/>
        <v>0</v>
      </c>
      <c r="X644" s="25">
        <f t="shared" si="117"/>
        <v>0</v>
      </c>
      <c r="Y644" s="25">
        <f t="shared" si="118"/>
        <v>0</v>
      </c>
      <c r="Z644" s="27">
        <f t="shared" si="119"/>
        <v>0</v>
      </c>
      <c r="AA644" s="66" t="str">
        <f t="shared" si="120"/>
        <v>-</v>
      </c>
      <c r="AB644" s="32">
        <f t="shared" si="121"/>
        <v>1</v>
      </c>
      <c r="AC644" s="25">
        <f t="shared" si="122"/>
        <v>0</v>
      </c>
      <c r="AD644" s="27">
        <f t="shared" si="123"/>
        <v>0</v>
      </c>
      <c r="AE644" s="66" t="str">
        <f t="shared" si="124"/>
        <v>-</v>
      </c>
      <c r="AF644" s="32">
        <f t="shared" si="125"/>
        <v>0</v>
      </c>
    </row>
    <row r="645" spans="1:32" s="1" customFormat="1" ht="12.75">
      <c r="A645" s="136">
        <v>2629520</v>
      </c>
      <c r="B645" s="137">
        <v>79110</v>
      </c>
      <c r="C645" s="32" t="s">
        <v>850</v>
      </c>
      <c r="D645" s="25" t="s">
        <v>851</v>
      </c>
      <c r="E645" s="25" t="s">
        <v>852</v>
      </c>
      <c r="F645" s="25">
        <v>48757</v>
      </c>
      <c r="G645" s="26">
        <v>389</v>
      </c>
      <c r="H645" s="27">
        <v>9898689864</v>
      </c>
      <c r="I645" s="28">
        <v>7</v>
      </c>
      <c r="J645" s="29" t="s">
        <v>2236</v>
      </c>
      <c r="K645" s="67" t="s">
        <v>2234</v>
      </c>
      <c r="L645" s="47">
        <v>1006</v>
      </c>
      <c r="M645" s="50" t="s">
        <v>2235</v>
      </c>
      <c r="N645" s="129">
        <v>8.051529791</v>
      </c>
      <c r="O645" s="29" t="str">
        <f t="shared" si="128"/>
        <v>NO</v>
      </c>
      <c r="P645" s="130"/>
      <c r="Q645" s="53" t="str">
        <f aca="true" t="shared" si="129" ref="Q645:Q676">IF(AND(ISNUMBER(P645),P645&gt;=20),"YES","NO")</f>
        <v>NO</v>
      </c>
      <c r="R645" s="56" t="s">
        <v>2236</v>
      </c>
      <c r="S645" s="57">
        <v>51798</v>
      </c>
      <c r="T645" s="33">
        <v>3523</v>
      </c>
      <c r="U645" s="33">
        <v>6288</v>
      </c>
      <c r="V645" s="58">
        <v>846</v>
      </c>
      <c r="W645" s="32">
        <f t="shared" si="116"/>
        <v>1</v>
      </c>
      <c r="X645" s="25">
        <f t="shared" si="117"/>
        <v>0</v>
      </c>
      <c r="Y645" s="25">
        <f t="shared" si="118"/>
        <v>0</v>
      </c>
      <c r="Z645" s="27">
        <f t="shared" si="119"/>
        <v>0</v>
      </c>
      <c r="AA645" s="66" t="str">
        <f t="shared" si="120"/>
        <v>-</v>
      </c>
      <c r="AB645" s="32">
        <f t="shared" si="121"/>
        <v>1</v>
      </c>
      <c r="AC645" s="25">
        <f t="shared" si="122"/>
        <v>0</v>
      </c>
      <c r="AD645" s="27">
        <f t="shared" si="123"/>
        <v>0</v>
      </c>
      <c r="AE645" s="66" t="str">
        <f t="shared" si="124"/>
        <v>-</v>
      </c>
      <c r="AF645" s="32">
        <f t="shared" si="125"/>
        <v>0</v>
      </c>
    </row>
    <row r="646" spans="1:32" s="1" customFormat="1" ht="12.75">
      <c r="A646" s="136">
        <v>2629540</v>
      </c>
      <c r="B646" s="137">
        <v>61220</v>
      </c>
      <c r="C646" s="32" t="s">
        <v>853</v>
      </c>
      <c r="D646" s="25" t="s">
        <v>854</v>
      </c>
      <c r="E646" s="25" t="s">
        <v>428</v>
      </c>
      <c r="F646" s="25">
        <v>49445</v>
      </c>
      <c r="G646" s="26">
        <v>1329</v>
      </c>
      <c r="H646" s="27">
        <v>2317444736</v>
      </c>
      <c r="I646" s="28" t="s">
        <v>467</v>
      </c>
      <c r="J646" s="29" t="s">
        <v>2235</v>
      </c>
      <c r="K646" s="67" t="s">
        <v>2234</v>
      </c>
      <c r="L646" s="47">
        <v>3989</v>
      </c>
      <c r="M646" s="50" t="s">
        <v>2235</v>
      </c>
      <c r="N646" s="129">
        <v>5.752014324</v>
      </c>
      <c r="O646" s="29" t="str">
        <f t="shared" si="128"/>
        <v>NO</v>
      </c>
      <c r="P646" s="130"/>
      <c r="Q646" s="53" t="str">
        <f t="shared" si="129"/>
        <v>NO</v>
      </c>
      <c r="R646" s="56" t="s">
        <v>2235</v>
      </c>
      <c r="S646" s="57">
        <v>162992</v>
      </c>
      <c r="T646" s="33">
        <v>8618</v>
      </c>
      <c r="U646" s="33">
        <v>18318</v>
      </c>
      <c r="V646" s="58">
        <v>2628</v>
      </c>
      <c r="W646" s="32">
        <f aca="true" t="shared" si="130" ref="W646:W709">IF(OR(J646="YES",K646="YES"),1,0)</f>
        <v>0</v>
      </c>
      <c r="X646" s="25">
        <f aca="true" t="shared" si="131" ref="X646:X709">IF(OR(AND(ISNUMBER(L646),AND(L646&gt;0,L646&lt;600)),AND(ISNUMBER(L646),AND(L646&gt;0,M646="YES"))),1,0)</f>
        <v>0</v>
      </c>
      <c r="Y646" s="25">
        <f aca="true" t="shared" si="132" ref="Y646:Y709">IF(AND(OR(J646="YES",K646="YES"),(W646=0)),"Trouble",0)</f>
        <v>0</v>
      </c>
      <c r="Z646" s="27">
        <f aca="true" t="shared" si="133" ref="Z646:Z709">IF(AND(OR(AND(ISNUMBER(L646),AND(L646&gt;0,L646&lt;600)),AND(ISNUMBER(L646),AND(L646&gt;0,M646="YES"))),(X646=0)),"Trouble",0)</f>
        <v>0</v>
      </c>
      <c r="AA646" s="66" t="str">
        <f aca="true" t="shared" si="134" ref="AA646:AA709">IF(AND(W646=1,X646=1),"SRSA","-")</f>
        <v>-</v>
      </c>
      <c r="AB646" s="32">
        <f aca="true" t="shared" si="135" ref="AB646:AB709">IF(R646="YES",1,0)</f>
        <v>0</v>
      </c>
      <c r="AC646" s="25">
        <f aca="true" t="shared" si="136" ref="AC646:AC709">IF(OR(AND(ISNUMBER(P646),P646&gt;=20),(AND(ISNUMBER(P646)=FALSE,AND(ISNUMBER(N646),N646&gt;=20)))),1,0)</f>
        <v>0</v>
      </c>
      <c r="AD646" s="27">
        <f aca="true" t="shared" si="137" ref="AD646:AD709">IF(AND(AB646=1,AC646=1),"Initial",0)</f>
        <v>0</v>
      </c>
      <c r="AE646" s="66" t="str">
        <f aca="true" t="shared" si="138" ref="AE646:AE709">IF(AND(AND(AD646="Initial",AF646=0),AND(ISNUMBER(L646),L646&gt;0)),"RLIS","-")</f>
        <v>-</v>
      </c>
      <c r="AF646" s="32">
        <f aca="true" t="shared" si="139" ref="AF646:AF709">IF(AND(AA646="SRSA",AD646="Initial"),"SRSA",0)</f>
        <v>0</v>
      </c>
    </row>
    <row r="647" spans="1:32" s="1" customFormat="1" ht="12.75">
      <c r="A647" s="136">
        <v>2600087</v>
      </c>
      <c r="B647" s="137">
        <v>37901</v>
      </c>
      <c r="C647" s="32" t="s">
        <v>392</v>
      </c>
      <c r="D647" s="25" t="s">
        <v>393</v>
      </c>
      <c r="E647" s="25" t="s">
        <v>394</v>
      </c>
      <c r="F647" s="25">
        <v>48858</v>
      </c>
      <c r="G647" s="26">
        <v>8931</v>
      </c>
      <c r="H647" s="27">
        <v>9897739889</v>
      </c>
      <c r="I647" s="28">
        <v>6</v>
      </c>
      <c r="J647" s="29" t="s">
        <v>2235</v>
      </c>
      <c r="K647" s="67" t="s">
        <v>2234</v>
      </c>
      <c r="L647" s="47">
        <v>167</v>
      </c>
      <c r="M647" s="50" t="s">
        <v>2234</v>
      </c>
      <c r="N647" s="129" t="s">
        <v>454</v>
      </c>
      <c r="O647" s="29" t="str">
        <f t="shared" si="128"/>
        <v>M</v>
      </c>
      <c r="P647" s="130">
        <v>22.099</v>
      </c>
      <c r="Q647" s="53" t="str">
        <f t="shared" si="129"/>
        <v>YES</v>
      </c>
      <c r="R647" s="56" t="s">
        <v>2236</v>
      </c>
      <c r="S647" s="57">
        <v>8603</v>
      </c>
      <c r="T647" s="33">
        <v>1401</v>
      </c>
      <c r="U647" s="33">
        <v>1406</v>
      </c>
      <c r="V647" s="58">
        <v>1327</v>
      </c>
      <c r="W647" s="32">
        <f t="shared" si="130"/>
        <v>0</v>
      </c>
      <c r="X647" s="25">
        <f t="shared" si="131"/>
        <v>1</v>
      </c>
      <c r="Y647" s="25">
        <f t="shared" si="132"/>
        <v>0</v>
      </c>
      <c r="Z647" s="27">
        <f t="shared" si="133"/>
        <v>0</v>
      </c>
      <c r="AA647" s="66" t="str">
        <f t="shared" si="134"/>
        <v>-</v>
      </c>
      <c r="AB647" s="32">
        <f t="shared" si="135"/>
        <v>1</v>
      </c>
      <c r="AC647" s="25">
        <f t="shared" si="136"/>
        <v>1</v>
      </c>
      <c r="AD647" s="27" t="str">
        <f t="shared" si="137"/>
        <v>Initial</v>
      </c>
      <c r="AE647" s="66" t="str">
        <f t="shared" si="138"/>
        <v>RLIS</v>
      </c>
      <c r="AF647" s="32">
        <f t="shared" si="139"/>
        <v>0</v>
      </c>
    </row>
    <row r="648" spans="1:32" s="1" customFormat="1" ht="12.75">
      <c r="A648" s="136">
        <v>2629580</v>
      </c>
      <c r="B648" s="137">
        <v>52110</v>
      </c>
      <c r="C648" s="32" t="s">
        <v>855</v>
      </c>
      <c r="D648" s="25" t="s">
        <v>856</v>
      </c>
      <c r="E648" s="25" t="s">
        <v>857</v>
      </c>
      <c r="F648" s="25">
        <v>49879</v>
      </c>
      <c r="G648" s="26">
        <v>9751</v>
      </c>
      <c r="H648" s="27">
        <v>9063762277</v>
      </c>
      <c r="I648" s="28">
        <v>7</v>
      </c>
      <c r="J648" s="29" t="s">
        <v>2236</v>
      </c>
      <c r="K648" s="67" t="s">
        <v>2234</v>
      </c>
      <c r="L648" s="47">
        <v>157</v>
      </c>
      <c r="M648" s="50" t="s">
        <v>2234</v>
      </c>
      <c r="N648" s="129">
        <v>12.67605634</v>
      </c>
      <c r="O648" s="29" t="str">
        <f t="shared" si="128"/>
        <v>NO</v>
      </c>
      <c r="P648" s="130"/>
      <c r="Q648" s="53" t="str">
        <f t="shared" si="129"/>
        <v>NO</v>
      </c>
      <c r="R648" s="56" t="s">
        <v>2236</v>
      </c>
      <c r="S648" s="57">
        <v>12389</v>
      </c>
      <c r="T648" s="33">
        <v>1067</v>
      </c>
      <c r="U648" s="33">
        <v>1200</v>
      </c>
      <c r="V648" s="58">
        <v>2015</v>
      </c>
      <c r="W648" s="32">
        <f t="shared" si="130"/>
        <v>1</v>
      </c>
      <c r="X648" s="25">
        <f t="shared" si="131"/>
        <v>1</v>
      </c>
      <c r="Y648" s="25">
        <f t="shared" si="132"/>
        <v>0</v>
      </c>
      <c r="Z648" s="27">
        <f t="shared" si="133"/>
        <v>0</v>
      </c>
      <c r="AA648" s="66" t="str">
        <f t="shared" si="134"/>
        <v>SRSA</v>
      </c>
      <c r="AB648" s="32">
        <f t="shared" si="135"/>
        <v>1</v>
      </c>
      <c r="AC648" s="25">
        <f t="shared" si="136"/>
        <v>0</v>
      </c>
      <c r="AD648" s="27">
        <f t="shared" si="137"/>
        <v>0</v>
      </c>
      <c r="AE648" s="66" t="str">
        <f t="shared" si="138"/>
        <v>-</v>
      </c>
      <c r="AF648" s="32">
        <f t="shared" si="139"/>
        <v>0</v>
      </c>
    </row>
    <row r="649" spans="1:32" s="1" customFormat="1" ht="12.75">
      <c r="A649" s="136">
        <v>2600286</v>
      </c>
      <c r="B649" s="137">
        <v>25910</v>
      </c>
      <c r="C649" s="32" t="s">
        <v>1546</v>
      </c>
      <c r="D649" s="25" t="s">
        <v>1547</v>
      </c>
      <c r="E649" s="25" t="s">
        <v>1369</v>
      </c>
      <c r="F649" s="25">
        <v>48506</v>
      </c>
      <c r="G649" s="26">
        <v>2642</v>
      </c>
      <c r="H649" s="27">
        <v>8107361281</v>
      </c>
      <c r="I649" s="28">
        <v>2</v>
      </c>
      <c r="J649" s="29" t="s">
        <v>2235</v>
      </c>
      <c r="K649" s="67" t="s">
        <v>2234</v>
      </c>
      <c r="L649" s="47">
        <v>227</v>
      </c>
      <c r="M649" s="50" t="s">
        <v>2234</v>
      </c>
      <c r="N649" s="129" t="s">
        <v>454</v>
      </c>
      <c r="O649" s="29" t="str">
        <f t="shared" si="128"/>
        <v>M</v>
      </c>
      <c r="P649" s="130">
        <v>23.077</v>
      </c>
      <c r="Q649" s="53" t="str">
        <f t="shared" si="129"/>
        <v>YES</v>
      </c>
      <c r="R649" s="56" t="s">
        <v>2235</v>
      </c>
      <c r="S649" s="57">
        <v>21627</v>
      </c>
      <c r="T649" s="33">
        <v>2162</v>
      </c>
      <c r="U649" s="33">
        <v>2328</v>
      </c>
      <c r="V649" s="58">
        <v>1891</v>
      </c>
      <c r="W649" s="32">
        <f t="shared" si="130"/>
        <v>0</v>
      </c>
      <c r="X649" s="25">
        <f t="shared" si="131"/>
        <v>1</v>
      </c>
      <c r="Y649" s="25">
        <f t="shared" si="132"/>
        <v>0</v>
      </c>
      <c r="Z649" s="27">
        <f t="shared" si="133"/>
        <v>0</v>
      </c>
      <c r="AA649" s="66" t="str">
        <f t="shared" si="134"/>
        <v>-</v>
      </c>
      <c r="AB649" s="32">
        <f t="shared" si="135"/>
        <v>0</v>
      </c>
      <c r="AC649" s="25">
        <f t="shared" si="136"/>
        <v>1</v>
      </c>
      <c r="AD649" s="27">
        <f t="shared" si="137"/>
        <v>0</v>
      </c>
      <c r="AE649" s="66" t="str">
        <f t="shared" si="138"/>
        <v>-</v>
      </c>
      <c r="AF649" s="32">
        <f t="shared" si="139"/>
        <v>0</v>
      </c>
    </row>
    <row r="650" spans="1:32" s="1" customFormat="1" ht="12.75">
      <c r="A650" s="136">
        <v>2629670</v>
      </c>
      <c r="B650" s="137">
        <v>50180</v>
      </c>
      <c r="C650" s="32" t="s">
        <v>858</v>
      </c>
      <c r="D650" s="25" t="s">
        <v>859</v>
      </c>
      <c r="E650" s="25" t="s">
        <v>570</v>
      </c>
      <c r="F650" s="25">
        <v>48062</v>
      </c>
      <c r="G650" s="26">
        <v>1527</v>
      </c>
      <c r="H650" s="27">
        <v>5867273565</v>
      </c>
      <c r="I650" s="28" t="s">
        <v>458</v>
      </c>
      <c r="J650" s="29" t="s">
        <v>2235</v>
      </c>
      <c r="K650" s="67" t="s">
        <v>2234</v>
      </c>
      <c r="L650" s="47">
        <v>1865</v>
      </c>
      <c r="M650" s="50" t="s">
        <v>2235</v>
      </c>
      <c r="N650" s="129">
        <v>4.386712095</v>
      </c>
      <c r="O650" s="29" t="str">
        <f t="shared" si="128"/>
        <v>NO</v>
      </c>
      <c r="P650" s="130"/>
      <c r="Q650" s="53" t="str">
        <f t="shared" si="129"/>
        <v>NO</v>
      </c>
      <c r="R650" s="56" t="s">
        <v>2235</v>
      </c>
      <c r="S650" s="57">
        <v>69250</v>
      </c>
      <c r="T650" s="33">
        <v>2653</v>
      </c>
      <c r="U650" s="33">
        <v>8169</v>
      </c>
      <c r="V650" s="58">
        <v>1229</v>
      </c>
      <c r="W650" s="32">
        <f t="shared" si="130"/>
        <v>0</v>
      </c>
      <c r="X650" s="25">
        <f t="shared" si="131"/>
        <v>0</v>
      </c>
      <c r="Y650" s="25">
        <f t="shared" si="132"/>
        <v>0</v>
      </c>
      <c r="Z650" s="27">
        <f t="shared" si="133"/>
        <v>0</v>
      </c>
      <c r="AA650" s="66" t="str">
        <f t="shared" si="134"/>
        <v>-</v>
      </c>
      <c r="AB650" s="32">
        <f t="shared" si="135"/>
        <v>0</v>
      </c>
      <c r="AC650" s="25">
        <f t="shared" si="136"/>
        <v>0</v>
      </c>
      <c r="AD650" s="27">
        <f t="shared" si="137"/>
        <v>0</v>
      </c>
      <c r="AE650" s="66" t="str">
        <f t="shared" si="138"/>
        <v>-</v>
      </c>
      <c r="AF650" s="32">
        <f t="shared" si="139"/>
        <v>0</v>
      </c>
    </row>
    <row r="651" spans="1:32" s="1" customFormat="1" ht="12.75">
      <c r="A651" s="136">
        <v>2600208</v>
      </c>
      <c r="B651" s="137">
        <v>41919</v>
      </c>
      <c r="C651" s="32" t="s">
        <v>1396</v>
      </c>
      <c r="D651" s="25" t="s">
        <v>1397</v>
      </c>
      <c r="E651" s="25" t="s">
        <v>1398</v>
      </c>
      <c r="F651" s="25">
        <v>49546</v>
      </c>
      <c r="G651" s="26">
        <v>2432</v>
      </c>
      <c r="H651" s="27">
        <v>6162220093</v>
      </c>
      <c r="I651" s="28">
        <v>2</v>
      </c>
      <c r="J651" s="29" t="s">
        <v>2235</v>
      </c>
      <c r="K651" s="67" t="s">
        <v>2234</v>
      </c>
      <c r="L651" s="47">
        <v>532</v>
      </c>
      <c r="M651" s="50" t="s">
        <v>2234</v>
      </c>
      <c r="N651" s="129" t="s">
        <v>454</v>
      </c>
      <c r="O651" s="29" t="str">
        <f aca="true" t="shared" si="140" ref="O651:O714">IF(ISNUMBER(N651)=FALSE,"M",IF(AND(ISNUMBER(N651),N651&gt;=20),"YES","NO"))</f>
        <v>M</v>
      </c>
      <c r="P651" s="130">
        <v>18.512</v>
      </c>
      <c r="Q651" s="53" t="str">
        <f t="shared" si="129"/>
        <v>NO</v>
      </c>
      <c r="R651" s="56" t="s">
        <v>2235</v>
      </c>
      <c r="S651" s="57">
        <v>22085</v>
      </c>
      <c r="T651" s="33">
        <v>3350</v>
      </c>
      <c r="U651" s="33">
        <v>2915</v>
      </c>
      <c r="V651" s="58">
        <v>3618</v>
      </c>
      <c r="W651" s="32">
        <f t="shared" si="130"/>
        <v>0</v>
      </c>
      <c r="X651" s="25">
        <f t="shared" si="131"/>
        <v>1</v>
      </c>
      <c r="Y651" s="25">
        <f t="shared" si="132"/>
        <v>0</v>
      </c>
      <c r="Z651" s="27">
        <f t="shared" si="133"/>
        <v>0</v>
      </c>
      <c r="AA651" s="66" t="str">
        <f t="shared" si="134"/>
        <v>-</v>
      </c>
      <c r="AB651" s="32">
        <f t="shared" si="135"/>
        <v>0</v>
      </c>
      <c r="AC651" s="25">
        <f t="shared" si="136"/>
        <v>0</v>
      </c>
      <c r="AD651" s="27">
        <f t="shared" si="137"/>
        <v>0</v>
      </c>
      <c r="AE651" s="66" t="str">
        <f t="shared" si="138"/>
        <v>-</v>
      </c>
      <c r="AF651" s="32">
        <f t="shared" si="139"/>
        <v>0</v>
      </c>
    </row>
    <row r="652" spans="1:32" s="1" customFormat="1" ht="12.75">
      <c r="A652" s="136">
        <v>2629760</v>
      </c>
      <c r="B652" s="137">
        <v>82120</v>
      </c>
      <c r="C652" s="32" t="s">
        <v>860</v>
      </c>
      <c r="D652" s="25" t="s">
        <v>861</v>
      </c>
      <c r="E652" s="25" t="s">
        <v>862</v>
      </c>
      <c r="F652" s="25">
        <v>48218</v>
      </c>
      <c r="G652" s="26">
        <v>1118</v>
      </c>
      <c r="H652" s="27">
        <v>3132979600</v>
      </c>
      <c r="I652" s="28">
        <v>3</v>
      </c>
      <c r="J652" s="29" t="s">
        <v>2235</v>
      </c>
      <c r="K652" s="67" t="s">
        <v>2234</v>
      </c>
      <c r="L652" s="47">
        <v>2132</v>
      </c>
      <c r="M652" s="50" t="s">
        <v>2235</v>
      </c>
      <c r="N652" s="129">
        <v>28.07881773</v>
      </c>
      <c r="O652" s="29" t="str">
        <f t="shared" si="140"/>
        <v>YES</v>
      </c>
      <c r="P652" s="130"/>
      <c r="Q652" s="53" t="str">
        <f t="shared" si="129"/>
        <v>NO</v>
      </c>
      <c r="R652" s="56" t="s">
        <v>2235</v>
      </c>
      <c r="S652" s="57">
        <v>248431</v>
      </c>
      <c r="T652" s="33">
        <v>28748</v>
      </c>
      <c r="U652" s="33">
        <v>28211</v>
      </c>
      <c r="V652" s="58">
        <v>32658</v>
      </c>
      <c r="W652" s="32">
        <f t="shared" si="130"/>
        <v>0</v>
      </c>
      <c r="X652" s="25">
        <f t="shared" si="131"/>
        <v>0</v>
      </c>
      <c r="Y652" s="25">
        <f t="shared" si="132"/>
        <v>0</v>
      </c>
      <c r="Z652" s="27">
        <f t="shared" si="133"/>
        <v>0</v>
      </c>
      <c r="AA652" s="66" t="str">
        <f t="shared" si="134"/>
        <v>-</v>
      </c>
      <c r="AB652" s="32">
        <f t="shared" si="135"/>
        <v>0</v>
      </c>
      <c r="AC652" s="25">
        <f t="shared" si="136"/>
        <v>1</v>
      </c>
      <c r="AD652" s="27">
        <f t="shared" si="137"/>
        <v>0</v>
      </c>
      <c r="AE652" s="66" t="str">
        <f t="shared" si="138"/>
        <v>-</v>
      </c>
      <c r="AF652" s="32">
        <f t="shared" si="139"/>
        <v>0</v>
      </c>
    </row>
    <row r="653" spans="1:32" s="1" customFormat="1" ht="12.75">
      <c r="A653" s="136">
        <v>2629790</v>
      </c>
      <c r="B653" s="137">
        <v>11033</v>
      </c>
      <c r="C653" s="32" t="s">
        <v>863</v>
      </c>
      <c r="D653" s="25" t="s">
        <v>864</v>
      </c>
      <c r="E653" s="25" t="s">
        <v>865</v>
      </c>
      <c r="F653" s="25">
        <v>49128</v>
      </c>
      <c r="G653" s="26">
        <v>9599</v>
      </c>
      <c r="H653" s="27">
        <v>2697569541</v>
      </c>
      <c r="I653" s="28">
        <v>8</v>
      </c>
      <c r="J653" s="29" t="s">
        <v>2236</v>
      </c>
      <c r="K653" s="67" t="s">
        <v>2234</v>
      </c>
      <c r="L653" s="47">
        <v>963</v>
      </c>
      <c r="M653" s="50" t="s">
        <v>2235</v>
      </c>
      <c r="N653" s="129">
        <v>8.263305322</v>
      </c>
      <c r="O653" s="29" t="str">
        <f t="shared" si="140"/>
        <v>NO</v>
      </c>
      <c r="P653" s="130"/>
      <c r="Q653" s="53" t="str">
        <f t="shared" si="129"/>
        <v>NO</v>
      </c>
      <c r="R653" s="56" t="s">
        <v>2236</v>
      </c>
      <c r="S653" s="57">
        <v>54202</v>
      </c>
      <c r="T653" s="33">
        <v>3398</v>
      </c>
      <c r="U653" s="33">
        <v>5466</v>
      </c>
      <c r="V653" s="58">
        <v>635</v>
      </c>
      <c r="W653" s="32">
        <f t="shared" si="130"/>
        <v>1</v>
      </c>
      <c r="X653" s="25">
        <f t="shared" si="131"/>
        <v>0</v>
      </c>
      <c r="Y653" s="25">
        <f t="shared" si="132"/>
        <v>0</v>
      </c>
      <c r="Z653" s="27">
        <f t="shared" si="133"/>
        <v>0</v>
      </c>
      <c r="AA653" s="66" t="str">
        <f t="shared" si="134"/>
        <v>-</v>
      </c>
      <c r="AB653" s="32">
        <f t="shared" si="135"/>
        <v>1</v>
      </c>
      <c r="AC653" s="25">
        <f t="shared" si="136"/>
        <v>0</v>
      </c>
      <c r="AD653" s="27">
        <f t="shared" si="137"/>
        <v>0</v>
      </c>
      <c r="AE653" s="66" t="str">
        <f t="shared" si="138"/>
        <v>-</v>
      </c>
      <c r="AF653" s="32">
        <f t="shared" si="139"/>
        <v>0</v>
      </c>
    </row>
    <row r="654" spans="1:32" s="1" customFormat="1" ht="12.75">
      <c r="A654" s="136">
        <v>2600291</v>
      </c>
      <c r="B654" s="137">
        <v>82975</v>
      </c>
      <c r="C654" s="32" t="s">
        <v>1557</v>
      </c>
      <c r="D654" s="25" t="s">
        <v>1558</v>
      </c>
      <c r="E654" s="25" t="s">
        <v>1329</v>
      </c>
      <c r="F654" s="25">
        <v>48126</v>
      </c>
      <c r="G654" s="26">
        <v>1918</v>
      </c>
      <c r="H654" s="27">
        <v>3135860200</v>
      </c>
      <c r="I654" s="28">
        <v>2</v>
      </c>
      <c r="J654" s="29" t="s">
        <v>2235</v>
      </c>
      <c r="K654" s="67" t="s">
        <v>2234</v>
      </c>
      <c r="L654" s="47">
        <v>206</v>
      </c>
      <c r="M654" s="50" t="s">
        <v>2234</v>
      </c>
      <c r="N654" s="129" t="s">
        <v>454</v>
      </c>
      <c r="O654" s="29" t="str">
        <f t="shared" si="140"/>
        <v>M</v>
      </c>
      <c r="P654" s="130">
        <v>42.857</v>
      </c>
      <c r="Q654" s="53" t="str">
        <f t="shared" si="129"/>
        <v>YES</v>
      </c>
      <c r="R654" s="56" t="s">
        <v>2235</v>
      </c>
      <c r="S654" s="57">
        <v>33986</v>
      </c>
      <c r="T654" s="33">
        <v>4523</v>
      </c>
      <c r="U654" s="33">
        <v>0</v>
      </c>
      <c r="V654" s="58">
        <v>4529</v>
      </c>
      <c r="W654" s="32">
        <f t="shared" si="130"/>
        <v>0</v>
      </c>
      <c r="X654" s="25">
        <f t="shared" si="131"/>
        <v>1</v>
      </c>
      <c r="Y654" s="25">
        <f t="shared" si="132"/>
        <v>0</v>
      </c>
      <c r="Z654" s="27">
        <f t="shared" si="133"/>
        <v>0</v>
      </c>
      <c r="AA654" s="66" t="str">
        <f t="shared" si="134"/>
        <v>-</v>
      </c>
      <c r="AB654" s="32">
        <f t="shared" si="135"/>
        <v>0</v>
      </c>
      <c r="AC654" s="25">
        <f t="shared" si="136"/>
        <v>1</v>
      </c>
      <c r="AD654" s="27">
        <f t="shared" si="137"/>
        <v>0</v>
      </c>
      <c r="AE654" s="66" t="str">
        <f t="shared" si="138"/>
        <v>-</v>
      </c>
      <c r="AF654" s="32">
        <f t="shared" si="139"/>
        <v>0</v>
      </c>
    </row>
    <row r="655" spans="1:32" s="1" customFormat="1" ht="12.75">
      <c r="A655" s="136">
        <v>2629910</v>
      </c>
      <c r="B655" s="137">
        <v>82400</v>
      </c>
      <c r="C655" s="32" t="s">
        <v>866</v>
      </c>
      <c r="D655" s="25" t="s">
        <v>867</v>
      </c>
      <c r="E655" s="25" t="s">
        <v>868</v>
      </c>
      <c r="F655" s="25">
        <v>48192</v>
      </c>
      <c r="G655" s="26">
        <v>6628</v>
      </c>
      <c r="H655" s="27">
        <v>7342859660</v>
      </c>
      <c r="I655" s="28">
        <v>3</v>
      </c>
      <c r="J655" s="29" t="s">
        <v>2235</v>
      </c>
      <c r="K655" s="67" t="s">
        <v>2234</v>
      </c>
      <c r="L655" s="47">
        <v>2401</v>
      </c>
      <c r="M655" s="50" t="s">
        <v>2235</v>
      </c>
      <c r="N655" s="129">
        <v>3.542234332</v>
      </c>
      <c r="O655" s="29" t="str">
        <f t="shared" si="140"/>
        <v>NO</v>
      </c>
      <c r="P655" s="130"/>
      <c r="Q655" s="53" t="str">
        <f t="shared" si="129"/>
        <v>NO</v>
      </c>
      <c r="R655" s="56" t="s">
        <v>2235</v>
      </c>
      <c r="S655" s="57">
        <v>88040</v>
      </c>
      <c r="T655" s="33">
        <v>3583</v>
      </c>
      <c r="U655" s="33">
        <v>12151</v>
      </c>
      <c r="V655" s="58">
        <v>1582</v>
      </c>
      <c r="W655" s="32">
        <f t="shared" si="130"/>
        <v>0</v>
      </c>
      <c r="X655" s="25">
        <f t="shared" si="131"/>
        <v>0</v>
      </c>
      <c r="Y655" s="25">
        <f t="shared" si="132"/>
        <v>0</v>
      </c>
      <c r="Z655" s="27">
        <f t="shared" si="133"/>
        <v>0</v>
      </c>
      <c r="AA655" s="66" t="str">
        <f t="shared" si="134"/>
        <v>-</v>
      </c>
      <c r="AB655" s="32">
        <f t="shared" si="135"/>
        <v>0</v>
      </c>
      <c r="AC655" s="25">
        <f t="shared" si="136"/>
        <v>0</v>
      </c>
      <c r="AD655" s="27">
        <f t="shared" si="137"/>
        <v>0</v>
      </c>
      <c r="AE655" s="66" t="str">
        <f t="shared" si="138"/>
        <v>-</v>
      </c>
      <c r="AF655" s="32">
        <f t="shared" si="139"/>
        <v>0</v>
      </c>
    </row>
    <row r="656" spans="1:32" s="1" customFormat="1" ht="12.75">
      <c r="A656" s="136">
        <v>2629940</v>
      </c>
      <c r="B656" s="137">
        <v>63260</v>
      </c>
      <c r="C656" s="32" t="s">
        <v>869</v>
      </c>
      <c r="D656" s="25" t="s">
        <v>870</v>
      </c>
      <c r="E656" s="25" t="s">
        <v>535</v>
      </c>
      <c r="F656" s="25">
        <v>48307</v>
      </c>
      <c r="G656" s="26">
        <v>1944</v>
      </c>
      <c r="H656" s="27">
        <v>2487263000</v>
      </c>
      <c r="I656" s="28" t="s">
        <v>458</v>
      </c>
      <c r="J656" s="29" t="s">
        <v>2235</v>
      </c>
      <c r="K656" s="67" t="s">
        <v>2234</v>
      </c>
      <c r="L656" s="47">
        <v>13222</v>
      </c>
      <c r="M656" s="50" t="s">
        <v>2235</v>
      </c>
      <c r="N656" s="129">
        <v>3.421357565</v>
      </c>
      <c r="O656" s="29" t="str">
        <f t="shared" si="140"/>
        <v>NO</v>
      </c>
      <c r="P656" s="130"/>
      <c r="Q656" s="53" t="str">
        <f t="shared" si="129"/>
        <v>NO</v>
      </c>
      <c r="R656" s="56" t="s">
        <v>2235</v>
      </c>
      <c r="S656" s="57">
        <v>298080</v>
      </c>
      <c r="T656" s="33">
        <v>11382</v>
      </c>
      <c r="U656" s="33">
        <v>49862</v>
      </c>
      <c r="V656" s="58">
        <v>8710</v>
      </c>
      <c r="W656" s="32">
        <f t="shared" si="130"/>
        <v>0</v>
      </c>
      <c r="X656" s="25">
        <f t="shared" si="131"/>
        <v>0</v>
      </c>
      <c r="Y656" s="25">
        <f t="shared" si="132"/>
        <v>0</v>
      </c>
      <c r="Z656" s="27">
        <f t="shared" si="133"/>
        <v>0</v>
      </c>
      <c r="AA656" s="66" t="str">
        <f t="shared" si="134"/>
        <v>-</v>
      </c>
      <c r="AB656" s="32">
        <f t="shared" si="135"/>
        <v>0</v>
      </c>
      <c r="AC656" s="25">
        <f t="shared" si="136"/>
        <v>0</v>
      </c>
      <c r="AD656" s="27">
        <f t="shared" si="137"/>
        <v>0</v>
      </c>
      <c r="AE656" s="66" t="str">
        <f t="shared" si="138"/>
        <v>-</v>
      </c>
      <c r="AF656" s="32">
        <f t="shared" si="139"/>
        <v>0</v>
      </c>
    </row>
    <row r="657" spans="1:32" s="1" customFormat="1" ht="12.75">
      <c r="A657" s="136">
        <v>2630030</v>
      </c>
      <c r="B657" s="137">
        <v>41210</v>
      </c>
      <c r="C657" s="32" t="s">
        <v>871</v>
      </c>
      <c r="D657" s="25" t="s">
        <v>872</v>
      </c>
      <c r="E657" s="25" t="s">
        <v>571</v>
      </c>
      <c r="F657" s="25">
        <v>49341</v>
      </c>
      <c r="G657" s="26">
        <v>1092</v>
      </c>
      <c r="H657" s="27">
        <v>6168666557</v>
      </c>
      <c r="I657" s="28" t="s">
        <v>467</v>
      </c>
      <c r="J657" s="29" t="s">
        <v>2235</v>
      </c>
      <c r="K657" s="67" t="s">
        <v>2234</v>
      </c>
      <c r="L657" s="47">
        <v>7123</v>
      </c>
      <c r="M657" s="50" t="s">
        <v>2235</v>
      </c>
      <c r="N657" s="129">
        <v>3.763376217</v>
      </c>
      <c r="O657" s="29" t="str">
        <f t="shared" si="140"/>
        <v>NO</v>
      </c>
      <c r="P657" s="130"/>
      <c r="Q657" s="53" t="str">
        <f t="shared" si="129"/>
        <v>NO</v>
      </c>
      <c r="R657" s="56" t="s">
        <v>2235</v>
      </c>
      <c r="S657" s="57">
        <v>161769</v>
      </c>
      <c r="T657" s="33">
        <v>6289</v>
      </c>
      <c r="U657" s="33">
        <v>25384</v>
      </c>
      <c r="V657" s="58">
        <v>4903</v>
      </c>
      <c r="W657" s="32">
        <f t="shared" si="130"/>
        <v>0</v>
      </c>
      <c r="X657" s="25">
        <f t="shared" si="131"/>
        <v>0</v>
      </c>
      <c r="Y657" s="25">
        <f t="shared" si="132"/>
        <v>0</v>
      </c>
      <c r="Z657" s="27">
        <f t="shared" si="133"/>
        <v>0</v>
      </c>
      <c r="AA657" s="66" t="str">
        <f t="shared" si="134"/>
        <v>-</v>
      </c>
      <c r="AB657" s="32">
        <f t="shared" si="135"/>
        <v>0</v>
      </c>
      <c r="AC657" s="25">
        <f t="shared" si="136"/>
        <v>0</v>
      </c>
      <c r="AD657" s="27">
        <f t="shared" si="137"/>
        <v>0</v>
      </c>
      <c r="AE657" s="66" t="str">
        <f t="shared" si="138"/>
        <v>-</v>
      </c>
      <c r="AF657" s="32">
        <f t="shared" si="139"/>
        <v>0</v>
      </c>
    </row>
    <row r="658" spans="1:32" s="1" customFormat="1" ht="12.75">
      <c r="A658" s="136">
        <v>2630060</v>
      </c>
      <c r="B658" s="137">
        <v>71080</v>
      </c>
      <c r="C658" s="32" t="s">
        <v>873</v>
      </c>
      <c r="D658" s="25" t="s">
        <v>874</v>
      </c>
      <c r="E658" s="25" t="s">
        <v>875</v>
      </c>
      <c r="F658" s="25">
        <v>49779</v>
      </c>
      <c r="G658" s="26">
        <v>1337</v>
      </c>
      <c r="H658" s="27">
        <v>9897349100</v>
      </c>
      <c r="I658" s="28">
        <v>6</v>
      </c>
      <c r="J658" s="29" t="s">
        <v>2235</v>
      </c>
      <c r="K658" s="67" t="s">
        <v>2234</v>
      </c>
      <c r="L658" s="47">
        <v>617</v>
      </c>
      <c r="M658" s="50" t="s">
        <v>2235</v>
      </c>
      <c r="N658" s="129">
        <v>8.71559633</v>
      </c>
      <c r="O658" s="29" t="str">
        <f t="shared" si="140"/>
        <v>NO</v>
      </c>
      <c r="P658" s="130"/>
      <c r="Q658" s="53" t="str">
        <f t="shared" si="129"/>
        <v>NO</v>
      </c>
      <c r="R658" s="56" t="s">
        <v>2236</v>
      </c>
      <c r="S658" s="57">
        <v>47554</v>
      </c>
      <c r="T658" s="33">
        <v>3453</v>
      </c>
      <c r="U658" s="33">
        <v>4953</v>
      </c>
      <c r="V658" s="58">
        <v>4210</v>
      </c>
      <c r="W658" s="32">
        <f t="shared" si="130"/>
        <v>0</v>
      </c>
      <c r="X658" s="25">
        <f t="shared" si="131"/>
        <v>0</v>
      </c>
      <c r="Y658" s="25">
        <f t="shared" si="132"/>
        <v>0</v>
      </c>
      <c r="Z658" s="27">
        <f t="shared" si="133"/>
        <v>0</v>
      </c>
      <c r="AA658" s="66" t="str">
        <f t="shared" si="134"/>
        <v>-</v>
      </c>
      <c r="AB658" s="32">
        <f t="shared" si="135"/>
        <v>1</v>
      </c>
      <c r="AC658" s="25">
        <f t="shared" si="136"/>
        <v>0</v>
      </c>
      <c r="AD658" s="27">
        <f t="shared" si="137"/>
        <v>0</v>
      </c>
      <c r="AE658" s="66" t="str">
        <f t="shared" si="138"/>
        <v>-</v>
      </c>
      <c r="AF658" s="32">
        <f t="shared" si="139"/>
        <v>0</v>
      </c>
    </row>
    <row r="659" spans="1:32" s="1" customFormat="1" ht="12.75">
      <c r="A659" s="136">
        <v>2630090</v>
      </c>
      <c r="B659" s="137">
        <v>50190</v>
      </c>
      <c r="C659" s="32" t="s">
        <v>876</v>
      </c>
      <c r="D659" s="25" t="s">
        <v>877</v>
      </c>
      <c r="E659" s="25" t="s">
        <v>878</v>
      </c>
      <c r="F659" s="25">
        <v>48065</v>
      </c>
      <c r="G659" s="26">
        <v>4621</v>
      </c>
      <c r="H659" s="27">
        <v>5867520200</v>
      </c>
      <c r="I659" s="28" t="s">
        <v>458</v>
      </c>
      <c r="J659" s="29" t="s">
        <v>2235</v>
      </c>
      <c r="K659" s="67" t="s">
        <v>2234</v>
      </c>
      <c r="L659" s="47">
        <v>5092</v>
      </c>
      <c r="M659" s="50" t="s">
        <v>2235</v>
      </c>
      <c r="N659" s="129">
        <v>6.183476939</v>
      </c>
      <c r="O659" s="29" t="str">
        <f t="shared" si="140"/>
        <v>NO</v>
      </c>
      <c r="P659" s="130"/>
      <c r="Q659" s="53" t="str">
        <f t="shared" si="129"/>
        <v>NO</v>
      </c>
      <c r="R659" s="56" t="s">
        <v>2235</v>
      </c>
      <c r="S659" s="57">
        <v>154931</v>
      </c>
      <c r="T659" s="33">
        <v>9000</v>
      </c>
      <c r="U659" s="33">
        <v>20975</v>
      </c>
      <c r="V659" s="58">
        <v>3355</v>
      </c>
      <c r="W659" s="32">
        <f t="shared" si="130"/>
        <v>0</v>
      </c>
      <c r="X659" s="25">
        <f t="shared" si="131"/>
        <v>0</v>
      </c>
      <c r="Y659" s="25">
        <f t="shared" si="132"/>
        <v>0</v>
      </c>
      <c r="Z659" s="27">
        <f t="shared" si="133"/>
        <v>0</v>
      </c>
      <c r="AA659" s="66" t="str">
        <f t="shared" si="134"/>
        <v>-</v>
      </c>
      <c r="AB659" s="32">
        <f t="shared" si="135"/>
        <v>0</v>
      </c>
      <c r="AC659" s="25">
        <f t="shared" si="136"/>
        <v>0</v>
      </c>
      <c r="AD659" s="27">
        <f t="shared" si="137"/>
        <v>0</v>
      </c>
      <c r="AE659" s="66" t="str">
        <f t="shared" si="138"/>
        <v>-</v>
      </c>
      <c r="AF659" s="32">
        <f t="shared" si="139"/>
        <v>0</v>
      </c>
    </row>
    <row r="660" spans="1:32" s="1" customFormat="1" ht="12.75">
      <c r="A660" s="136">
        <v>2630120</v>
      </c>
      <c r="B660" s="137">
        <v>82130</v>
      </c>
      <c r="C660" s="32" t="s">
        <v>879</v>
      </c>
      <c r="D660" s="25" t="s">
        <v>880</v>
      </c>
      <c r="E660" s="25" t="s">
        <v>1243</v>
      </c>
      <c r="F660" s="25">
        <v>48174</v>
      </c>
      <c r="G660" s="26">
        <v>1445</v>
      </c>
      <c r="H660" s="27">
        <v>7345321600</v>
      </c>
      <c r="I660" s="28" t="s">
        <v>458</v>
      </c>
      <c r="J660" s="29" t="s">
        <v>2235</v>
      </c>
      <c r="K660" s="67" t="s">
        <v>2234</v>
      </c>
      <c r="L660" s="47">
        <v>3913</v>
      </c>
      <c r="M660" s="50" t="s">
        <v>2235</v>
      </c>
      <c r="N660" s="129">
        <v>15.51979674</v>
      </c>
      <c r="O660" s="29" t="str">
        <f t="shared" si="140"/>
        <v>NO</v>
      </c>
      <c r="P660" s="130"/>
      <c r="Q660" s="53" t="str">
        <f t="shared" si="129"/>
        <v>NO</v>
      </c>
      <c r="R660" s="56" t="s">
        <v>2235</v>
      </c>
      <c r="S660" s="57">
        <v>244880</v>
      </c>
      <c r="T660" s="33">
        <v>23433</v>
      </c>
      <c r="U660" s="33">
        <v>59442</v>
      </c>
      <c r="V660" s="58">
        <v>24790</v>
      </c>
      <c r="W660" s="32">
        <f t="shared" si="130"/>
        <v>0</v>
      </c>
      <c r="X660" s="25">
        <f t="shared" si="131"/>
        <v>0</v>
      </c>
      <c r="Y660" s="25">
        <f t="shared" si="132"/>
        <v>0</v>
      </c>
      <c r="Z660" s="27">
        <f t="shared" si="133"/>
        <v>0</v>
      </c>
      <c r="AA660" s="66" t="str">
        <f t="shared" si="134"/>
        <v>-</v>
      </c>
      <c r="AB660" s="32">
        <f t="shared" si="135"/>
        <v>0</v>
      </c>
      <c r="AC660" s="25">
        <f t="shared" si="136"/>
        <v>0</v>
      </c>
      <c r="AD660" s="27">
        <f t="shared" si="137"/>
        <v>0</v>
      </c>
      <c r="AE660" s="66" t="str">
        <f t="shared" si="138"/>
        <v>-</v>
      </c>
      <c r="AF660" s="32">
        <f t="shared" si="139"/>
        <v>0</v>
      </c>
    </row>
    <row r="661" spans="1:32" s="1" customFormat="1" ht="12.75">
      <c r="A661" s="136">
        <v>2630210</v>
      </c>
      <c r="B661" s="137">
        <v>50030</v>
      </c>
      <c r="C661" s="32" t="s">
        <v>881</v>
      </c>
      <c r="D661" s="25" t="s">
        <v>882</v>
      </c>
      <c r="E661" s="25" t="s">
        <v>536</v>
      </c>
      <c r="F661" s="25">
        <v>48066</v>
      </c>
      <c r="G661" s="26">
        <v>3952</v>
      </c>
      <c r="H661" s="27">
        <v>5864455505</v>
      </c>
      <c r="I661" s="28">
        <v>3</v>
      </c>
      <c r="J661" s="29" t="s">
        <v>2235</v>
      </c>
      <c r="K661" s="67" t="s">
        <v>2234</v>
      </c>
      <c r="L661" s="47">
        <v>5924</v>
      </c>
      <c r="M661" s="50" t="s">
        <v>2235</v>
      </c>
      <c r="N661" s="129">
        <v>11.26270733</v>
      </c>
      <c r="O661" s="29" t="str">
        <f t="shared" si="140"/>
        <v>NO</v>
      </c>
      <c r="P661" s="130"/>
      <c r="Q661" s="53" t="str">
        <f t="shared" si="129"/>
        <v>NO</v>
      </c>
      <c r="R661" s="56" t="s">
        <v>2235</v>
      </c>
      <c r="S661" s="57">
        <v>312938</v>
      </c>
      <c r="T661" s="33">
        <v>20836</v>
      </c>
      <c r="U661" s="33">
        <v>31880</v>
      </c>
      <c r="V661" s="58">
        <v>3902</v>
      </c>
      <c r="W661" s="32">
        <f t="shared" si="130"/>
        <v>0</v>
      </c>
      <c r="X661" s="25">
        <f t="shared" si="131"/>
        <v>0</v>
      </c>
      <c r="Y661" s="25">
        <f t="shared" si="132"/>
        <v>0</v>
      </c>
      <c r="Z661" s="27">
        <f t="shared" si="133"/>
        <v>0</v>
      </c>
      <c r="AA661" s="66" t="str">
        <f t="shared" si="134"/>
        <v>-</v>
      </c>
      <c r="AB661" s="32">
        <f t="shared" si="135"/>
        <v>0</v>
      </c>
      <c r="AC661" s="25">
        <f t="shared" si="136"/>
        <v>0</v>
      </c>
      <c r="AD661" s="27">
        <f t="shared" si="137"/>
        <v>0</v>
      </c>
      <c r="AE661" s="66" t="str">
        <f t="shared" si="138"/>
        <v>-</v>
      </c>
      <c r="AF661" s="32">
        <f t="shared" si="139"/>
        <v>0</v>
      </c>
    </row>
    <row r="662" spans="1:32" s="1" customFormat="1" ht="12.75">
      <c r="A662" s="136">
        <v>2600235</v>
      </c>
      <c r="B662" s="137">
        <v>82948</v>
      </c>
      <c r="C662" s="32" t="s">
        <v>1452</v>
      </c>
      <c r="D662" s="25" t="s">
        <v>1453</v>
      </c>
      <c r="E662" s="25" t="s">
        <v>1234</v>
      </c>
      <c r="F662" s="25">
        <v>48207</v>
      </c>
      <c r="G662" s="26">
        <v>2418</v>
      </c>
      <c r="H662" s="27">
        <v>3139228088</v>
      </c>
      <c r="I662" s="28">
        <v>1</v>
      </c>
      <c r="J662" s="29" t="s">
        <v>2235</v>
      </c>
      <c r="K662" s="67" t="s">
        <v>2234</v>
      </c>
      <c r="L662" s="47">
        <v>318</v>
      </c>
      <c r="M662" s="50" t="s">
        <v>2234</v>
      </c>
      <c r="N662" s="129" t="s">
        <v>454</v>
      </c>
      <c r="O662" s="29" t="str">
        <f t="shared" si="140"/>
        <v>M</v>
      </c>
      <c r="P662" s="130">
        <v>26.012</v>
      </c>
      <c r="Q662" s="53" t="str">
        <f t="shared" si="129"/>
        <v>YES</v>
      </c>
      <c r="R662" s="56" t="s">
        <v>2235</v>
      </c>
      <c r="S662" s="57">
        <v>27013</v>
      </c>
      <c r="T662" s="33">
        <v>4030</v>
      </c>
      <c r="U662" s="33">
        <v>4097</v>
      </c>
      <c r="V662" s="58">
        <v>4350</v>
      </c>
      <c r="W662" s="32">
        <f t="shared" si="130"/>
        <v>0</v>
      </c>
      <c r="X662" s="25">
        <f t="shared" si="131"/>
        <v>1</v>
      </c>
      <c r="Y662" s="25">
        <f t="shared" si="132"/>
        <v>0</v>
      </c>
      <c r="Z662" s="27">
        <f t="shared" si="133"/>
        <v>0</v>
      </c>
      <c r="AA662" s="66" t="str">
        <f t="shared" si="134"/>
        <v>-</v>
      </c>
      <c r="AB662" s="32">
        <f t="shared" si="135"/>
        <v>0</v>
      </c>
      <c r="AC662" s="25">
        <f t="shared" si="136"/>
        <v>1</v>
      </c>
      <c r="AD662" s="27">
        <f t="shared" si="137"/>
        <v>0</v>
      </c>
      <c r="AE662" s="66" t="str">
        <f t="shared" si="138"/>
        <v>-</v>
      </c>
      <c r="AF662" s="32">
        <f t="shared" si="139"/>
        <v>0</v>
      </c>
    </row>
    <row r="663" spans="1:32" s="1" customFormat="1" ht="12.75">
      <c r="A663" s="136">
        <v>2630360</v>
      </c>
      <c r="B663" s="137">
        <v>17110</v>
      </c>
      <c r="C663" s="32" t="s">
        <v>886</v>
      </c>
      <c r="D663" s="25" t="s">
        <v>887</v>
      </c>
      <c r="E663" s="25" t="s">
        <v>888</v>
      </c>
      <c r="F663" s="25">
        <v>49780</v>
      </c>
      <c r="G663" s="26">
        <v>246</v>
      </c>
      <c r="H663" s="27">
        <v>9064783771</v>
      </c>
      <c r="I663" s="28">
        <v>7</v>
      </c>
      <c r="J663" s="29" t="s">
        <v>2236</v>
      </c>
      <c r="K663" s="67" t="s">
        <v>2234</v>
      </c>
      <c r="L663" s="47">
        <v>1006</v>
      </c>
      <c r="M663" s="50" t="s">
        <v>2235</v>
      </c>
      <c r="N663" s="129">
        <v>19.35235158</v>
      </c>
      <c r="O663" s="29" t="str">
        <f t="shared" si="140"/>
        <v>NO</v>
      </c>
      <c r="P663" s="130"/>
      <c r="Q663" s="53" t="str">
        <f t="shared" si="129"/>
        <v>NO</v>
      </c>
      <c r="R663" s="56" t="s">
        <v>2236</v>
      </c>
      <c r="S663" s="57">
        <v>89291</v>
      </c>
      <c r="T663" s="33">
        <v>8944</v>
      </c>
      <c r="U663" s="33">
        <v>9251</v>
      </c>
      <c r="V663" s="58">
        <v>14448</v>
      </c>
      <c r="W663" s="32">
        <f t="shared" si="130"/>
        <v>1</v>
      </c>
      <c r="X663" s="25">
        <f t="shared" si="131"/>
        <v>0</v>
      </c>
      <c r="Y663" s="25">
        <f t="shared" si="132"/>
        <v>0</v>
      </c>
      <c r="Z663" s="27">
        <f t="shared" si="133"/>
        <v>0</v>
      </c>
      <c r="AA663" s="66" t="str">
        <f t="shared" si="134"/>
        <v>-</v>
      </c>
      <c r="AB663" s="32">
        <f t="shared" si="135"/>
        <v>1</v>
      </c>
      <c r="AC663" s="25">
        <f t="shared" si="136"/>
        <v>0</v>
      </c>
      <c r="AD663" s="27">
        <f t="shared" si="137"/>
        <v>0</v>
      </c>
      <c r="AE663" s="66" t="str">
        <f t="shared" si="138"/>
        <v>-</v>
      </c>
      <c r="AF663" s="32">
        <f t="shared" si="139"/>
        <v>0</v>
      </c>
    </row>
    <row r="664" spans="1:32" s="1" customFormat="1" ht="12.75">
      <c r="A664" s="136">
        <v>2630390</v>
      </c>
      <c r="B664" s="137">
        <v>73010</v>
      </c>
      <c r="C664" s="32" t="s">
        <v>889</v>
      </c>
      <c r="D664" s="25" t="s">
        <v>890</v>
      </c>
      <c r="E664" s="25" t="s">
        <v>486</v>
      </c>
      <c r="F664" s="25">
        <v>48607</v>
      </c>
      <c r="G664" s="26">
        <v>1140</v>
      </c>
      <c r="H664" s="27">
        <v>9893996500</v>
      </c>
      <c r="I664" s="28" t="s">
        <v>464</v>
      </c>
      <c r="J664" s="29" t="s">
        <v>2235</v>
      </c>
      <c r="K664" s="67" t="s">
        <v>2234</v>
      </c>
      <c r="L664" s="47">
        <v>10750</v>
      </c>
      <c r="M664" s="50" t="s">
        <v>2235</v>
      </c>
      <c r="N664" s="129">
        <v>32.08397915</v>
      </c>
      <c r="O664" s="29" t="str">
        <f t="shared" si="140"/>
        <v>YES</v>
      </c>
      <c r="P664" s="130"/>
      <c r="Q664" s="53" t="str">
        <f t="shared" si="129"/>
        <v>NO</v>
      </c>
      <c r="R664" s="56" t="s">
        <v>2235</v>
      </c>
      <c r="S664" s="57">
        <v>1539480</v>
      </c>
      <c r="T664" s="33">
        <v>206534</v>
      </c>
      <c r="U664" s="33">
        <v>362088</v>
      </c>
      <c r="V664" s="58">
        <v>177372</v>
      </c>
      <c r="W664" s="32">
        <f t="shared" si="130"/>
        <v>0</v>
      </c>
      <c r="X664" s="25">
        <f t="shared" si="131"/>
        <v>0</v>
      </c>
      <c r="Y664" s="25">
        <f t="shared" si="132"/>
        <v>0</v>
      </c>
      <c r="Z664" s="27">
        <f t="shared" si="133"/>
        <v>0</v>
      </c>
      <c r="AA664" s="66" t="str">
        <f t="shared" si="134"/>
        <v>-</v>
      </c>
      <c r="AB664" s="32">
        <f t="shared" si="135"/>
        <v>0</v>
      </c>
      <c r="AC664" s="25">
        <f t="shared" si="136"/>
        <v>1</v>
      </c>
      <c r="AD664" s="27">
        <f t="shared" si="137"/>
        <v>0</v>
      </c>
      <c r="AE664" s="66" t="str">
        <f t="shared" si="138"/>
        <v>-</v>
      </c>
      <c r="AF664" s="32">
        <f t="shared" si="139"/>
        <v>0</v>
      </c>
    </row>
    <row r="665" spans="1:32" s="1" customFormat="1" ht="12.75">
      <c r="A665" s="136">
        <v>2600119</v>
      </c>
      <c r="B665" s="137">
        <v>73905</v>
      </c>
      <c r="C665" s="32" t="s">
        <v>487</v>
      </c>
      <c r="D665" s="25" t="s">
        <v>488</v>
      </c>
      <c r="E665" s="25" t="s">
        <v>486</v>
      </c>
      <c r="F665" s="25">
        <v>48601</v>
      </c>
      <c r="G665" s="26">
        <v>1432</v>
      </c>
      <c r="H665" s="27">
        <v>9897526176</v>
      </c>
      <c r="I665" s="28">
        <v>2</v>
      </c>
      <c r="J665" s="29" t="s">
        <v>2235</v>
      </c>
      <c r="K665" s="67" t="s">
        <v>2234</v>
      </c>
      <c r="L665" s="47">
        <v>23</v>
      </c>
      <c r="M665" s="50" t="s">
        <v>2234</v>
      </c>
      <c r="N665" s="129" t="s">
        <v>454</v>
      </c>
      <c r="O665" s="29" t="str">
        <f t="shared" si="140"/>
        <v>M</v>
      </c>
      <c r="P665" s="130">
        <v>44</v>
      </c>
      <c r="Q665" s="53" t="str">
        <f t="shared" si="129"/>
        <v>YES</v>
      </c>
      <c r="R665" s="56" t="s">
        <v>2235</v>
      </c>
      <c r="S665" s="57">
        <v>3155</v>
      </c>
      <c r="T665" s="33">
        <v>453</v>
      </c>
      <c r="U665" s="33">
        <v>0</v>
      </c>
      <c r="V665" s="58">
        <v>525</v>
      </c>
      <c r="W665" s="32">
        <f t="shared" si="130"/>
        <v>0</v>
      </c>
      <c r="X665" s="25">
        <f t="shared" si="131"/>
        <v>1</v>
      </c>
      <c r="Y665" s="25">
        <f t="shared" si="132"/>
        <v>0</v>
      </c>
      <c r="Z665" s="27">
        <f t="shared" si="133"/>
        <v>0</v>
      </c>
      <c r="AA665" s="66" t="str">
        <f t="shared" si="134"/>
        <v>-</v>
      </c>
      <c r="AB665" s="32">
        <f t="shared" si="135"/>
        <v>0</v>
      </c>
      <c r="AC665" s="25">
        <f t="shared" si="136"/>
        <v>1</v>
      </c>
      <c r="AD665" s="27">
        <f t="shared" si="137"/>
        <v>0</v>
      </c>
      <c r="AE665" s="66" t="str">
        <f t="shared" si="138"/>
        <v>-</v>
      </c>
      <c r="AF665" s="32">
        <f t="shared" si="139"/>
        <v>0</v>
      </c>
    </row>
    <row r="666" spans="1:32" s="1" customFormat="1" ht="12.75">
      <c r="A666" s="136">
        <v>2680930</v>
      </c>
      <c r="B666" s="137">
        <v>73000</v>
      </c>
      <c r="C666" s="32" t="s">
        <v>1213</v>
      </c>
      <c r="D666" s="25" t="s">
        <v>1214</v>
      </c>
      <c r="E666" s="25" t="s">
        <v>486</v>
      </c>
      <c r="F666" s="25">
        <v>48603</v>
      </c>
      <c r="G666" s="26">
        <v>5996</v>
      </c>
      <c r="H666" s="27">
        <v>9892498704</v>
      </c>
      <c r="I666" s="28" t="s">
        <v>466</v>
      </c>
      <c r="J666" s="29" t="s">
        <v>2235</v>
      </c>
      <c r="K666" s="67" t="s">
        <v>2234</v>
      </c>
      <c r="L666" s="47">
        <v>399</v>
      </c>
      <c r="M666" s="50" t="s">
        <v>2234</v>
      </c>
      <c r="N666" s="129" t="s">
        <v>454</v>
      </c>
      <c r="O666" s="29" t="str">
        <f t="shared" si="140"/>
        <v>M</v>
      </c>
      <c r="P666" s="130"/>
      <c r="Q666" s="53" t="str">
        <f t="shared" si="129"/>
        <v>NO</v>
      </c>
      <c r="R666" s="56" t="s">
        <v>2235</v>
      </c>
      <c r="S666" s="57">
        <v>2121</v>
      </c>
      <c r="T666" s="33">
        <v>0</v>
      </c>
      <c r="U666" s="33">
        <v>1095</v>
      </c>
      <c r="V666" s="58">
        <v>51602</v>
      </c>
      <c r="W666" s="32">
        <f t="shared" si="130"/>
        <v>0</v>
      </c>
      <c r="X666" s="25">
        <f t="shared" si="131"/>
        <v>1</v>
      </c>
      <c r="Y666" s="25">
        <f t="shared" si="132"/>
        <v>0</v>
      </c>
      <c r="Z666" s="27">
        <f t="shared" si="133"/>
        <v>0</v>
      </c>
      <c r="AA666" s="66" t="str">
        <f t="shared" si="134"/>
        <v>-</v>
      </c>
      <c r="AB666" s="32">
        <f t="shared" si="135"/>
        <v>0</v>
      </c>
      <c r="AC666" s="25">
        <f t="shared" si="136"/>
        <v>0</v>
      </c>
      <c r="AD666" s="27">
        <f t="shared" si="137"/>
        <v>0</v>
      </c>
      <c r="AE666" s="66" t="str">
        <f t="shared" si="138"/>
        <v>-</v>
      </c>
      <c r="AF666" s="32">
        <f t="shared" si="139"/>
        <v>0</v>
      </c>
    </row>
    <row r="667" spans="1:32" s="1" customFormat="1" ht="12.75">
      <c r="A667" s="136">
        <v>2630450</v>
      </c>
      <c r="B667" s="137">
        <v>73040</v>
      </c>
      <c r="C667" s="32" t="s">
        <v>891</v>
      </c>
      <c r="D667" s="25" t="s">
        <v>892</v>
      </c>
      <c r="E667" s="25" t="s">
        <v>486</v>
      </c>
      <c r="F667" s="25">
        <v>48608</v>
      </c>
      <c r="G667" s="26">
        <v>6278</v>
      </c>
      <c r="H667" s="27">
        <v>9897971800</v>
      </c>
      <c r="I667" s="28" t="s">
        <v>466</v>
      </c>
      <c r="J667" s="29" t="s">
        <v>2235</v>
      </c>
      <c r="K667" s="67" t="s">
        <v>2234</v>
      </c>
      <c r="L667" s="47">
        <v>4720</v>
      </c>
      <c r="M667" s="50" t="s">
        <v>2235</v>
      </c>
      <c r="N667" s="129">
        <v>4.94214876</v>
      </c>
      <c r="O667" s="29" t="str">
        <f t="shared" si="140"/>
        <v>NO</v>
      </c>
      <c r="P667" s="130"/>
      <c r="Q667" s="53" t="str">
        <f t="shared" si="129"/>
        <v>NO</v>
      </c>
      <c r="R667" s="56" t="s">
        <v>2235</v>
      </c>
      <c r="S667" s="57">
        <v>176730</v>
      </c>
      <c r="T667" s="33">
        <v>6110</v>
      </c>
      <c r="U667" s="33">
        <v>23224</v>
      </c>
      <c r="V667" s="58">
        <v>3110</v>
      </c>
      <c r="W667" s="32">
        <f t="shared" si="130"/>
        <v>0</v>
      </c>
      <c r="X667" s="25">
        <f t="shared" si="131"/>
        <v>0</v>
      </c>
      <c r="Y667" s="25">
        <f t="shared" si="132"/>
        <v>0</v>
      </c>
      <c r="Z667" s="27">
        <f t="shared" si="133"/>
        <v>0</v>
      </c>
      <c r="AA667" s="66" t="str">
        <f t="shared" si="134"/>
        <v>-</v>
      </c>
      <c r="AB667" s="32">
        <f t="shared" si="135"/>
        <v>0</v>
      </c>
      <c r="AC667" s="25">
        <f t="shared" si="136"/>
        <v>0</v>
      </c>
      <c r="AD667" s="27">
        <f t="shared" si="137"/>
        <v>0</v>
      </c>
      <c r="AE667" s="66" t="str">
        <f t="shared" si="138"/>
        <v>-</v>
      </c>
      <c r="AF667" s="32">
        <f t="shared" si="139"/>
        <v>0</v>
      </c>
    </row>
    <row r="668" spans="1:32" s="1" customFormat="1" ht="12.75">
      <c r="A668" s="136">
        <v>2630660</v>
      </c>
      <c r="B668" s="137">
        <v>81120</v>
      </c>
      <c r="C668" s="32" t="s">
        <v>896</v>
      </c>
      <c r="D668" s="25" t="s">
        <v>897</v>
      </c>
      <c r="E668" s="25" t="s">
        <v>898</v>
      </c>
      <c r="F668" s="25">
        <v>48176</v>
      </c>
      <c r="G668" s="26">
        <v>1168</v>
      </c>
      <c r="H668" s="27">
        <v>7344298000</v>
      </c>
      <c r="I668" s="28" t="s">
        <v>467</v>
      </c>
      <c r="J668" s="29" t="s">
        <v>2235</v>
      </c>
      <c r="K668" s="67" t="s">
        <v>2234</v>
      </c>
      <c r="L668" s="47">
        <v>4936</v>
      </c>
      <c r="M668" s="50" t="s">
        <v>2235</v>
      </c>
      <c r="N668" s="129">
        <v>2.26981512</v>
      </c>
      <c r="O668" s="29" t="str">
        <f t="shared" si="140"/>
        <v>NO</v>
      </c>
      <c r="P668" s="130"/>
      <c r="Q668" s="53" t="str">
        <f t="shared" si="129"/>
        <v>NO</v>
      </c>
      <c r="R668" s="56" t="s">
        <v>2235</v>
      </c>
      <c r="S668" s="57">
        <v>100607</v>
      </c>
      <c r="T668" s="33">
        <v>2526</v>
      </c>
      <c r="U668" s="33">
        <v>15832</v>
      </c>
      <c r="V668" s="58">
        <v>3251</v>
      </c>
      <c r="W668" s="32">
        <f t="shared" si="130"/>
        <v>0</v>
      </c>
      <c r="X668" s="25">
        <f t="shared" si="131"/>
        <v>0</v>
      </c>
      <c r="Y668" s="25">
        <f t="shared" si="132"/>
        <v>0</v>
      </c>
      <c r="Z668" s="27">
        <f t="shared" si="133"/>
        <v>0</v>
      </c>
      <c r="AA668" s="66" t="str">
        <f t="shared" si="134"/>
        <v>-</v>
      </c>
      <c r="AB668" s="32">
        <f t="shared" si="135"/>
        <v>0</v>
      </c>
      <c r="AC668" s="25">
        <f t="shared" si="136"/>
        <v>0</v>
      </c>
      <c r="AD668" s="27">
        <f t="shared" si="137"/>
        <v>0</v>
      </c>
      <c r="AE668" s="66" t="str">
        <f t="shared" si="138"/>
        <v>-</v>
      </c>
      <c r="AF668" s="32">
        <f t="shared" si="139"/>
        <v>0</v>
      </c>
    </row>
    <row r="669" spans="1:32" s="1" customFormat="1" ht="12.75">
      <c r="A669" s="136">
        <v>2630780</v>
      </c>
      <c r="B669" s="137">
        <v>46130</v>
      </c>
      <c r="C669" s="32" t="s">
        <v>899</v>
      </c>
      <c r="D669" s="25" t="s">
        <v>900</v>
      </c>
      <c r="E669" s="25" t="s">
        <v>901</v>
      </c>
      <c r="F669" s="25">
        <v>49279</v>
      </c>
      <c r="G669" s="26">
        <v>9703</v>
      </c>
      <c r="H669" s="27">
        <v>5174363121</v>
      </c>
      <c r="I669" s="28">
        <v>7</v>
      </c>
      <c r="J669" s="29" t="s">
        <v>2236</v>
      </c>
      <c r="K669" s="67" t="s">
        <v>2234</v>
      </c>
      <c r="L669" s="47">
        <v>897</v>
      </c>
      <c r="M669" s="50" t="s">
        <v>2235</v>
      </c>
      <c r="N669" s="129">
        <v>6.97954272</v>
      </c>
      <c r="O669" s="29" t="str">
        <f t="shared" si="140"/>
        <v>NO</v>
      </c>
      <c r="P669" s="130"/>
      <c r="Q669" s="53" t="str">
        <f t="shared" si="129"/>
        <v>NO</v>
      </c>
      <c r="R669" s="56" t="s">
        <v>2236</v>
      </c>
      <c r="S669" s="57">
        <v>33739</v>
      </c>
      <c r="T669" s="33">
        <v>1943</v>
      </c>
      <c r="U669" s="33">
        <v>4021</v>
      </c>
      <c r="V669" s="58">
        <v>590</v>
      </c>
      <c r="W669" s="32">
        <f t="shared" si="130"/>
        <v>1</v>
      </c>
      <c r="X669" s="25">
        <f t="shared" si="131"/>
        <v>0</v>
      </c>
      <c r="Y669" s="25">
        <f t="shared" si="132"/>
        <v>0</v>
      </c>
      <c r="Z669" s="27">
        <f t="shared" si="133"/>
        <v>0</v>
      </c>
      <c r="AA669" s="66" t="str">
        <f t="shared" si="134"/>
        <v>-</v>
      </c>
      <c r="AB669" s="32">
        <f t="shared" si="135"/>
        <v>1</v>
      </c>
      <c r="AC669" s="25">
        <f t="shared" si="136"/>
        <v>0</v>
      </c>
      <c r="AD669" s="27">
        <f t="shared" si="137"/>
        <v>0</v>
      </c>
      <c r="AE669" s="66" t="str">
        <f t="shared" si="138"/>
        <v>-</v>
      </c>
      <c r="AF669" s="32">
        <f t="shared" si="139"/>
        <v>0</v>
      </c>
    </row>
    <row r="670" spans="1:32" s="1" customFormat="1" ht="12.75">
      <c r="A670" s="136">
        <v>2630840</v>
      </c>
      <c r="B670" s="137">
        <v>76210</v>
      </c>
      <c r="C670" s="32" t="s">
        <v>902</v>
      </c>
      <c r="D670" s="25" t="s">
        <v>903</v>
      </c>
      <c r="E670" s="25" t="s">
        <v>904</v>
      </c>
      <c r="F670" s="25">
        <v>48471</v>
      </c>
      <c r="G670" s="26" t="s">
        <v>771</v>
      </c>
      <c r="H670" s="27">
        <v>8106483400</v>
      </c>
      <c r="I670" s="28" t="s">
        <v>459</v>
      </c>
      <c r="J670" s="29" t="s">
        <v>2235</v>
      </c>
      <c r="K670" s="67" t="s">
        <v>2234</v>
      </c>
      <c r="L670" s="47">
        <v>1271</v>
      </c>
      <c r="M670" s="50" t="s">
        <v>2235</v>
      </c>
      <c r="N670" s="129">
        <v>13.68194842</v>
      </c>
      <c r="O670" s="29" t="str">
        <f t="shared" si="140"/>
        <v>NO</v>
      </c>
      <c r="P670" s="130"/>
      <c r="Q670" s="53" t="str">
        <f t="shared" si="129"/>
        <v>NO</v>
      </c>
      <c r="R670" s="56" t="s">
        <v>2236</v>
      </c>
      <c r="S670" s="57">
        <v>74367</v>
      </c>
      <c r="T670" s="33">
        <v>5934</v>
      </c>
      <c r="U670" s="33">
        <v>7861</v>
      </c>
      <c r="V670" s="58">
        <v>6945</v>
      </c>
      <c r="W670" s="32">
        <f t="shared" si="130"/>
        <v>0</v>
      </c>
      <c r="X670" s="25">
        <f t="shared" si="131"/>
        <v>0</v>
      </c>
      <c r="Y670" s="25">
        <f t="shared" si="132"/>
        <v>0</v>
      </c>
      <c r="Z670" s="27">
        <f t="shared" si="133"/>
        <v>0</v>
      </c>
      <c r="AA670" s="66" t="str">
        <f t="shared" si="134"/>
        <v>-</v>
      </c>
      <c r="AB670" s="32">
        <f t="shared" si="135"/>
        <v>1</v>
      </c>
      <c r="AC670" s="25">
        <f t="shared" si="136"/>
        <v>0</v>
      </c>
      <c r="AD670" s="27">
        <f t="shared" si="137"/>
        <v>0</v>
      </c>
      <c r="AE670" s="66" t="str">
        <f t="shared" si="138"/>
        <v>-</v>
      </c>
      <c r="AF670" s="32">
        <f t="shared" si="139"/>
        <v>0</v>
      </c>
    </row>
    <row r="671" spans="1:32" s="1" customFormat="1" ht="12.75">
      <c r="A671" s="136">
        <v>2680965</v>
      </c>
      <c r="B671" s="137">
        <v>76000</v>
      </c>
      <c r="C671" s="32" t="s">
        <v>1218</v>
      </c>
      <c r="D671" s="25" t="s">
        <v>1219</v>
      </c>
      <c r="E671" s="25" t="s">
        <v>274</v>
      </c>
      <c r="F671" s="25">
        <v>48466</v>
      </c>
      <c r="G671" s="26">
        <v>9608</v>
      </c>
      <c r="H671" s="27">
        <v>8106484700</v>
      </c>
      <c r="I671" s="28" t="s">
        <v>459</v>
      </c>
      <c r="J671" s="29" t="s">
        <v>2235</v>
      </c>
      <c r="K671" s="67" t="s">
        <v>2234</v>
      </c>
      <c r="L671" s="47">
        <v>77</v>
      </c>
      <c r="M671" s="50" t="s">
        <v>2234</v>
      </c>
      <c r="N671" s="129" t="s">
        <v>454</v>
      </c>
      <c r="O671" s="29" t="str">
        <f t="shared" si="140"/>
        <v>M</v>
      </c>
      <c r="P671" s="130"/>
      <c r="Q671" s="53" t="str">
        <f t="shared" si="129"/>
        <v>NO</v>
      </c>
      <c r="R671" s="56" t="s">
        <v>2236</v>
      </c>
      <c r="S671" s="57">
        <v>425</v>
      </c>
      <c r="T671" s="33">
        <v>0</v>
      </c>
      <c r="U671" s="33">
        <v>202</v>
      </c>
      <c r="V671" s="58">
        <v>1059</v>
      </c>
      <c r="W671" s="32">
        <f t="shared" si="130"/>
        <v>0</v>
      </c>
      <c r="X671" s="25">
        <f t="shared" si="131"/>
        <v>1</v>
      </c>
      <c r="Y671" s="25">
        <f t="shared" si="132"/>
        <v>0</v>
      </c>
      <c r="Z671" s="27">
        <f t="shared" si="133"/>
        <v>0</v>
      </c>
      <c r="AA671" s="66" t="str">
        <f t="shared" si="134"/>
        <v>-</v>
      </c>
      <c r="AB671" s="32">
        <f t="shared" si="135"/>
        <v>1</v>
      </c>
      <c r="AC671" s="25">
        <f t="shared" si="136"/>
        <v>0</v>
      </c>
      <c r="AD671" s="27">
        <f t="shared" si="137"/>
        <v>0</v>
      </c>
      <c r="AE671" s="66" t="str">
        <f t="shared" si="138"/>
        <v>-</v>
      </c>
      <c r="AF671" s="32">
        <f t="shared" si="139"/>
        <v>0</v>
      </c>
    </row>
    <row r="672" spans="1:32" s="1" customFormat="1" ht="12.75">
      <c r="A672" s="136">
        <v>2600081</v>
      </c>
      <c r="B672" s="137">
        <v>33903</v>
      </c>
      <c r="C672" s="32" t="s">
        <v>385</v>
      </c>
      <c r="D672" s="25" t="s">
        <v>386</v>
      </c>
      <c r="E672" s="25" t="s">
        <v>549</v>
      </c>
      <c r="F672" s="25">
        <v>48910</v>
      </c>
      <c r="G672" s="26">
        <v>6125</v>
      </c>
      <c r="H672" s="27">
        <v>5173944023</v>
      </c>
      <c r="I672" s="28">
        <v>2</v>
      </c>
      <c r="J672" s="29" t="s">
        <v>2235</v>
      </c>
      <c r="K672" s="67" t="s">
        <v>2234</v>
      </c>
      <c r="L672" s="47">
        <v>187</v>
      </c>
      <c r="M672" s="50" t="s">
        <v>2234</v>
      </c>
      <c r="N672" s="129" t="s">
        <v>454</v>
      </c>
      <c r="O672" s="29" t="str">
        <f t="shared" si="140"/>
        <v>M</v>
      </c>
      <c r="P672" s="130">
        <v>28.571</v>
      </c>
      <c r="Q672" s="53" t="str">
        <f t="shared" si="129"/>
        <v>YES</v>
      </c>
      <c r="R672" s="56" t="s">
        <v>2235</v>
      </c>
      <c r="S672" s="57">
        <v>15550</v>
      </c>
      <c r="T672" s="33">
        <v>1999</v>
      </c>
      <c r="U672" s="33">
        <v>1486</v>
      </c>
      <c r="V672" s="58">
        <v>2779</v>
      </c>
      <c r="W672" s="32">
        <f t="shared" si="130"/>
        <v>0</v>
      </c>
      <c r="X672" s="25">
        <f t="shared" si="131"/>
        <v>1</v>
      </c>
      <c r="Y672" s="25">
        <f t="shared" si="132"/>
        <v>0</v>
      </c>
      <c r="Z672" s="27">
        <f t="shared" si="133"/>
        <v>0</v>
      </c>
      <c r="AA672" s="66" t="str">
        <f t="shared" si="134"/>
        <v>-</v>
      </c>
      <c r="AB672" s="32">
        <f t="shared" si="135"/>
        <v>0</v>
      </c>
      <c r="AC672" s="25">
        <f t="shared" si="136"/>
        <v>1</v>
      </c>
      <c r="AD672" s="27">
        <f t="shared" si="137"/>
        <v>0</v>
      </c>
      <c r="AE672" s="66" t="str">
        <f t="shared" si="138"/>
        <v>-</v>
      </c>
      <c r="AF672" s="32">
        <f t="shared" si="139"/>
        <v>0</v>
      </c>
    </row>
    <row r="673" spans="1:32" s="1" customFormat="1" ht="12.75">
      <c r="A673" s="136">
        <v>2630930</v>
      </c>
      <c r="B673" s="137">
        <v>34120</v>
      </c>
      <c r="C673" s="32" t="s">
        <v>905</v>
      </c>
      <c r="D673" s="25" t="s">
        <v>906</v>
      </c>
      <c r="E673" s="25" t="s">
        <v>907</v>
      </c>
      <c r="F673" s="25">
        <v>48881</v>
      </c>
      <c r="G673" s="26">
        <v>9708</v>
      </c>
      <c r="H673" s="27">
        <v>6166421400</v>
      </c>
      <c r="I673" s="28">
        <v>8</v>
      </c>
      <c r="J673" s="29" t="s">
        <v>2236</v>
      </c>
      <c r="K673" s="67" t="s">
        <v>2234</v>
      </c>
      <c r="L673" s="47">
        <v>1174</v>
      </c>
      <c r="M673" s="50" t="s">
        <v>2235</v>
      </c>
      <c r="N673" s="129">
        <v>6.603773585</v>
      </c>
      <c r="O673" s="29" t="str">
        <f t="shared" si="140"/>
        <v>NO</v>
      </c>
      <c r="P673" s="130"/>
      <c r="Q673" s="53" t="str">
        <f t="shared" si="129"/>
        <v>NO</v>
      </c>
      <c r="R673" s="56" t="s">
        <v>2236</v>
      </c>
      <c r="S673" s="57">
        <v>50933</v>
      </c>
      <c r="T673" s="33">
        <v>2981</v>
      </c>
      <c r="U673" s="33">
        <v>5553</v>
      </c>
      <c r="V673" s="58">
        <v>774</v>
      </c>
      <c r="W673" s="32">
        <f t="shared" si="130"/>
        <v>1</v>
      </c>
      <c r="X673" s="25">
        <f t="shared" si="131"/>
        <v>0</v>
      </c>
      <c r="Y673" s="25">
        <f t="shared" si="132"/>
        <v>0</v>
      </c>
      <c r="Z673" s="27">
        <f t="shared" si="133"/>
        <v>0</v>
      </c>
      <c r="AA673" s="66" t="str">
        <f t="shared" si="134"/>
        <v>-</v>
      </c>
      <c r="AB673" s="32">
        <f t="shared" si="135"/>
        <v>1</v>
      </c>
      <c r="AC673" s="25">
        <f t="shared" si="136"/>
        <v>0</v>
      </c>
      <c r="AD673" s="27">
        <f t="shared" si="137"/>
        <v>0</v>
      </c>
      <c r="AE673" s="66" t="str">
        <f t="shared" si="138"/>
        <v>-</v>
      </c>
      <c r="AF673" s="32">
        <f t="shared" si="139"/>
        <v>0</v>
      </c>
    </row>
    <row r="674" spans="1:32" s="1" customFormat="1" ht="12.75">
      <c r="A674" s="136">
        <v>2630960</v>
      </c>
      <c r="B674" s="137">
        <v>3080</v>
      </c>
      <c r="C674" s="32" t="s">
        <v>908</v>
      </c>
      <c r="D674" s="25" t="s">
        <v>909</v>
      </c>
      <c r="E674" s="25" t="s">
        <v>788</v>
      </c>
      <c r="F674" s="25">
        <v>49406</v>
      </c>
      <c r="G674" s="26">
        <v>818</v>
      </c>
      <c r="H674" s="27">
        <v>2698571444</v>
      </c>
      <c r="I674" s="28">
        <v>7</v>
      </c>
      <c r="J674" s="29" t="s">
        <v>2236</v>
      </c>
      <c r="K674" s="67" t="s">
        <v>2234</v>
      </c>
      <c r="L674" s="47">
        <v>725</v>
      </c>
      <c r="M674" s="50" t="s">
        <v>2235</v>
      </c>
      <c r="N674" s="129">
        <v>12.44573082</v>
      </c>
      <c r="O674" s="29" t="str">
        <f t="shared" si="140"/>
        <v>NO</v>
      </c>
      <c r="P674" s="130"/>
      <c r="Q674" s="53" t="str">
        <f t="shared" si="129"/>
        <v>NO</v>
      </c>
      <c r="R674" s="56" t="s">
        <v>2236</v>
      </c>
      <c r="S674" s="57">
        <v>25087</v>
      </c>
      <c r="T674" s="33">
        <v>2244</v>
      </c>
      <c r="U674" s="33">
        <v>3443</v>
      </c>
      <c r="V674" s="58">
        <v>477</v>
      </c>
      <c r="W674" s="32">
        <f t="shared" si="130"/>
        <v>1</v>
      </c>
      <c r="X674" s="25">
        <f t="shared" si="131"/>
        <v>0</v>
      </c>
      <c r="Y674" s="25">
        <f t="shared" si="132"/>
        <v>0</v>
      </c>
      <c r="Z674" s="27">
        <f t="shared" si="133"/>
        <v>0</v>
      </c>
      <c r="AA674" s="66" t="str">
        <f t="shared" si="134"/>
        <v>-</v>
      </c>
      <c r="AB674" s="32">
        <f t="shared" si="135"/>
        <v>1</v>
      </c>
      <c r="AC674" s="25">
        <f t="shared" si="136"/>
        <v>0</v>
      </c>
      <c r="AD674" s="27">
        <f t="shared" si="137"/>
        <v>0</v>
      </c>
      <c r="AE674" s="66" t="str">
        <f t="shared" si="138"/>
        <v>-</v>
      </c>
      <c r="AF674" s="32">
        <f t="shared" si="139"/>
        <v>0</v>
      </c>
    </row>
    <row r="675" spans="1:32" s="1" customFormat="1" ht="12.75">
      <c r="A675" s="136">
        <v>2600143</v>
      </c>
      <c r="B675" s="137">
        <v>30901</v>
      </c>
      <c r="C675" s="32" t="s">
        <v>1275</v>
      </c>
      <c r="D675" s="25" t="s">
        <v>1276</v>
      </c>
      <c r="E675" s="25" t="s">
        <v>1277</v>
      </c>
      <c r="F675" s="25">
        <v>49242</v>
      </c>
      <c r="G675" s="26">
        <v>1053</v>
      </c>
      <c r="H675" s="27">
        <v>5174377990</v>
      </c>
      <c r="I675" s="28">
        <v>7</v>
      </c>
      <c r="J675" s="29" t="s">
        <v>2236</v>
      </c>
      <c r="K675" s="67" t="s">
        <v>2234</v>
      </c>
      <c r="L675" s="47">
        <v>90</v>
      </c>
      <c r="M675" s="50" t="s">
        <v>2234</v>
      </c>
      <c r="N675" s="129" t="s">
        <v>454</v>
      </c>
      <c r="O675" s="29" t="str">
        <f t="shared" si="140"/>
        <v>M</v>
      </c>
      <c r="P675" s="130">
        <v>6.104</v>
      </c>
      <c r="Q675" s="53" t="str">
        <f t="shared" si="129"/>
        <v>NO</v>
      </c>
      <c r="R675" s="56" t="s">
        <v>2236</v>
      </c>
      <c r="S675" s="57">
        <v>7053</v>
      </c>
      <c r="T675" s="33">
        <v>104</v>
      </c>
      <c r="U675" s="33">
        <v>361</v>
      </c>
      <c r="V675" s="58">
        <v>59</v>
      </c>
      <c r="W675" s="32">
        <f t="shared" si="130"/>
        <v>1</v>
      </c>
      <c r="X675" s="25">
        <f t="shared" si="131"/>
        <v>1</v>
      </c>
      <c r="Y675" s="25">
        <f t="shared" si="132"/>
        <v>0</v>
      </c>
      <c r="Z675" s="27">
        <f t="shared" si="133"/>
        <v>0</v>
      </c>
      <c r="AA675" s="66" t="str">
        <f t="shared" si="134"/>
        <v>SRSA</v>
      </c>
      <c r="AB675" s="32">
        <f t="shared" si="135"/>
        <v>1</v>
      </c>
      <c r="AC675" s="25">
        <f t="shared" si="136"/>
        <v>0</v>
      </c>
      <c r="AD675" s="27">
        <f t="shared" si="137"/>
        <v>0</v>
      </c>
      <c r="AE675" s="66" t="str">
        <f t="shared" si="138"/>
        <v>-</v>
      </c>
      <c r="AF675" s="32">
        <f t="shared" si="139"/>
        <v>0</v>
      </c>
    </row>
    <row r="676" spans="1:32" s="1" customFormat="1" ht="12.75">
      <c r="A676" s="136">
        <v>2630990</v>
      </c>
      <c r="B676" s="137">
        <v>17010</v>
      </c>
      <c r="C676" s="32" t="s">
        <v>910</v>
      </c>
      <c r="D676" s="25" t="s">
        <v>911</v>
      </c>
      <c r="E676" s="25" t="s">
        <v>365</v>
      </c>
      <c r="F676" s="25">
        <v>49783</v>
      </c>
      <c r="G676" s="26">
        <v>1800</v>
      </c>
      <c r="H676" s="27">
        <v>9066356609</v>
      </c>
      <c r="I676" s="28" t="s">
        <v>459</v>
      </c>
      <c r="J676" s="29" t="s">
        <v>2235</v>
      </c>
      <c r="K676" s="67" t="s">
        <v>2234</v>
      </c>
      <c r="L676" s="47">
        <v>2662</v>
      </c>
      <c r="M676" s="50" t="s">
        <v>2235</v>
      </c>
      <c r="N676" s="129">
        <v>13.62381098</v>
      </c>
      <c r="O676" s="29" t="str">
        <f t="shared" si="140"/>
        <v>NO</v>
      </c>
      <c r="P676" s="130"/>
      <c r="Q676" s="53" t="str">
        <f t="shared" si="129"/>
        <v>NO</v>
      </c>
      <c r="R676" s="56" t="s">
        <v>2236</v>
      </c>
      <c r="S676" s="57">
        <v>212334</v>
      </c>
      <c r="T676" s="33">
        <v>16615</v>
      </c>
      <c r="U676" s="33">
        <v>21224</v>
      </c>
      <c r="V676" s="58">
        <v>14750</v>
      </c>
      <c r="W676" s="32">
        <f t="shared" si="130"/>
        <v>0</v>
      </c>
      <c r="X676" s="25">
        <f t="shared" si="131"/>
        <v>0</v>
      </c>
      <c r="Y676" s="25">
        <f t="shared" si="132"/>
        <v>0</v>
      </c>
      <c r="Z676" s="27">
        <f t="shared" si="133"/>
        <v>0</v>
      </c>
      <c r="AA676" s="66" t="str">
        <f t="shared" si="134"/>
        <v>-</v>
      </c>
      <c r="AB676" s="32">
        <f t="shared" si="135"/>
        <v>1</v>
      </c>
      <c r="AC676" s="25">
        <f t="shared" si="136"/>
        <v>0</v>
      </c>
      <c r="AD676" s="27">
        <f t="shared" si="137"/>
        <v>0</v>
      </c>
      <c r="AE676" s="66" t="str">
        <f t="shared" si="138"/>
        <v>-</v>
      </c>
      <c r="AF676" s="32">
        <f t="shared" si="139"/>
        <v>0</v>
      </c>
    </row>
    <row r="677" spans="1:32" s="1" customFormat="1" ht="12.75">
      <c r="A677" s="136">
        <v>2630300</v>
      </c>
      <c r="B677" s="137">
        <v>63040</v>
      </c>
      <c r="C677" s="32" t="s">
        <v>883</v>
      </c>
      <c r="D677" s="25" t="s">
        <v>884</v>
      </c>
      <c r="E677" s="25" t="s">
        <v>885</v>
      </c>
      <c r="F677" s="25">
        <v>48073</v>
      </c>
      <c r="G677" s="26">
        <v>2438</v>
      </c>
      <c r="H677" s="27">
        <v>2484358400</v>
      </c>
      <c r="I677" s="28" t="s">
        <v>473</v>
      </c>
      <c r="J677" s="29" t="s">
        <v>2235</v>
      </c>
      <c r="K677" s="67" t="s">
        <v>2234</v>
      </c>
      <c r="L677" s="47">
        <v>5882</v>
      </c>
      <c r="M677" s="50" t="s">
        <v>2235</v>
      </c>
      <c r="N677" s="129">
        <v>3.176269852</v>
      </c>
      <c r="O677" s="29" t="str">
        <f t="shared" si="140"/>
        <v>NO</v>
      </c>
      <c r="P677" s="130"/>
      <c r="Q677" s="53" t="str">
        <f aca="true" t="shared" si="141" ref="Q677:Q697">IF(AND(ISNUMBER(P677),P677&gt;=20),"YES","NO")</f>
        <v>NO</v>
      </c>
      <c r="R677" s="56" t="s">
        <v>2235</v>
      </c>
      <c r="S677" s="57">
        <v>206114</v>
      </c>
      <c r="T677" s="33">
        <v>6605</v>
      </c>
      <c r="U677" s="33">
        <v>54739</v>
      </c>
      <c r="V677" s="58">
        <v>3875</v>
      </c>
      <c r="W677" s="32">
        <f t="shared" si="130"/>
        <v>0</v>
      </c>
      <c r="X677" s="25">
        <f t="shared" si="131"/>
        <v>0</v>
      </c>
      <c r="Y677" s="25">
        <f t="shared" si="132"/>
        <v>0</v>
      </c>
      <c r="Z677" s="27">
        <f t="shared" si="133"/>
        <v>0</v>
      </c>
      <c r="AA677" s="66" t="str">
        <f t="shared" si="134"/>
        <v>-</v>
      </c>
      <c r="AB677" s="32">
        <f t="shared" si="135"/>
        <v>0</v>
      </c>
      <c r="AC677" s="25">
        <f t="shared" si="136"/>
        <v>0</v>
      </c>
      <c r="AD677" s="27">
        <f t="shared" si="137"/>
        <v>0</v>
      </c>
      <c r="AE677" s="66" t="str">
        <f t="shared" si="138"/>
        <v>-</v>
      </c>
      <c r="AF677" s="32">
        <f t="shared" si="139"/>
        <v>0</v>
      </c>
    </row>
    <row r="678" spans="1:32" s="1" customFormat="1" ht="12.75">
      <c r="A678" s="136">
        <v>2636630</v>
      </c>
      <c r="B678" s="137">
        <v>81020</v>
      </c>
      <c r="C678" s="32" t="s">
        <v>1115</v>
      </c>
      <c r="D678" s="25" t="s">
        <v>1116</v>
      </c>
      <c r="E678" s="25" t="s">
        <v>1433</v>
      </c>
      <c r="F678" s="25">
        <v>48197</v>
      </c>
      <c r="G678" s="26">
        <v>1846</v>
      </c>
      <c r="H678" s="27">
        <v>7347141218</v>
      </c>
      <c r="I678" s="28">
        <v>4</v>
      </c>
      <c r="J678" s="29" t="s">
        <v>2235</v>
      </c>
      <c r="K678" s="67" t="s">
        <v>2234</v>
      </c>
      <c r="L678" s="47">
        <v>4365</v>
      </c>
      <c r="M678" s="50" t="s">
        <v>2235</v>
      </c>
      <c r="N678" s="129">
        <v>20.14938336</v>
      </c>
      <c r="O678" s="29" t="str">
        <f t="shared" si="140"/>
        <v>YES</v>
      </c>
      <c r="P678" s="130"/>
      <c r="Q678" s="53" t="str">
        <f t="shared" si="141"/>
        <v>NO</v>
      </c>
      <c r="R678" s="56" t="s">
        <v>2235</v>
      </c>
      <c r="S678" s="57">
        <v>426027</v>
      </c>
      <c r="T678" s="33">
        <v>39945</v>
      </c>
      <c r="U678" s="33">
        <v>44678</v>
      </c>
      <c r="V678" s="58">
        <v>35490</v>
      </c>
      <c r="W678" s="32">
        <f t="shared" si="130"/>
        <v>0</v>
      </c>
      <c r="X678" s="25">
        <f t="shared" si="131"/>
        <v>0</v>
      </c>
      <c r="Y678" s="25">
        <f t="shared" si="132"/>
        <v>0</v>
      </c>
      <c r="Z678" s="27">
        <f t="shared" si="133"/>
        <v>0</v>
      </c>
      <c r="AA678" s="66" t="str">
        <f t="shared" si="134"/>
        <v>-</v>
      </c>
      <c r="AB678" s="32">
        <f t="shared" si="135"/>
        <v>0</v>
      </c>
      <c r="AC678" s="25">
        <f t="shared" si="136"/>
        <v>1</v>
      </c>
      <c r="AD678" s="27">
        <f t="shared" si="137"/>
        <v>0</v>
      </c>
      <c r="AE678" s="66" t="str">
        <f t="shared" si="138"/>
        <v>-</v>
      </c>
      <c r="AF678" s="32">
        <f t="shared" si="139"/>
        <v>0</v>
      </c>
    </row>
    <row r="679" spans="1:32" s="1" customFormat="1" ht="12.75">
      <c r="A679" s="136">
        <v>2631020</v>
      </c>
      <c r="B679" s="137">
        <v>39160</v>
      </c>
      <c r="C679" s="32" t="s">
        <v>912</v>
      </c>
      <c r="D679" s="25" t="s">
        <v>913</v>
      </c>
      <c r="E679" s="25" t="s">
        <v>914</v>
      </c>
      <c r="F679" s="25">
        <v>49087</v>
      </c>
      <c r="G679" s="26">
        <v>9781</v>
      </c>
      <c r="H679" s="27">
        <v>2694887390</v>
      </c>
      <c r="I679" s="28">
        <v>4</v>
      </c>
      <c r="J679" s="29" t="s">
        <v>2235</v>
      </c>
      <c r="K679" s="67" t="s">
        <v>2234</v>
      </c>
      <c r="L679" s="47">
        <v>1095</v>
      </c>
      <c r="M679" s="50" t="s">
        <v>2235</v>
      </c>
      <c r="N679" s="129">
        <v>3.352891869</v>
      </c>
      <c r="O679" s="29" t="str">
        <f t="shared" si="140"/>
        <v>NO</v>
      </c>
      <c r="P679" s="130"/>
      <c r="Q679" s="53" t="str">
        <f t="shared" si="141"/>
        <v>NO</v>
      </c>
      <c r="R679" s="56" t="s">
        <v>2235</v>
      </c>
      <c r="S679" s="57">
        <v>30383</v>
      </c>
      <c r="T679" s="33">
        <v>1012</v>
      </c>
      <c r="U679" s="33">
        <v>3852</v>
      </c>
      <c r="V679" s="58">
        <v>722</v>
      </c>
      <c r="W679" s="32">
        <f t="shared" si="130"/>
        <v>0</v>
      </c>
      <c r="X679" s="25">
        <f t="shared" si="131"/>
        <v>0</v>
      </c>
      <c r="Y679" s="25">
        <f t="shared" si="132"/>
        <v>0</v>
      </c>
      <c r="Z679" s="27">
        <f t="shared" si="133"/>
        <v>0</v>
      </c>
      <c r="AA679" s="66" t="str">
        <f t="shared" si="134"/>
        <v>-</v>
      </c>
      <c r="AB679" s="32">
        <f t="shared" si="135"/>
        <v>0</v>
      </c>
      <c r="AC679" s="25">
        <f t="shared" si="136"/>
        <v>0</v>
      </c>
      <c r="AD679" s="27">
        <f t="shared" si="137"/>
        <v>0</v>
      </c>
      <c r="AE679" s="66" t="str">
        <f t="shared" si="138"/>
        <v>-</v>
      </c>
      <c r="AF679" s="32">
        <f t="shared" si="139"/>
        <v>0</v>
      </c>
    </row>
    <row r="680" spans="1:32" s="1" customFormat="1" ht="12.75">
      <c r="A680" s="136">
        <v>2631320</v>
      </c>
      <c r="B680" s="137">
        <v>64080</v>
      </c>
      <c r="C680" s="32" t="s">
        <v>915</v>
      </c>
      <c r="D680" s="25" t="s">
        <v>916</v>
      </c>
      <c r="E680" s="25" t="s">
        <v>917</v>
      </c>
      <c r="F680" s="25">
        <v>49455</v>
      </c>
      <c r="G680" s="26">
        <v>9601</v>
      </c>
      <c r="H680" s="27">
        <v>2318615211</v>
      </c>
      <c r="I680" s="28">
        <v>7</v>
      </c>
      <c r="J680" s="29" t="s">
        <v>2236</v>
      </c>
      <c r="K680" s="67" t="s">
        <v>2234</v>
      </c>
      <c r="L680" s="47">
        <v>1707</v>
      </c>
      <c r="M680" s="50" t="s">
        <v>2235</v>
      </c>
      <c r="N680" s="129">
        <v>15.19352975</v>
      </c>
      <c r="O680" s="29" t="str">
        <f t="shared" si="140"/>
        <v>NO</v>
      </c>
      <c r="P680" s="130"/>
      <c r="Q680" s="53" t="str">
        <f t="shared" si="141"/>
        <v>NO</v>
      </c>
      <c r="R680" s="56" t="s">
        <v>2236</v>
      </c>
      <c r="S680" s="57">
        <v>113848</v>
      </c>
      <c r="T680" s="33">
        <v>9076</v>
      </c>
      <c r="U680" s="33">
        <v>11985</v>
      </c>
      <c r="V680" s="58">
        <v>10581</v>
      </c>
      <c r="W680" s="32">
        <f t="shared" si="130"/>
        <v>1</v>
      </c>
      <c r="X680" s="25">
        <f t="shared" si="131"/>
        <v>0</v>
      </c>
      <c r="Y680" s="25">
        <f t="shared" si="132"/>
        <v>0</v>
      </c>
      <c r="Z680" s="27">
        <f t="shared" si="133"/>
        <v>0</v>
      </c>
      <c r="AA680" s="66" t="str">
        <f t="shared" si="134"/>
        <v>-</v>
      </c>
      <c r="AB680" s="32">
        <f t="shared" si="135"/>
        <v>1</v>
      </c>
      <c r="AC680" s="25">
        <f t="shared" si="136"/>
        <v>0</v>
      </c>
      <c r="AD680" s="27">
        <f t="shared" si="137"/>
        <v>0</v>
      </c>
      <c r="AE680" s="66" t="str">
        <f t="shared" si="138"/>
        <v>-</v>
      </c>
      <c r="AF680" s="32">
        <f t="shared" si="139"/>
        <v>0</v>
      </c>
    </row>
    <row r="681" spans="1:32" s="1" customFormat="1" ht="12.75">
      <c r="A681" s="136">
        <v>2631380</v>
      </c>
      <c r="B681" s="137">
        <v>37060</v>
      </c>
      <c r="C681" s="32" t="s">
        <v>918</v>
      </c>
      <c r="D681" s="25" t="s">
        <v>919</v>
      </c>
      <c r="E681" s="25" t="s">
        <v>1280</v>
      </c>
      <c r="F681" s="25">
        <v>48883</v>
      </c>
      <c r="G681" s="26">
        <v>219</v>
      </c>
      <c r="H681" s="27">
        <v>9898285520</v>
      </c>
      <c r="I681" s="28">
        <v>7</v>
      </c>
      <c r="J681" s="29" t="s">
        <v>2236</v>
      </c>
      <c r="K681" s="67" t="s">
        <v>2234</v>
      </c>
      <c r="L681" s="47">
        <v>1625</v>
      </c>
      <c r="M681" s="50" t="s">
        <v>2235</v>
      </c>
      <c r="N681" s="129">
        <v>12.62546223</v>
      </c>
      <c r="O681" s="29" t="str">
        <f t="shared" si="140"/>
        <v>NO</v>
      </c>
      <c r="P681" s="130"/>
      <c r="Q681" s="53" t="str">
        <f t="shared" si="141"/>
        <v>NO</v>
      </c>
      <c r="R681" s="56" t="s">
        <v>2236</v>
      </c>
      <c r="S681" s="57">
        <v>103873</v>
      </c>
      <c r="T681" s="33">
        <v>7915</v>
      </c>
      <c r="U681" s="33">
        <v>10807</v>
      </c>
      <c r="V681" s="58">
        <v>1070</v>
      </c>
      <c r="W681" s="32">
        <f t="shared" si="130"/>
        <v>1</v>
      </c>
      <c r="X681" s="25">
        <f t="shared" si="131"/>
        <v>0</v>
      </c>
      <c r="Y681" s="25">
        <f t="shared" si="132"/>
        <v>0</v>
      </c>
      <c r="Z681" s="27">
        <f t="shared" si="133"/>
        <v>0</v>
      </c>
      <c r="AA681" s="66" t="str">
        <f t="shared" si="134"/>
        <v>-</v>
      </c>
      <c r="AB681" s="32">
        <f t="shared" si="135"/>
        <v>1</v>
      </c>
      <c r="AC681" s="25">
        <f t="shared" si="136"/>
        <v>0</v>
      </c>
      <c r="AD681" s="27">
        <f t="shared" si="137"/>
        <v>0</v>
      </c>
      <c r="AE681" s="66" t="str">
        <f t="shared" si="138"/>
        <v>-</v>
      </c>
      <c r="AF681" s="32">
        <f t="shared" si="139"/>
        <v>0</v>
      </c>
    </row>
    <row r="682" spans="1:32" s="1" customFormat="1" ht="12.75">
      <c r="A682" s="136">
        <v>2680975</v>
      </c>
      <c r="B682" s="137">
        <v>78000</v>
      </c>
      <c r="C682" s="32" t="s">
        <v>1220</v>
      </c>
      <c r="D682" s="25" t="s">
        <v>1221</v>
      </c>
      <c r="E682" s="25" t="s">
        <v>1876</v>
      </c>
      <c r="F682" s="25">
        <v>48817</v>
      </c>
      <c r="G682" s="26">
        <v>1151</v>
      </c>
      <c r="H682" s="27">
        <v>9897433471</v>
      </c>
      <c r="I682" s="28" t="s">
        <v>459</v>
      </c>
      <c r="J682" s="29" t="s">
        <v>2235</v>
      </c>
      <c r="K682" s="67" t="s">
        <v>2234</v>
      </c>
      <c r="L682" s="47">
        <v>165</v>
      </c>
      <c r="M682" s="50" t="s">
        <v>2234</v>
      </c>
      <c r="N682" s="129" t="s">
        <v>454</v>
      </c>
      <c r="O682" s="29" t="str">
        <f t="shared" si="140"/>
        <v>M</v>
      </c>
      <c r="P682" s="130"/>
      <c r="Q682" s="53" t="str">
        <f t="shared" si="141"/>
        <v>NO</v>
      </c>
      <c r="R682" s="56" t="s">
        <v>2236</v>
      </c>
      <c r="S682" s="57">
        <v>944</v>
      </c>
      <c r="T682" s="33">
        <v>0</v>
      </c>
      <c r="U682" s="33">
        <v>500</v>
      </c>
      <c r="V682" s="58">
        <v>1377</v>
      </c>
      <c r="W682" s="32">
        <f t="shared" si="130"/>
        <v>0</v>
      </c>
      <c r="X682" s="25">
        <f t="shared" si="131"/>
        <v>1</v>
      </c>
      <c r="Y682" s="25">
        <f t="shared" si="132"/>
        <v>0</v>
      </c>
      <c r="Z682" s="27">
        <f t="shared" si="133"/>
        <v>0</v>
      </c>
      <c r="AA682" s="66" t="str">
        <f t="shared" si="134"/>
        <v>-</v>
      </c>
      <c r="AB682" s="32">
        <f t="shared" si="135"/>
        <v>1</v>
      </c>
      <c r="AC682" s="25">
        <f t="shared" si="136"/>
        <v>0</v>
      </c>
      <c r="AD682" s="27">
        <f t="shared" si="137"/>
        <v>0</v>
      </c>
      <c r="AE682" s="66" t="str">
        <f t="shared" si="138"/>
        <v>-</v>
      </c>
      <c r="AF682" s="32">
        <f t="shared" si="139"/>
        <v>0</v>
      </c>
    </row>
    <row r="683" spans="1:32" s="1" customFormat="1" ht="12.75">
      <c r="A683" s="136">
        <v>2600010</v>
      </c>
      <c r="B683" s="137">
        <v>32610</v>
      </c>
      <c r="C683" s="32" t="s">
        <v>320</v>
      </c>
      <c r="D683" s="25" t="s">
        <v>321</v>
      </c>
      <c r="E683" s="25" t="s">
        <v>319</v>
      </c>
      <c r="F683" s="25">
        <v>48413</v>
      </c>
      <c r="G683" s="26">
        <v>9155</v>
      </c>
      <c r="H683" s="27">
        <v>9892696406</v>
      </c>
      <c r="I683" s="28">
        <v>7</v>
      </c>
      <c r="J683" s="29" t="s">
        <v>2236</v>
      </c>
      <c r="K683" s="67" t="s">
        <v>2234</v>
      </c>
      <c r="L683" s="47">
        <v>16</v>
      </c>
      <c r="M683" s="50" t="s">
        <v>2234</v>
      </c>
      <c r="N683" s="129">
        <v>18.18181818</v>
      </c>
      <c r="O683" s="29" t="str">
        <f t="shared" si="140"/>
        <v>NO</v>
      </c>
      <c r="P683" s="130"/>
      <c r="Q683" s="53" t="str">
        <f t="shared" si="141"/>
        <v>NO</v>
      </c>
      <c r="R683" s="56" t="s">
        <v>2236</v>
      </c>
      <c r="S683" s="57">
        <v>2076</v>
      </c>
      <c r="T683" s="33">
        <v>176</v>
      </c>
      <c r="U683" s="33">
        <v>0</v>
      </c>
      <c r="V683" s="58">
        <v>216</v>
      </c>
      <c r="W683" s="32">
        <f t="shared" si="130"/>
        <v>1</v>
      </c>
      <c r="X683" s="25">
        <f t="shared" si="131"/>
        <v>1</v>
      </c>
      <c r="Y683" s="25">
        <f t="shared" si="132"/>
        <v>0</v>
      </c>
      <c r="Z683" s="27">
        <f t="shared" si="133"/>
        <v>0</v>
      </c>
      <c r="AA683" s="66" t="str">
        <f t="shared" si="134"/>
        <v>SRSA</v>
      </c>
      <c r="AB683" s="32">
        <f t="shared" si="135"/>
        <v>1</v>
      </c>
      <c r="AC683" s="25">
        <f t="shared" si="136"/>
        <v>0</v>
      </c>
      <c r="AD683" s="27">
        <f t="shared" si="137"/>
        <v>0</v>
      </c>
      <c r="AE683" s="66" t="str">
        <f t="shared" si="138"/>
        <v>-</v>
      </c>
      <c r="AF683" s="32">
        <f t="shared" si="139"/>
        <v>0</v>
      </c>
    </row>
    <row r="684" spans="1:32" s="1" customFormat="1" ht="12.75">
      <c r="A684" s="136">
        <v>2600011</v>
      </c>
      <c r="B684" s="137">
        <v>32620</v>
      </c>
      <c r="C684" s="32" t="s">
        <v>322</v>
      </c>
      <c r="D684" s="25" t="s">
        <v>323</v>
      </c>
      <c r="E684" s="25" t="s">
        <v>316</v>
      </c>
      <c r="F684" s="25">
        <v>48441</v>
      </c>
      <c r="G684" s="26">
        <v>9607</v>
      </c>
      <c r="H684" s="27">
        <v>9892696406</v>
      </c>
      <c r="I684" s="28">
        <v>7</v>
      </c>
      <c r="J684" s="29" t="s">
        <v>2236</v>
      </c>
      <c r="K684" s="67" t="s">
        <v>2234</v>
      </c>
      <c r="L684" s="47">
        <v>25</v>
      </c>
      <c r="M684" s="50" t="s">
        <v>2234</v>
      </c>
      <c r="N684" s="129">
        <v>7.407407407</v>
      </c>
      <c r="O684" s="29" t="str">
        <f t="shared" si="140"/>
        <v>NO</v>
      </c>
      <c r="P684" s="130"/>
      <c r="Q684" s="53" t="str">
        <f t="shared" si="141"/>
        <v>NO</v>
      </c>
      <c r="R684" s="56" t="s">
        <v>2236</v>
      </c>
      <c r="S684" s="57">
        <v>1277</v>
      </c>
      <c r="T684" s="33">
        <v>165</v>
      </c>
      <c r="U684" s="33">
        <v>0</v>
      </c>
      <c r="V684" s="58">
        <v>350</v>
      </c>
      <c r="W684" s="32">
        <f t="shared" si="130"/>
        <v>1</v>
      </c>
      <c r="X684" s="25">
        <f t="shared" si="131"/>
        <v>1</v>
      </c>
      <c r="Y684" s="25">
        <f t="shared" si="132"/>
        <v>0</v>
      </c>
      <c r="Z684" s="27">
        <f t="shared" si="133"/>
        <v>0</v>
      </c>
      <c r="AA684" s="66" t="str">
        <f t="shared" si="134"/>
        <v>SRSA</v>
      </c>
      <c r="AB684" s="32">
        <f t="shared" si="135"/>
        <v>1</v>
      </c>
      <c r="AC684" s="25">
        <f t="shared" si="136"/>
        <v>0</v>
      </c>
      <c r="AD684" s="27">
        <f t="shared" si="137"/>
        <v>0</v>
      </c>
      <c r="AE684" s="66" t="str">
        <f t="shared" si="138"/>
        <v>-</v>
      </c>
      <c r="AF684" s="32">
        <f t="shared" si="139"/>
        <v>0</v>
      </c>
    </row>
    <row r="685" spans="1:32" s="1" customFormat="1" ht="12.75">
      <c r="A685" s="136">
        <v>2631830</v>
      </c>
      <c r="B685" s="137">
        <v>32630</v>
      </c>
      <c r="C685" s="32" t="s">
        <v>920</v>
      </c>
      <c r="D685" s="25" t="s">
        <v>921</v>
      </c>
      <c r="E685" s="25" t="s">
        <v>316</v>
      </c>
      <c r="F685" s="25">
        <v>48441</v>
      </c>
      <c r="G685" s="26">
        <v>8851</v>
      </c>
      <c r="H685" s="27">
        <v>9892696406</v>
      </c>
      <c r="I685" s="28">
        <v>7</v>
      </c>
      <c r="J685" s="29" t="s">
        <v>2236</v>
      </c>
      <c r="K685" s="67" t="s">
        <v>2234</v>
      </c>
      <c r="L685" s="47">
        <v>14</v>
      </c>
      <c r="M685" s="50" t="s">
        <v>2234</v>
      </c>
      <c r="N685" s="129">
        <v>19.23076923</v>
      </c>
      <c r="O685" s="29" t="str">
        <f t="shared" si="140"/>
        <v>NO</v>
      </c>
      <c r="P685" s="130"/>
      <c r="Q685" s="53" t="str">
        <f t="shared" si="141"/>
        <v>NO</v>
      </c>
      <c r="R685" s="56" t="s">
        <v>2236</v>
      </c>
      <c r="S685" s="57">
        <v>1352</v>
      </c>
      <c r="T685" s="33">
        <v>136</v>
      </c>
      <c r="U685" s="33">
        <v>0</v>
      </c>
      <c r="V685" s="58">
        <v>224</v>
      </c>
      <c r="W685" s="32">
        <f t="shared" si="130"/>
        <v>1</v>
      </c>
      <c r="X685" s="25">
        <f t="shared" si="131"/>
        <v>1</v>
      </c>
      <c r="Y685" s="25">
        <f t="shared" si="132"/>
        <v>0</v>
      </c>
      <c r="Z685" s="27">
        <f t="shared" si="133"/>
        <v>0</v>
      </c>
      <c r="AA685" s="66" t="str">
        <f t="shared" si="134"/>
        <v>SRSA</v>
      </c>
      <c r="AB685" s="32">
        <f t="shared" si="135"/>
        <v>1</v>
      </c>
      <c r="AC685" s="25">
        <f t="shared" si="136"/>
        <v>0</v>
      </c>
      <c r="AD685" s="27">
        <f t="shared" si="137"/>
        <v>0</v>
      </c>
      <c r="AE685" s="66" t="str">
        <f t="shared" si="138"/>
        <v>-</v>
      </c>
      <c r="AF685" s="32">
        <f t="shared" si="139"/>
        <v>0</v>
      </c>
    </row>
    <row r="686" spans="1:32" s="1" customFormat="1" ht="12.75">
      <c r="A686" s="136">
        <v>2632070</v>
      </c>
      <c r="B686" s="137">
        <v>11830</v>
      </c>
      <c r="C686" s="32" t="s">
        <v>922</v>
      </c>
      <c r="D686" s="25" t="s">
        <v>923</v>
      </c>
      <c r="E686" s="25" t="s">
        <v>924</v>
      </c>
      <c r="F686" s="25">
        <v>49126</v>
      </c>
      <c r="G686" s="26">
        <v>9779</v>
      </c>
      <c r="H686" s="27">
        <v>6169256757</v>
      </c>
      <c r="I686" s="28">
        <v>8</v>
      </c>
      <c r="J686" s="29" t="s">
        <v>2236</v>
      </c>
      <c r="K686" s="67" t="s">
        <v>2234</v>
      </c>
      <c r="L686" s="47">
        <v>58</v>
      </c>
      <c r="M686" s="50" t="s">
        <v>2234</v>
      </c>
      <c r="N686" s="129">
        <v>2.564102564</v>
      </c>
      <c r="O686" s="29" t="str">
        <f t="shared" si="140"/>
        <v>NO</v>
      </c>
      <c r="P686" s="130"/>
      <c r="Q686" s="53" t="str">
        <f t="shared" si="141"/>
        <v>NO</v>
      </c>
      <c r="R686" s="56" t="s">
        <v>2236</v>
      </c>
      <c r="S686" s="57">
        <v>1485</v>
      </c>
      <c r="T686" s="33">
        <v>0</v>
      </c>
      <c r="U686" s="33">
        <v>166</v>
      </c>
      <c r="V686" s="58">
        <v>191</v>
      </c>
      <c r="W686" s="32">
        <f t="shared" si="130"/>
        <v>1</v>
      </c>
      <c r="X686" s="25">
        <f t="shared" si="131"/>
        <v>1</v>
      </c>
      <c r="Y686" s="25">
        <f t="shared" si="132"/>
        <v>0</v>
      </c>
      <c r="Z686" s="27">
        <f t="shared" si="133"/>
        <v>0</v>
      </c>
      <c r="AA686" s="66" t="str">
        <f t="shared" si="134"/>
        <v>SRSA</v>
      </c>
      <c r="AB686" s="32">
        <f t="shared" si="135"/>
        <v>1</v>
      </c>
      <c r="AC686" s="25">
        <f t="shared" si="136"/>
        <v>0</v>
      </c>
      <c r="AD686" s="27">
        <f t="shared" si="137"/>
        <v>0</v>
      </c>
      <c r="AE686" s="66" t="str">
        <f t="shared" si="138"/>
        <v>-</v>
      </c>
      <c r="AF686" s="32">
        <f t="shared" si="139"/>
        <v>0</v>
      </c>
    </row>
    <row r="687" spans="1:32" s="1" customFormat="1" ht="12.75">
      <c r="A687" s="136">
        <v>2600223</v>
      </c>
      <c r="B687" s="137">
        <v>81905</v>
      </c>
      <c r="C687" s="32" t="s">
        <v>1431</v>
      </c>
      <c r="D687" s="25" t="s">
        <v>1432</v>
      </c>
      <c r="E687" s="25" t="s">
        <v>1433</v>
      </c>
      <c r="F687" s="25">
        <v>48197</v>
      </c>
      <c r="G687" s="26">
        <v>9173</v>
      </c>
      <c r="H687" s="27">
        <v>7345282821</v>
      </c>
      <c r="I687" s="28">
        <v>8</v>
      </c>
      <c r="J687" s="29" t="s">
        <v>2236</v>
      </c>
      <c r="K687" s="67" t="s">
        <v>2234</v>
      </c>
      <c r="L687" s="47">
        <v>628</v>
      </c>
      <c r="M687" s="50" t="s">
        <v>2235</v>
      </c>
      <c r="N687" s="129" t="s">
        <v>454</v>
      </c>
      <c r="O687" s="29" t="str">
        <f t="shared" si="140"/>
        <v>M</v>
      </c>
      <c r="P687" s="130">
        <v>2.343</v>
      </c>
      <c r="Q687" s="53" t="str">
        <f t="shared" si="141"/>
        <v>NO</v>
      </c>
      <c r="R687" s="56" t="s">
        <v>2236</v>
      </c>
      <c r="S687" s="57">
        <v>7845</v>
      </c>
      <c r="T687" s="33">
        <v>328</v>
      </c>
      <c r="U687" s="33">
        <v>1956</v>
      </c>
      <c r="V687" s="58">
        <v>414</v>
      </c>
      <c r="W687" s="32">
        <f t="shared" si="130"/>
        <v>1</v>
      </c>
      <c r="X687" s="25">
        <f t="shared" si="131"/>
        <v>0</v>
      </c>
      <c r="Y687" s="25">
        <f t="shared" si="132"/>
        <v>0</v>
      </c>
      <c r="Z687" s="27">
        <f t="shared" si="133"/>
        <v>0</v>
      </c>
      <c r="AA687" s="66" t="str">
        <f t="shared" si="134"/>
        <v>-</v>
      </c>
      <c r="AB687" s="32">
        <f t="shared" si="135"/>
        <v>1</v>
      </c>
      <c r="AC687" s="25">
        <f t="shared" si="136"/>
        <v>0</v>
      </c>
      <c r="AD687" s="27">
        <f t="shared" si="137"/>
        <v>0</v>
      </c>
      <c r="AE687" s="66" t="str">
        <f t="shared" si="138"/>
        <v>-</v>
      </c>
      <c r="AF687" s="32">
        <f t="shared" si="139"/>
        <v>0</v>
      </c>
    </row>
    <row r="688" spans="1:32" s="1" customFormat="1" ht="12.75">
      <c r="A688" s="136">
        <v>2632300</v>
      </c>
      <c r="B688" s="137">
        <v>80010</v>
      </c>
      <c r="C688" s="32" t="s">
        <v>932</v>
      </c>
      <c r="D688" s="25" t="s">
        <v>933</v>
      </c>
      <c r="E688" s="25" t="s">
        <v>512</v>
      </c>
      <c r="F688" s="25">
        <v>49090</v>
      </c>
      <c r="G688" s="26">
        <v>1491</v>
      </c>
      <c r="H688" s="27">
        <v>2696370520</v>
      </c>
      <c r="I688" s="28" t="s">
        <v>465</v>
      </c>
      <c r="J688" s="29" t="s">
        <v>2235</v>
      </c>
      <c r="K688" s="67" t="s">
        <v>2234</v>
      </c>
      <c r="L688" s="47">
        <v>2269</v>
      </c>
      <c r="M688" s="50" t="s">
        <v>2235</v>
      </c>
      <c r="N688" s="129">
        <v>10.67961165</v>
      </c>
      <c r="O688" s="29" t="str">
        <f t="shared" si="140"/>
        <v>NO</v>
      </c>
      <c r="P688" s="130"/>
      <c r="Q688" s="53" t="str">
        <f t="shared" si="141"/>
        <v>NO</v>
      </c>
      <c r="R688" s="56" t="s">
        <v>2235</v>
      </c>
      <c r="S688" s="57">
        <v>194164</v>
      </c>
      <c r="T688" s="33">
        <v>15368</v>
      </c>
      <c r="U688" s="33">
        <v>19578</v>
      </c>
      <c r="V688" s="58">
        <v>9442</v>
      </c>
      <c r="W688" s="32">
        <f t="shared" si="130"/>
        <v>0</v>
      </c>
      <c r="X688" s="25">
        <f t="shared" si="131"/>
        <v>0</v>
      </c>
      <c r="Y688" s="25">
        <f t="shared" si="132"/>
        <v>0</v>
      </c>
      <c r="Z688" s="27">
        <f t="shared" si="133"/>
        <v>0</v>
      </c>
      <c r="AA688" s="66" t="str">
        <f t="shared" si="134"/>
        <v>-</v>
      </c>
      <c r="AB688" s="32">
        <f t="shared" si="135"/>
        <v>0</v>
      </c>
      <c r="AC688" s="25">
        <f t="shared" si="136"/>
        <v>0</v>
      </c>
      <c r="AD688" s="27">
        <f t="shared" si="137"/>
        <v>0</v>
      </c>
      <c r="AE688" s="66" t="str">
        <f t="shared" si="138"/>
        <v>-</v>
      </c>
      <c r="AF688" s="32">
        <f t="shared" si="139"/>
        <v>0</v>
      </c>
    </row>
    <row r="689" spans="1:32" s="1" customFormat="1" ht="12.75">
      <c r="A689" s="136">
        <v>2632220</v>
      </c>
      <c r="B689" s="137">
        <v>50200</v>
      </c>
      <c r="C689" s="32" t="s">
        <v>925</v>
      </c>
      <c r="D689" s="25" t="s">
        <v>926</v>
      </c>
      <c r="E689" s="25" t="s">
        <v>2353</v>
      </c>
      <c r="F689" s="25">
        <v>48080</v>
      </c>
      <c r="G689" s="26">
        <v>1172</v>
      </c>
      <c r="H689" s="27">
        <v>5864351600</v>
      </c>
      <c r="I689" s="28">
        <v>3</v>
      </c>
      <c r="J689" s="29" t="s">
        <v>2235</v>
      </c>
      <c r="K689" s="67" t="s">
        <v>2234</v>
      </c>
      <c r="L689" s="47">
        <v>2216</v>
      </c>
      <c r="M689" s="50" t="s">
        <v>2235</v>
      </c>
      <c r="N689" s="129">
        <v>6.456846204</v>
      </c>
      <c r="O689" s="29" t="str">
        <f t="shared" si="140"/>
        <v>NO</v>
      </c>
      <c r="P689" s="130"/>
      <c r="Q689" s="53" t="str">
        <f t="shared" si="141"/>
        <v>NO</v>
      </c>
      <c r="R689" s="56" t="s">
        <v>2235</v>
      </c>
      <c r="S689" s="57">
        <v>99586</v>
      </c>
      <c r="T689" s="33">
        <v>5321</v>
      </c>
      <c r="U689" s="33">
        <v>11900</v>
      </c>
      <c r="V689" s="58">
        <v>1460</v>
      </c>
      <c r="W689" s="32">
        <f t="shared" si="130"/>
        <v>0</v>
      </c>
      <c r="X689" s="25">
        <f t="shared" si="131"/>
        <v>0</v>
      </c>
      <c r="Y689" s="25">
        <f t="shared" si="132"/>
        <v>0</v>
      </c>
      <c r="Z689" s="27">
        <f t="shared" si="133"/>
        <v>0</v>
      </c>
      <c r="AA689" s="66" t="str">
        <f t="shared" si="134"/>
        <v>-</v>
      </c>
      <c r="AB689" s="32">
        <f t="shared" si="135"/>
        <v>0</v>
      </c>
      <c r="AC689" s="25">
        <f t="shared" si="136"/>
        <v>0</v>
      </c>
      <c r="AD689" s="27">
        <f t="shared" si="137"/>
        <v>0</v>
      </c>
      <c r="AE689" s="66" t="str">
        <f t="shared" si="138"/>
        <v>-</v>
      </c>
      <c r="AF689" s="32">
        <f t="shared" si="139"/>
        <v>0</v>
      </c>
    </row>
    <row r="690" spans="1:32" s="1" customFormat="1" ht="12.75">
      <c r="A690" s="136">
        <v>2632250</v>
      </c>
      <c r="B690" s="137">
        <v>63240</v>
      </c>
      <c r="C690" s="32" t="s">
        <v>927</v>
      </c>
      <c r="D690" s="25" t="s">
        <v>928</v>
      </c>
      <c r="E690" s="25" t="s">
        <v>929</v>
      </c>
      <c r="F690" s="25">
        <v>48178</v>
      </c>
      <c r="G690" s="26">
        <v>1317</v>
      </c>
      <c r="H690" s="27">
        <v>2485738100</v>
      </c>
      <c r="I690" s="28" t="s">
        <v>458</v>
      </c>
      <c r="J690" s="29" t="s">
        <v>2235</v>
      </c>
      <c r="K690" s="67" t="s">
        <v>2234</v>
      </c>
      <c r="L690" s="47">
        <v>6148</v>
      </c>
      <c r="M690" s="50" t="s">
        <v>2235</v>
      </c>
      <c r="N690" s="129">
        <v>3.950256035</v>
      </c>
      <c r="O690" s="29" t="str">
        <f t="shared" si="140"/>
        <v>NO</v>
      </c>
      <c r="P690" s="130"/>
      <c r="Q690" s="53" t="str">
        <f t="shared" si="141"/>
        <v>NO</v>
      </c>
      <c r="R690" s="56" t="s">
        <v>2235</v>
      </c>
      <c r="S690" s="57">
        <v>140803</v>
      </c>
      <c r="T690" s="33">
        <v>5639</v>
      </c>
      <c r="U690" s="33">
        <v>46956</v>
      </c>
      <c r="V690" s="58">
        <v>4050</v>
      </c>
      <c r="W690" s="32">
        <f t="shared" si="130"/>
        <v>0</v>
      </c>
      <c r="X690" s="25">
        <f t="shared" si="131"/>
        <v>0</v>
      </c>
      <c r="Y690" s="25">
        <f t="shared" si="132"/>
        <v>0</v>
      </c>
      <c r="Z690" s="27">
        <f t="shared" si="133"/>
        <v>0</v>
      </c>
      <c r="AA690" s="66" t="str">
        <f t="shared" si="134"/>
        <v>-</v>
      </c>
      <c r="AB690" s="32">
        <f t="shared" si="135"/>
        <v>0</v>
      </c>
      <c r="AC690" s="25">
        <f t="shared" si="136"/>
        <v>0</v>
      </c>
      <c r="AD690" s="27">
        <f t="shared" si="137"/>
        <v>0</v>
      </c>
      <c r="AE690" s="66" t="str">
        <f t="shared" si="138"/>
        <v>-</v>
      </c>
      <c r="AF690" s="32">
        <f t="shared" si="139"/>
        <v>0</v>
      </c>
    </row>
    <row r="691" spans="1:32" s="1" customFormat="1" ht="12.75">
      <c r="A691" s="136">
        <v>2632280</v>
      </c>
      <c r="B691" s="137">
        <v>82140</v>
      </c>
      <c r="C691" s="32" t="s">
        <v>930</v>
      </c>
      <c r="D691" s="25" t="s">
        <v>931</v>
      </c>
      <c r="E691" s="25" t="s">
        <v>846</v>
      </c>
      <c r="F691" s="25">
        <v>48239</v>
      </c>
      <c r="G691" s="26">
        <v>2791</v>
      </c>
      <c r="H691" s="27">
        <v>3135354000</v>
      </c>
      <c r="I691" s="28">
        <v>3</v>
      </c>
      <c r="J691" s="29" t="s">
        <v>2235</v>
      </c>
      <c r="K691" s="67" t="s">
        <v>2234</v>
      </c>
      <c r="L691" s="47">
        <v>3138</v>
      </c>
      <c r="M691" s="50" t="s">
        <v>2235</v>
      </c>
      <c r="N691" s="129">
        <v>4.831932773</v>
      </c>
      <c r="O691" s="29" t="str">
        <f t="shared" si="140"/>
        <v>NO</v>
      </c>
      <c r="P691" s="130"/>
      <c r="Q691" s="53" t="str">
        <f t="shared" si="141"/>
        <v>NO</v>
      </c>
      <c r="R691" s="56" t="s">
        <v>2235</v>
      </c>
      <c r="S691" s="57">
        <v>111612</v>
      </c>
      <c r="T691" s="33">
        <v>4009</v>
      </c>
      <c r="U691" s="33">
        <v>16105</v>
      </c>
      <c r="V691" s="58">
        <v>2068</v>
      </c>
      <c r="W691" s="32">
        <f t="shared" si="130"/>
        <v>0</v>
      </c>
      <c r="X691" s="25">
        <f t="shared" si="131"/>
        <v>0</v>
      </c>
      <c r="Y691" s="25">
        <f t="shared" si="132"/>
        <v>0</v>
      </c>
      <c r="Z691" s="27">
        <f t="shared" si="133"/>
        <v>0</v>
      </c>
      <c r="AA691" s="66" t="str">
        <f t="shared" si="134"/>
        <v>-</v>
      </c>
      <c r="AB691" s="32">
        <f t="shared" si="135"/>
        <v>0</v>
      </c>
      <c r="AC691" s="25">
        <f t="shared" si="136"/>
        <v>0</v>
      </c>
      <c r="AD691" s="27">
        <f t="shared" si="137"/>
        <v>0</v>
      </c>
      <c r="AE691" s="66" t="str">
        <f t="shared" si="138"/>
        <v>-</v>
      </c>
      <c r="AF691" s="32">
        <f t="shared" si="139"/>
        <v>0</v>
      </c>
    </row>
    <row r="692" spans="1:32" s="1" customFormat="1" ht="12.75">
      <c r="A692" s="136">
        <v>2632310</v>
      </c>
      <c r="B692" s="137">
        <v>63060</v>
      </c>
      <c r="C692" s="32" t="s">
        <v>934</v>
      </c>
      <c r="D692" s="25" t="s">
        <v>935</v>
      </c>
      <c r="E692" s="25" t="s">
        <v>433</v>
      </c>
      <c r="F692" s="25">
        <v>48034</v>
      </c>
      <c r="G692" s="26">
        <v>3238</v>
      </c>
      <c r="H692" s="27">
        <v>2487468550</v>
      </c>
      <c r="I692" s="28" t="s">
        <v>453</v>
      </c>
      <c r="J692" s="29" t="s">
        <v>2235</v>
      </c>
      <c r="K692" s="67" t="s">
        <v>2234</v>
      </c>
      <c r="L692" s="47">
        <v>9455</v>
      </c>
      <c r="M692" s="50" t="s">
        <v>2235</v>
      </c>
      <c r="N692" s="129">
        <v>7.719445611</v>
      </c>
      <c r="O692" s="29" t="str">
        <f t="shared" si="140"/>
        <v>NO</v>
      </c>
      <c r="P692" s="130"/>
      <c r="Q692" s="53" t="str">
        <f t="shared" si="141"/>
        <v>NO</v>
      </c>
      <c r="R692" s="56" t="s">
        <v>2235</v>
      </c>
      <c r="S692" s="57">
        <v>414045</v>
      </c>
      <c r="T692" s="33">
        <v>32245</v>
      </c>
      <c r="U692" s="33">
        <v>110302</v>
      </c>
      <c r="V692" s="58">
        <v>6229</v>
      </c>
      <c r="W692" s="32">
        <f t="shared" si="130"/>
        <v>0</v>
      </c>
      <c r="X692" s="25">
        <f t="shared" si="131"/>
        <v>0</v>
      </c>
      <c r="Y692" s="25">
        <f t="shared" si="132"/>
        <v>0</v>
      </c>
      <c r="Z692" s="27">
        <f t="shared" si="133"/>
        <v>0</v>
      </c>
      <c r="AA692" s="66" t="str">
        <f t="shared" si="134"/>
        <v>-</v>
      </c>
      <c r="AB692" s="32">
        <f t="shared" si="135"/>
        <v>0</v>
      </c>
      <c r="AC692" s="25">
        <f t="shared" si="136"/>
        <v>0</v>
      </c>
      <c r="AD692" s="27">
        <f t="shared" si="137"/>
        <v>0</v>
      </c>
      <c r="AE692" s="66" t="str">
        <f t="shared" si="138"/>
        <v>-</v>
      </c>
      <c r="AF692" s="32">
        <f t="shared" si="139"/>
        <v>0</v>
      </c>
    </row>
    <row r="693" spans="1:32" s="1" customFormat="1" ht="12.75">
      <c r="A693" s="136">
        <v>2632340</v>
      </c>
      <c r="B693" s="137">
        <v>82405</v>
      </c>
      <c r="C693" s="32" t="s">
        <v>936</v>
      </c>
      <c r="D693" s="25" t="s">
        <v>937</v>
      </c>
      <c r="E693" s="25" t="s">
        <v>519</v>
      </c>
      <c r="F693" s="25">
        <v>48195</v>
      </c>
      <c r="G693" s="26">
        <v>1891</v>
      </c>
      <c r="H693" s="27">
        <v>7342464600</v>
      </c>
      <c r="I693" s="28">
        <v>3</v>
      </c>
      <c r="J693" s="29" t="s">
        <v>2235</v>
      </c>
      <c r="K693" s="67" t="s">
        <v>2234</v>
      </c>
      <c r="L693" s="47">
        <v>4768</v>
      </c>
      <c r="M693" s="50" t="s">
        <v>2235</v>
      </c>
      <c r="N693" s="129">
        <v>2.534701267</v>
      </c>
      <c r="O693" s="29" t="str">
        <f t="shared" si="140"/>
        <v>NO</v>
      </c>
      <c r="P693" s="130"/>
      <c r="Q693" s="53" t="str">
        <f t="shared" si="141"/>
        <v>NO</v>
      </c>
      <c r="R693" s="56" t="s">
        <v>2235</v>
      </c>
      <c r="S693" s="57">
        <v>114328</v>
      </c>
      <c r="T693" s="33">
        <v>3735</v>
      </c>
      <c r="U693" s="33">
        <v>16840</v>
      </c>
      <c r="V693" s="58">
        <v>3141</v>
      </c>
      <c r="W693" s="32">
        <f t="shared" si="130"/>
        <v>0</v>
      </c>
      <c r="X693" s="25">
        <f t="shared" si="131"/>
        <v>0</v>
      </c>
      <c r="Y693" s="25">
        <f t="shared" si="132"/>
        <v>0</v>
      </c>
      <c r="Z693" s="27">
        <f t="shared" si="133"/>
        <v>0</v>
      </c>
      <c r="AA693" s="66" t="str">
        <f t="shared" si="134"/>
        <v>-</v>
      </c>
      <c r="AB693" s="32">
        <f t="shared" si="135"/>
        <v>0</v>
      </c>
      <c r="AC693" s="25">
        <f t="shared" si="136"/>
        <v>0</v>
      </c>
      <c r="AD693" s="27">
        <f t="shared" si="137"/>
        <v>0</v>
      </c>
      <c r="AE693" s="66" t="str">
        <f t="shared" si="138"/>
        <v>-</v>
      </c>
      <c r="AF693" s="32">
        <f t="shared" si="139"/>
        <v>0</v>
      </c>
    </row>
    <row r="694" spans="1:32" s="1" customFormat="1" ht="12.75">
      <c r="A694" s="136">
        <v>2632370</v>
      </c>
      <c r="B694" s="137">
        <v>41240</v>
      </c>
      <c r="C694" s="32" t="s">
        <v>938</v>
      </c>
      <c r="D694" s="25" t="s">
        <v>939</v>
      </c>
      <c r="E694" s="25" t="s">
        <v>791</v>
      </c>
      <c r="F694" s="25">
        <v>49345</v>
      </c>
      <c r="G694" s="26">
        <v>1503</v>
      </c>
      <c r="H694" s="27">
        <v>6168878253</v>
      </c>
      <c r="I694" s="28" t="s">
        <v>467</v>
      </c>
      <c r="J694" s="29" t="s">
        <v>2235</v>
      </c>
      <c r="K694" s="67" t="s">
        <v>2234</v>
      </c>
      <c r="L694" s="47">
        <v>2711</v>
      </c>
      <c r="M694" s="50" t="s">
        <v>2235</v>
      </c>
      <c r="N694" s="129">
        <v>4.15860735</v>
      </c>
      <c r="O694" s="29" t="str">
        <f t="shared" si="140"/>
        <v>NO</v>
      </c>
      <c r="P694" s="130"/>
      <c r="Q694" s="53" t="str">
        <f t="shared" si="141"/>
        <v>NO</v>
      </c>
      <c r="R694" s="56" t="s">
        <v>2235</v>
      </c>
      <c r="S694" s="57">
        <v>91811</v>
      </c>
      <c r="T694" s="33">
        <v>4089</v>
      </c>
      <c r="U694" s="33">
        <v>11015</v>
      </c>
      <c r="V694" s="58">
        <v>1786</v>
      </c>
      <c r="W694" s="32">
        <f t="shared" si="130"/>
        <v>0</v>
      </c>
      <c r="X694" s="25">
        <f t="shared" si="131"/>
        <v>0</v>
      </c>
      <c r="Y694" s="25">
        <f t="shared" si="132"/>
        <v>0</v>
      </c>
      <c r="Z694" s="27">
        <f t="shared" si="133"/>
        <v>0</v>
      </c>
      <c r="AA694" s="66" t="str">
        <f t="shared" si="134"/>
        <v>-</v>
      </c>
      <c r="AB694" s="32">
        <f t="shared" si="135"/>
        <v>0</v>
      </c>
      <c r="AC694" s="25">
        <f t="shared" si="136"/>
        <v>0</v>
      </c>
      <c r="AD694" s="27">
        <f t="shared" si="137"/>
        <v>0</v>
      </c>
      <c r="AE694" s="66" t="str">
        <f t="shared" si="138"/>
        <v>-</v>
      </c>
      <c r="AF694" s="32">
        <f t="shared" si="139"/>
        <v>0</v>
      </c>
    </row>
    <row r="695" spans="1:32" s="1" customFormat="1" ht="12.75">
      <c r="A695" s="136">
        <v>2632550</v>
      </c>
      <c r="B695" s="137">
        <v>70300</v>
      </c>
      <c r="C695" s="32" t="s">
        <v>940</v>
      </c>
      <c r="D695" s="25" t="s">
        <v>941</v>
      </c>
      <c r="E695" s="25" t="s">
        <v>446</v>
      </c>
      <c r="F695" s="25">
        <v>49456</v>
      </c>
      <c r="G695" s="26">
        <v>2064</v>
      </c>
      <c r="H695" s="27">
        <v>6168477919</v>
      </c>
      <c r="I695" s="28" t="s">
        <v>467</v>
      </c>
      <c r="J695" s="29" t="s">
        <v>2235</v>
      </c>
      <c r="K695" s="67" t="s">
        <v>2234</v>
      </c>
      <c r="L695" s="47">
        <v>2078</v>
      </c>
      <c r="M695" s="50" t="s">
        <v>2235</v>
      </c>
      <c r="N695" s="129">
        <v>4.353562005</v>
      </c>
      <c r="O695" s="29" t="str">
        <f t="shared" si="140"/>
        <v>NO</v>
      </c>
      <c r="P695" s="130"/>
      <c r="Q695" s="53" t="str">
        <f t="shared" si="141"/>
        <v>NO</v>
      </c>
      <c r="R695" s="56" t="s">
        <v>2235</v>
      </c>
      <c r="S695" s="57">
        <v>70004</v>
      </c>
      <c r="T695" s="33">
        <v>2735</v>
      </c>
      <c r="U695" s="33">
        <v>8406</v>
      </c>
      <c r="V695" s="58">
        <v>1497</v>
      </c>
      <c r="W695" s="32">
        <f t="shared" si="130"/>
        <v>0</v>
      </c>
      <c r="X695" s="25">
        <f t="shared" si="131"/>
        <v>0</v>
      </c>
      <c r="Y695" s="25">
        <f t="shared" si="132"/>
        <v>0</v>
      </c>
      <c r="Z695" s="27">
        <f t="shared" si="133"/>
        <v>0</v>
      </c>
      <c r="AA695" s="66" t="str">
        <f t="shared" si="134"/>
        <v>-</v>
      </c>
      <c r="AB695" s="32">
        <f t="shared" si="135"/>
        <v>0</v>
      </c>
      <c r="AC695" s="25">
        <f t="shared" si="136"/>
        <v>0</v>
      </c>
      <c r="AD695" s="27">
        <f t="shared" si="137"/>
        <v>0</v>
      </c>
      <c r="AE695" s="66" t="str">
        <f t="shared" si="138"/>
        <v>-</v>
      </c>
      <c r="AF695" s="32">
        <f t="shared" si="139"/>
        <v>0</v>
      </c>
    </row>
    <row r="696" spans="1:32" s="1" customFormat="1" ht="12.75">
      <c r="A696" s="136">
        <v>2632610</v>
      </c>
      <c r="B696" s="137">
        <v>38150</v>
      </c>
      <c r="C696" s="32" t="s">
        <v>942</v>
      </c>
      <c r="D696" s="25" t="s">
        <v>943</v>
      </c>
      <c r="E696" s="25" t="s">
        <v>944</v>
      </c>
      <c r="F696" s="25">
        <v>49284</v>
      </c>
      <c r="G696" s="26">
        <v>100</v>
      </c>
      <c r="H696" s="27">
        <v>5178573495</v>
      </c>
      <c r="I696" s="28">
        <v>8</v>
      </c>
      <c r="J696" s="29" t="s">
        <v>2236</v>
      </c>
      <c r="K696" s="67" t="s">
        <v>2234</v>
      </c>
      <c r="L696" s="47">
        <v>992</v>
      </c>
      <c r="M696" s="50" t="s">
        <v>2235</v>
      </c>
      <c r="N696" s="129">
        <v>13.85642738</v>
      </c>
      <c r="O696" s="29" t="str">
        <f t="shared" si="140"/>
        <v>NO</v>
      </c>
      <c r="P696" s="130"/>
      <c r="Q696" s="53" t="str">
        <f t="shared" si="141"/>
        <v>NO</v>
      </c>
      <c r="R696" s="56" t="s">
        <v>2236</v>
      </c>
      <c r="S696" s="57">
        <v>53826</v>
      </c>
      <c r="T696" s="33">
        <v>4255</v>
      </c>
      <c r="U696" s="33">
        <v>5814</v>
      </c>
      <c r="V696" s="58">
        <v>2661</v>
      </c>
      <c r="W696" s="32">
        <f t="shared" si="130"/>
        <v>1</v>
      </c>
      <c r="X696" s="25">
        <f t="shared" si="131"/>
        <v>0</v>
      </c>
      <c r="Y696" s="25">
        <f t="shared" si="132"/>
        <v>0</v>
      </c>
      <c r="Z696" s="27">
        <f t="shared" si="133"/>
        <v>0</v>
      </c>
      <c r="AA696" s="66" t="str">
        <f t="shared" si="134"/>
        <v>-</v>
      </c>
      <c r="AB696" s="32">
        <f t="shared" si="135"/>
        <v>1</v>
      </c>
      <c r="AC696" s="25">
        <f t="shared" si="136"/>
        <v>0</v>
      </c>
      <c r="AD696" s="27">
        <f t="shared" si="137"/>
        <v>0</v>
      </c>
      <c r="AE696" s="66" t="str">
        <f t="shared" si="138"/>
        <v>-</v>
      </c>
      <c r="AF696" s="32">
        <f t="shared" si="139"/>
        <v>0</v>
      </c>
    </row>
    <row r="697" spans="1:32" s="1" customFormat="1" ht="12.75">
      <c r="A697" s="136">
        <v>2632640</v>
      </c>
      <c r="B697" s="137">
        <v>73240</v>
      </c>
      <c r="C697" s="32" t="s">
        <v>945</v>
      </c>
      <c r="D697" s="25" t="s">
        <v>946</v>
      </c>
      <c r="E697" s="25" t="s">
        <v>947</v>
      </c>
      <c r="F697" s="25">
        <v>48655</v>
      </c>
      <c r="G697" s="26">
        <v>1297</v>
      </c>
      <c r="H697" s="27">
        <v>9898659961</v>
      </c>
      <c r="I697" s="28">
        <v>8</v>
      </c>
      <c r="J697" s="29" t="s">
        <v>2236</v>
      </c>
      <c r="K697" s="67" t="s">
        <v>2234</v>
      </c>
      <c r="L697" s="47">
        <v>1101</v>
      </c>
      <c r="M697" s="50" t="s">
        <v>2235</v>
      </c>
      <c r="N697" s="129">
        <v>8.53749072</v>
      </c>
      <c r="O697" s="29" t="str">
        <f t="shared" si="140"/>
        <v>NO</v>
      </c>
      <c r="P697" s="130"/>
      <c r="Q697" s="53" t="str">
        <f t="shared" si="141"/>
        <v>NO</v>
      </c>
      <c r="R697" s="56" t="s">
        <v>2236</v>
      </c>
      <c r="S697" s="57">
        <v>67100</v>
      </c>
      <c r="T697" s="33">
        <v>4886</v>
      </c>
      <c r="U697" s="33">
        <v>7094</v>
      </c>
      <c r="V697" s="58">
        <v>725</v>
      </c>
      <c r="W697" s="32">
        <f t="shared" si="130"/>
        <v>1</v>
      </c>
      <c r="X697" s="25">
        <f t="shared" si="131"/>
        <v>0</v>
      </c>
      <c r="Y697" s="25">
        <f t="shared" si="132"/>
        <v>0</v>
      </c>
      <c r="Z697" s="27">
        <f t="shared" si="133"/>
        <v>0</v>
      </c>
      <c r="AA697" s="66" t="str">
        <f t="shared" si="134"/>
        <v>-</v>
      </c>
      <c r="AB697" s="32">
        <f t="shared" si="135"/>
        <v>1</v>
      </c>
      <c r="AC697" s="25">
        <f t="shared" si="136"/>
        <v>0</v>
      </c>
      <c r="AD697" s="27">
        <f t="shared" si="137"/>
        <v>0</v>
      </c>
      <c r="AE697" s="66" t="str">
        <f t="shared" si="138"/>
        <v>-</v>
      </c>
      <c r="AF697" s="32">
        <f t="shared" si="139"/>
        <v>0</v>
      </c>
    </row>
    <row r="698" spans="1:32" s="1" customFormat="1" ht="12.75">
      <c r="A698" s="136"/>
      <c r="B698" s="137">
        <v>74911</v>
      </c>
      <c r="C698" s="32" t="s">
        <v>1524</v>
      </c>
      <c r="D698" s="25" t="s">
        <v>1525</v>
      </c>
      <c r="E698" s="25" t="s">
        <v>1526</v>
      </c>
      <c r="F698" s="25">
        <v>48060</v>
      </c>
      <c r="G698" s="26"/>
      <c r="H698" s="27">
        <v>8103648990</v>
      </c>
      <c r="I698" s="28"/>
      <c r="J698" s="29"/>
      <c r="K698" s="67"/>
      <c r="L698" s="47">
        <v>61.64</v>
      </c>
      <c r="M698" s="50"/>
      <c r="N698" s="129"/>
      <c r="O698" s="29" t="str">
        <f t="shared" si="140"/>
        <v>M</v>
      </c>
      <c r="P698" s="130">
        <v>44.78</v>
      </c>
      <c r="Q698" s="53"/>
      <c r="R698" s="56"/>
      <c r="S698" s="57">
        <v>10514</v>
      </c>
      <c r="T698" s="33">
        <v>1198</v>
      </c>
      <c r="U698" s="33">
        <v>0</v>
      </c>
      <c r="V698" s="58">
        <v>806</v>
      </c>
      <c r="W698" s="32">
        <f t="shared" si="130"/>
        <v>0</v>
      </c>
      <c r="X698" s="25">
        <f t="shared" si="131"/>
        <v>1</v>
      </c>
      <c r="Y698" s="25">
        <f t="shared" si="132"/>
        <v>0</v>
      </c>
      <c r="Z698" s="27">
        <f t="shared" si="133"/>
        <v>0</v>
      </c>
      <c r="AA698" s="66" t="str">
        <f t="shared" si="134"/>
        <v>-</v>
      </c>
      <c r="AB698" s="32">
        <f t="shared" si="135"/>
        <v>0</v>
      </c>
      <c r="AC698" s="25">
        <f t="shared" si="136"/>
        <v>1</v>
      </c>
      <c r="AD698" s="27">
        <f t="shared" si="137"/>
        <v>0</v>
      </c>
      <c r="AE698" s="66" t="str">
        <f t="shared" si="138"/>
        <v>-</v>
      </c>
      <c r="AF698" s="32">
        <f t="shared" si="139"/>
        <v>0</v>
      </c>
    </row>
    <row r="699" spans="1:32" s="1" customFormat="1" ht="12.75">
      <c r="A699" s="136">
        <v>2600120</v>
      </c>
      <c r="B699" s="137">
        <v>74901</v>
      </c>
      <c r="C699" s="32" t="s">
        <v>489</v>
      </c>
      <c r="D699" s="25" t="s">
        <v>490</v>
      </c>
      <c r="E699" s="25" t="s">
        <v>491</v>
      </c>
      <c r="F699" s="25">
        <v>48060</v>
      </c>
      <c r="G699" s="26">
        <v>2811</v>
      </c>
      <c r="H699" s="27">
        <v>8103648990</v>
      </c>
      <c r="I699" s="28">
        <v>3</v>
      </c>
      <c r="J699" s="29" t="s">
        <v>2235</v>
      </c>
      <c r="K699" s="67" t="s">
        <v>2234</v>
      </c>
      <c r="L699" s="47">
        <v>28</v>
      </c>
      <c r="M699" s="50" t="s">
        <v>2234</v>
      </c>
      <c r="N699" s="129" t="s">
        <v>454</v>
      </c>
      <c r="O699" s="29" t="str">
        <f t="shared" si="140"/>
        <v>M</v>
      </c>
      <c r="P699" s="130">
        <v>46.667</v>
      </c>
      <c r="Q699" s="53" t="str">
        <f aca="true" t="shared" si="142" ref="Q699:Q730">IF(AND(ISNUMBER(P699),P699&gt;=20),"YES","NO")</f>
        <v>YES</v>
      </c>
      <c r="R699" s="56" t="s">
        <v>2235</v>
      </c>
      <c r="S699" s="57">
        <v>5256</v>
      </c>
      <c r="T699" s="33">
        <v>718</v>
      </c>
      <c r="U699" s="33">
        <v>587</v>
      </c>
      <c r="V699" s="58">
        <v>672</v>
      </c>
      <c r="W699" s="32">
        <f t="shared" si="130"/>
        <v>0</v>
      </c>
      <c r="X699" s="25">
        <f t="shared" si="131"/>
        <v>1</v>
      </c>
      <c r="Y699" s="25">
        <f t="shared" si="132"/>
        <v>0</v>
      </c>
      <c r="Z699" s="27">
        <f t="shared" si="133"/>
        <v>0</v>
      </c>
      <c r="AA699" s="66" t="str">
        <f t="shared" si="134"/>
        <v>-</v>
      </c>
      <c r="AB699" s="32">
        <f t="shared" si="135"/>
        <v>0</v>
      </c>
      <c r="AC699" s="25">
        <f t="shared" si="136"/>
        <v>1</v>
      </c>
      <c r="AD699" s="27">
        <f t="shared" si="137"/>
        <v>0</v>
      </c>
      <c r="AE699" s="66" t="str">
        <f t="shared" si="138"/>
        <v>-</v>
      </c>
      <c r="AF699" s="32">
        <f t="shared" si="139"/>
        <v>0</v>
      </c>
    </row>
    <row r="700" spans="1:32" s="1" customFormat="1" ht="12.75">
      <c r="A700" s="136">
        <v>2680940</v>
      </c>
      <c r="B700" s="137">
        <v>74000</v>
      </c>
      <c r="C700" s="32" t="s">
        <v>1215</v>
      </c>
      <c r="D700" s="25" t="s">
        <v>1216</v>
      </c>
      <c r="E700" s="25" t="s">
        <v>491</v>
      </c>
      <c r="F700" s="25">
        <v>48061</v>
      </c>
      <c r="G700" s="26">
        <v>5001</v>
      </c>
      <c r="H700" s="27">
        <v>8103648990</v>
      </c>
      <c r="I700" s="28">
        <v>3</v>
      </c>
      <c r="J700" s="29" t="s">
        <v>2235</v>
      </c>
      <c r="K700" s="67" t="s">
        <v>2234</v>
      </c>
      <c r="L700" s="47">
        <v>176</v>
      </c>
      <c r="M700" s="50" t="s">
        <v>2234</v>
      </c>
      <c r="N700" s="129" t="s">
        <v>454</v>
      </c>
      <c r="O700" s="29" t="str">
        <f t="shared" si="140"/>
        <v>M</v>
      </c>
      <c r="P700" s="130"/>
      <c r="Q700" s="53" t="str">
        <f t="shared" si="142"/>
        <v>NO</v>
      </c>
      <c r="R700" s="56" t="s">
        <v>2235</v>
      </c>
      <c r="S700" s="57">
        <v>1085</v>
      </c>
      <c r="T700" s="33">
        <v>0</v>
      </c>
      <c r="U700" s="33">
        <v>512</v>
      </c>
      <c r="V700" s="58">
        <v>4227</v>
      </c>
      <c r="W700" s="32">
        <f t="shared" si="130"/>
        <v>0</v>
      </c>
      <c r="X700" s="25">
        <f t="shared" si="131"/>
        <v>1</v>
      </c>
      <c r="Y700" s="25">
        <f t="shared" si="132"/>
        <v>0</v>
      </c>
      <c r="Z700" s="27">
        <f t="shared" si="133"/>
        <v>0</v>
      </c>
      <c r="AA700" s="66" t="str">
        <f t="shared" si="134"/>
        <v>-</v>
      </c>
      <c r="AB700" s="32">
        <f t="shared" si="135"/>
        <v>0</v>
      </c>
      <c r="AC700" s="25">
        <f t="shared" si="136"/>
        <v>0</v>
      </c>
      <c r="AD700" s="27">
        <f t="shared" si="137"/>
        <v>0</v>
      </c>
      <c r="AE700" s="66" t="str">
        <f t="shared" si="138"/>
        <v>-</v>
      </c>
      <c r="AF700" s="32">
        <f t="shared" si="139"/>
        <v>0</v>
      </c>
    </row>
    <row r="701" spans="1:32" s="1" customFormat="1" ht="12.75">
      <c r="A701" s="136">
        <v>2600012</v>
      </c>
      <c r="B701" s="137">
        <v>49010</v>
      </c>
      <c r="C701" s="32" t="s">
        <v>324</v>
      </c>
      <c r="D701" s="25" t="s">
        <v>325</v>
      </c>
      <c r="E701" s="25" t="s">
        <v>326</v>
      </c>
      <c r="F701" s="25">
        <v>49781</v>
      </c>
      <c r="G701" s="26">
        <v>9691</v>
      </c>
      <c r="H701" s="27">
        <v>9066438145</v>
      </c>
      <c r="I701" s="28">
        <v>7</v>
      </c>
      <c r="J701" s="29" t="s">
        <v>2236</v>
      </c>
      <c r="K701" s="67" t="s">
        <v>2234</v>
      </c>
      <c r="L701" s="47">
        <v>726</v>
      </c>
      <c r="M701" s="50" t="s">
        <v>2235</v>
      </c>
      <c r="N701" s="129">
        <v>12.2681883</v>
      </c>
      <c r="O701" s="29" t="str">
        <f t="shared" si="140"/>
        <v>NO</v>
      </c>
      <c r="P701" s="130"/>
      <c r="Q701" s="53" t="str">
        <f t="shared" si="142"/>
        <v>NO</v>
      </c>
      <c r="R701" s="56" t="s">
        <v>2236</v>
      </c>
      <c r="S701" s="57">
        <v>43631</v>
      </c>
      <c r="T701" s="33">
        <v>3679</v>
      </c>
      <c r="U701" s="33">
        <v>4667</v>
      </c>
      <c r="V701" s="58">
        <v>6359</v>
      </c>
      <c r="W701" s="32">
        <f t="shared" si="130"/>
        <v>1</v>
      </c>
      <c r="X701" s="25">
        <f t="shared" si="131"/>
        <v>0</v>
      </c>
      <c r="Y701" s="25">
        <f t="shared" si="132"/>
        <v>0</v>
      </c>
      <c r="Z701" s="27">
        <f t="shared" si="133"/>
        <v>0</v>
      </c>
      <c r="AA701" s="66" t="str">
        <f t="shared" si="134"/>
        <v>-</v>
      </c>
      <c r="AB701" s="32">
        <f t="shared" si="135"/>
        <v>1</v>
      </c>
      <c r="AC701" s="25">
        <f t="shared" si="136"/>
        <v>0</v>
      </c>
      <c r="AD701" s="27">
        <f t="shared" si="137"/>
        <v>0</v>
      </c>
      <c r="AE701" s="66" t="str">
        <f t="shared" si="138"/>
        <v>-</v>
      </c>
      <c r="AF701" s="32">
        <f t="shared" si="139"/>
        <v>0</v>
      </c>
    </row>
    <row r="702" spans="1:32" s="1" customFormat="1" ht="12.75">
      <c r="A702" s="136">
        <v>2632820</v>
      </c>
      <c r="B702" s="137">
        <v>19140</v>
      </c>
      <c r="C702" s="32" t="s">
        <v>950</v>
      </c>
      <c r="D702" s="25" t="s">
        <v>951</v>
      </c>
      <c r="E702" s="25" t="s">
        <v>952</v>
      </c>
      <c r="F702" s="25">
        <v>48879</v>
      </c>
      <c r="G702" s="26">
        <v>230</v>
      </c>
      <c r="H702" s="27">
        <v>9892274050</v>
      </c>
      <c r="I702" s="28" t="s">
        <v>467</v>
      </c>
      <c r="J702" s="29" t="s">
        <v>2235</v>
      </c>
      <c r="K702" s="67" t="s">
        <v>2234</v>
      </c>
      <c r="L702" s="47">
        <v>3118</v>
      </c>
      <c r="M702" s="50" t="s">
        <v>2235</v>
      </c>
      <c r="N702" s="129">
        <v>7.457180501</v>
      </c>
      <c r="O702" s="29" t="str">
        <f t="shared" si="140"/>
        <v>NO</v>
      </c>
      <c r="P702" s="130"/>
      <c r="Q702" s="53" t="str">
        <f t="shared" si="142"/>
        <v>NO</v>
      </c>
      <c r="R702" s="56" t="s">
        <v>2235</v>
      </c>
      <c r="S702" s="57">
        <v>132262</v>
      </c>
      <c r="T702" s="33">
        <v>8485</v>
      </c>
      <c r="U702" s="33">
        <v>15786</v>
      </c>
      <c r="V702" s="58">
        <v>2281</v>
      </c>
      <c r="W702" s="32">
        <f t="shared" si="130"/>
        <v>0</v>
      </c>
      <c r="X702" s="25">
        <f t="shared" si="131"/>
        <v>0</v>
      </c>
      <c r="Y702" s="25">
        <f t="shared" si="132"/>
        <v>0</v>
      </c>
      <c r="Z702" s="27">
        <f t="shared" si="133"/>
        <v>0</v>
      </c>
      <c r="AA702" s="66" t="str">
        <f t="shared" si="134"/>
        <v>-</v>
      </c>
      <c r="AB702" s="32">
        <f t="shared" si="135"/>
        <v>0</v>
      </c>
      <c r="AC702" s="25">
        <f t="shared" si="136"/>
        <v>0</v>
      </c>
      <c r="AD702" s="27">
        <f t="shared" si="137"/>
        <v>0</v>
      </c>
      <c r="AE702" s="66" t="str">
        <f t="shared" si="138"/>
        <v>-</v>
      </c>
      <c r="AF702" s="32">
        <f t="shared" si="139"/>
        <v>0</v>
      </c>
    </row>
    <row r="703" spans="1:32" s="1" customFormat="1" ht="12.75">
      <c r="A703" s="136">
        <v>2680960</v>
      </c>
      <c r="B703" s="137">
        <v>75000</v>
      </c>
      <c r="C703" s="32" t="s">
        <v>1217</v>
      </c>
      <c r="D703" s="25" t="s">
        <v>919</v>
      </c>
      <c r="E703" s="25" t="s">
        <v>296</v>
      </c>
      <c r="F703" s="25">
        <v>49032</v>
      </c>
      <c r="G703" s="26">
        <v>219</v>
      </c>
      <c r="H703" s="27">
        <v>2694675400</v>
      </c>
      <c r="I703" s="28">
        <v>7</v>
      </c>
      <c r="J703" s="29" t="s">
        <v>2236</v>
      </c>
      <c r="K703" s="67" t="s">
        <v>2234</v>
      </c>
      <c r="L703" s="47">
        <v>148</v>
      </c>
      <c r="M703" s="50" t="s">
        <v>2234</v>
      </c>
      <c r="N703" s="129" t="s">
        <v>454</v>
      </c>
      <c r="O703" s="29" t="str">
        <f t="shared" si="140"/>
        <v>M</v>
      </c>
      <c r="P703" s="130"/>
      <c r="Q703" s="53" t="str">
        <f t="shared" si="142"/>
        <v>NO</v>
      </c>
      <c r="R703" s="56" t="s">
        <v>2236</v>
      </c>
      <c r="S703" s="57">
        <v>795</v>
      </c>
      <c r="T703" s="33">
        <v>0</v>
      </c>
      <c r="U703" s="33">
        <v>383</v>
      </c>
      <c r="V703" s="58">
        <v>4167</v>
      </c>
      <c r="W703" s="32">
        <f t="shared" si="130"/>
        <v>1</v>
      </c>
      <c r="X703" s="25">
        <f t="shared" si="131"/>
        <v>1</v>
      </c>
      <c r="Y703" s="25">
        <f t="shared" si="132"/>
        <v>0</v>
      </c>
      <c r="Z703" s="27">
        <f t="shared" si="133"/>
        <v>0</v>
      </c>
      <c r="AA703" s="66" t="str">
        <f t="shared" si="134"/>
        <v>SRSA</v>
      </c>
      <c r="AB703" s="32">
        <f t="shared" si="135"/>
        <v>1</v>
      </c>
      <c r="AC703" s="25">
        <f t="shared" si="136"/>
        <v>0</v>
      </c>
      <c r="AD703" s="27">
        <f t="shared" si="137"/>
        <v>0</v>
      </c>
      <c r="AE703" s="66" t="str">
        <f t="shared" si="138"/>
        <v>-</v>
      </c>
      <c r="AF703" s="32">
        <f t="shared" si="139"/>
        <v>0</v>
      </c>
    </row>
    <row r="704" spans="1:32" s="1" customFormat="1" ht="12.75">
      <c r="A704" s="136">
        <v>2632850</v>
      </c>
      <c r="B704" s="137">
        <v>11020</v>
      </c>
      <c r="C704" s="32" t="s">
        <v>953</v>
      </c>
      <c r="D704" s="25" t="s">
        <v>954</v>
      </c>
      <c r="E704" s="25" t="s">
        <v>955</v>
      </c>
      <c r="F704" s="25">
        <v>49085</v>
      </c>
      <c r="G704" s="26">
        <v>1910</v>
      </c>
      <c r="H704" s="27">
        <v>2699824621</v>
      </c>
      <c r="I704" s="28" t="s">
        <v>467</v>
      </c>
      <c r="J704" s="29" t="s">
        <v>2235</v>
      </c>
      <c r="K704" s="67" t="s">
        <v>2234</v>
      </c>
      <c r="L704" s="47">
        <v>2618</v>
      </c>
      <c r="M704" s="50" t="s">
        <v>2235</v>
      </c>
      <c r="N704" s="129">
        <v>4.347826087</v>
      </c>
      <c r="O704" s="29" t="str">
        <f t="shared" si="140"/>
        <v>NO</v>
      </c>
      <c r="P704" s="130"/>
      <c r="Q704" s="53" t="str">
        <f t="shared" si="142"/>
        <v>NO</v>
      </c>
      <c r="R704" s="56" t="s">
        <v>2235</v>
      </c>
      <c r="S704" s="57">
        <v>94329</v>
      </c>
      <c r="T704" s="33">
        <v>2940</v>
      </c>
      <c r="U704" s="33">
        <v>12184</v>
      </c>
      <c r="V704" s="58">
        <v>1725</v>
      </c>
      <c r="W704" s="32">
        <f t="shared" si="130"/>
        <v>0</v>
      </c>
      <c r="X704" s="25">
        <f t="shared" si="131"/>
        <v>0</v>
      </c>
      <c r="Y704" s="25">
        <f t="shared" si="132"/>
        <v>0</v>
      </c>
      <c r="Z704" s="27">
        <f t="shared" si="133"/>
        <v>0</v>
      </c>
      <c r="AA704" s="66" t="str">
        <f t="shared" si="134"/>
        <v>-</v>
      </c>
      <c r="AB704" s="32">
        <f t="shared" si="135"/>
        <v>0</v>
      </c>
      <c r="AC704" s="25">
        <f t="shared" si="136"/>
        <v>0</v>
      </c>
      <c r="AD704" s="27">
        <f t="shared" si="137"/>
        <v>0</v>
      </c>
      <c r="AE704" s="66" t="str">
        <f t="shared" si="138"/>
        <v>-</v>
      </c>
      <c r="AF704" s="32">
        <f t="shared" si="139"/>
        <v>0</v>
      </c>
    </row>
    <row r="705" spans="1:32" s="1" customFormat="1" ht="12.75">
      <c r="A705" s="136">
        <v>2632880</v>
      </c>
      <c r="B705" s="137">
        <v>29100</v>
      </c>
      <c r="C705" s="32" t="s">
        <v>956</v>
      </c>
      <c r="D705" s="25" t="s">
        <v>957</v>
      </c>
      <c r="E705" s="25" t="s">
        <v>958</v>
      </c>
      <c r="F705" s="25">
        <v>48880</v>
      </c>
      <c r="G705" s="26">
        <v>1798</v>
      </c>
      <c r="H705" s="27">
        <v>9896812545</v>
      </c>
      <c r="I705" s="28" t="s">
        <v>459</v>
      </c>
      <c r="J705" s="29" t="s">
        <v>2235</v>
      </c>
      <c r="K705" s="67" t="s">
        <v>2234</v>
      </c>
      <c r="L705" s="47">
        <v>1146</v>
      </c>
      <c r="M705" s="50" t="s">
        <v>2235</v>
      </c>
      <c r="N705" s="129">
        <v>15.36780772</v>
      </c>
      <c r="O705" s="29" t="str">
        <f t="shared" si="140"/>
        <v>NO</v>
      </c>
      <c r="P705" s="130"/>
      <c r="Q705" s="53" t="str">
        <f t="shared" si="142"/>
        <v>NO</v>
      </c>
      <c r="R705" s="56" t="s">
        <v>2236</v>
      </c>
      <c r="S705" s="57">
        <v>86855</v>
      </c>
      <c r="T705" s="33">
        <v>7115</v>
      </c>
      <c r="U705" s="33">
        <v>8753</v>
      </c>
      <c r="V705" s="58">
        <v>3396</v>
      </c>
      <c r="W705" s="32">
        <f t="shared" si="130"/>
        <v>0</v>
      </c>
      <c r="X705" s="25">
        <f t="shared" si="131"/>
        <v>0</v>
      </c>
      <c r="Y705" s="25">
        <f t="shared" si="132"/>
        <v>0</v>
      </c>
      <c r="Z705" s="27">
        <f t="shared" si="133"/>
        <v>0</v>
      </c>
      <c r="AA705" s="66" t="str">
        <f t="shared" si="134"/>
        <v>-</v>
      </c>
      <c r="AB705" s="32">
        <f t="shared" si="135"/>
        <v>1</v>
      </c>
      <c r="AC705" s="25">
        <f t="shared" si="136"/>
        <v>0</v>
      </c>
      <c r="AD705" s="27">
        <f t="shared" si="137"/>
        <v>0</v>
      </c>
      <c r="AE705" s="66" t="str">
        <f t="shared" si="138"/>
        <v>-</v>
      </c>
      <c r="AF705" s="32">
        <f t="shared" si="139"/>
        <v>0</v>
      </c>
    </row>
    <row r="706" spans="1:32" s="1" customFormat="1" ht="12.75">
      <c r="A706" s="136">
        <v>2632940</v>
      </c>
      <c r="B706" s="137">
        <v>6050</v>
      </c>
      <c r="C706" s="32" t="s">
        <v>962</v>
      </c>
      <c r="D706" s="25" t="s">
        <v>963</v>
      </c>
      <c r="E706" s="25" t="s">
        <v>964</v>
      </c>
      <c r="F706" s="25">
        <v>48658</v>
      </c>
      <c r="G706" s="26">
        <v>9120</v>
      </c>
      <c r="H706" s="27">
        <v>9898463670</v>
      </c>
      <c r="I706" s="28">
        <v>7</v>
      </c>
      <c r="J706" s="29" t="s">
        <v>2236</v>
      </c>
      <c r="K706" s="67" t="s">
        <v>2234</v>
      </c>
      <c r="L706" s="47">
        <v>1750</v>
      </c>
      <c r="M706" s="50" t="s">
        <v>2235</v>
      </c>
      <c r="N706" s="129">
        <v>17.22193747</v>
      </c>
      <c r="O706" s="29" t="str">
        <f t="shared" si="140"/>
        <v>NO</v>
      </c>
      <c r="P706" s="130"/>
      <c r="Q706" s="53" t="str">
        <f t="shared" si="142"/>
        <v>NO</v>
      </c>
      <c r="R706" s="56" t="s">
        <v>2236</v>
      </c>
      <c r="S706" s="57">
        <v>150567</v>
      </c>
      <c r="T706" s="33">
        <v>13294</v>
      </c>
      <c r="U706" s="33">
        <v>15105</v>
      </c>
      <c r="V706" s="58">
        <v>10858</v>
      </c>
      <c r="W706" s="32">
        <f t="shared" si="130"/>
        <v>1</v>
      </c>
      <c r="X706" s="25">
        <f t="shared" si="131"/>
        <v>0</v>
      </c>
      <c r="Y706" s="25">
        <f t="shared" si="132"/>
        <v>0</v>
      </c>
      <c r="Z706" s="27">
        <f t="shared" si="133"/>
        <v>0</v>
      </c>
      <c r="AA706" s="66" t="str">
        <f t="shared" si="134"/>
        <v>-</v>
      </c>
      <c r="AB706" s="32">
        <f t="shared" si="135"/>
        <v>1</v>
      </c>
      <c r="AC706" s="25">
        <f t="shared" si="136"/>
        <v>0</v>
      </c>
      <c r="AD706" s="27">
        <f t="shared" si="137"/>
        <v>0</v>
      </c>
      <c r="AE706" s="66" t="str">
        <f t="shared" si="138"/>
        <v>-</v>
      </c>
      <c r="AF706" s="32">
        <f t="shared" si="139"/>
        <v>0</v>
      </c>
    </row>
    <row r="707" spans="1:32" s="1" customFormat="1" ht="12.75">
      <c r="A707" s="136">
        <v>2632970</v>
      </c>
      <c r="B707" s="137">
        <v>31140</v>
      </c>
      <c r="C707" s="32" t="s">
        <v>965</v>
      </c>
      <c r="D707" s="25" t="s">
        <v>966</v>
      </c>
      <c r="E707" s="25" t="s">
        <v>967</v>
      </c>
      <c r="F707" s="25">
        <v>49905</v>
      </c>
      <c r="G707" s="26">
        <v>9725</v>
      </c>
      <c r="H707" s="27">
        <v>9064822797</v>
      </c>
      <c r="I707" s="28">
        <v>7</v>
      </c>
      <c r="J707" s="29" t="s">
        <v>2236</v>
      </c>
      <c r="K707" s="67" t="s">
        <v>2234</v>
      </c>
      <c r="L707" s="47">
        <v>131</v>
      </c>
      <c r="M707" s="50" t="s">
        <v>2234</v>
      </c>
      <c r="N707" s="129">
        <v>7.168458781</v>
      </c>
      <c r="O707" s="29" t="str">
        <f t="shared" si="140"/>
        <v>NO</v>
      </c>
      <c r="P707" s="130"/>
      <c r="Q707" s="53" t="str">
        <f t="shared" si="142"/>
        <v>NO</v>
      </c>
      <c r="R707" s="56" t="s">
        <v>2236</v>
      </c>
      <c r="S707" s="57">
        <v>15085</v>
      </c>
      <c r="T707" s="33">
        <v>1283</v>
      </c>
      <c r="U707" s="33">
        <v>1426</v>
      </c>
      <c r="V707" s="58">
        <v>1284</v>
      </c>
      <c r="W707" s="32">
        <f t="shared" si="130"/>
        <v>1</v>
      </c>
      <c r="X707" s="25">
        <f t="shared" si="131"/>
        <v>1</v>
      </c>
      <c r="Y707" s="25">
        <f t="shared" si="132"/>
        <v>0</v>
      </c>
      <c r="Z707" s="27">
        <f t="shared" si="133"/>
        <v>0</v>
      </c>
      <c r="AA707" s="66" t="str">
        <f t="shared" si="134"/>
        <v>SRSA</v>
      </c>
      <c r="AB707" s="32">
        <f t="shared" si="135"/>
        <v>1</v>
      </c>
      <c r="AC707" s="25">
        <f t="shared" si="136"/>
        <v>0</v>
      </c>
      <c r="AD707" s="27">
        <f t="shared" si="137"/>
        <v>0</v>
      </c>
      <c r="AE707" s="66" t="str">
        <f t="shared" si="138"/>
        <v>-</v>
      </c>
      <c r="AF707" s="32">
        <f t="shared" si="139"/>
        <v>0</v>
      </c>
    </row>
    <row r="708" spans="1:32" s="1" customFormat="1" ht="12.75">
      <c r="A708" s="136">
        <v>2600228</v>
      </c>
      <c r="B708" s="137">
        <v>82941</v>
      </c>
      <c r="C708" s="32" t="s">
        <v>1442</v>
      </c>
      <c r="D708" s="25" t="s">
        <v>1443</v>
      </c>
      <c r="E708" s="25" t="s">
        <v>338</v>
      </c>
      <c r="F708" s="25">
        <v>48127</v>
      </c>
      <c r="G708" s="26">
        <v>3275</v>
      </c>
      <c r="H708" s="27">
        <v>3137248990</v>
      </c>
      <c r="I708" s="28">
        <v>3</v>
      </c>
      <c r="J708" s="29" t="s">
        <v>2235</v>
      </c>
      <c r="K708" s="67" t="s">
        <v>2234</v>
      </c>
      <c r="L708" s="47">
        <v>898</v>
      </c>
      <c r="M708" s="50" t="s">
        <v>2235</v>
      </c>
      <c r="N708" s="129" t="s">
        <v>454</v>
      </c>
      <c r="O708" s="29" t="str">
        <f t="shared" si="140"/>
        <v>M</v>
      </c>
      <c r="P708" s="130">
        <v>38.832</v>
      </c>
      <c r="Q708" s="53" t="str">
        <f t="shared" si="142"/>
        <v>YES</v>
      </c>
      <c r="R708" s="56" t="s">
        <v>2235</v>
      </c>
      <c r="S708" s="57">
        <v>79210</v>
      </c>
      <c r="T708" s="33">
        <v>14660</v>
      </c>
      <c r="U708" s="33">
        <v>8581</v>
      </c>
      <c r="V708" s="58">
        <v>17967</v>
      </c>
      <c r="W708" s="32">
        <f t="shared" si="130"/>
        <v>0</v>
      </c>
      <c r="X708" s="25">
        <f t="shared" si="131"/>
        <v>0</v>
      </c>
      <c r="Y708" s="25">
        <f t="shared" si="132"/>
        <v>0</v>
      </c>
      <c r="Z708" s="27">
        <f t="shared" si="133"/>
        <v>0</v>
      </c>
      <c r="AA708" s="66" t="str">
        <f t="shared" si="134"/>
        <v>-</v>
      </c>
      <c r="AB708" s="32">
        <f t="shared" si="135"/>
        <v>0</v>
      </c>
      <c r="AC708" s="25">
        <f t="shared" si="136"/>
        <v>1</v>
      </c>
      <c r="AD708" s="27">
        <f t="shared" si="137"/>
        <v>0</v>
      </c>
      <c r="AE708" s="66" t="str">
        <f t="shared" si="138"/>
        <v>-</v>
      </c>
      <c r="AF708" s="32">
        <f t="shared" si="139"/>
        <v>0</v>
      </c>
    </row>
    <row r="709" spans="1:32" s="1" customFormat="1" ht="12.75">
      <c r="A709" s="136">
        <v>2633000</v>
      </c>
      <c r="B709" s="137">
        <v>55120</v>
      </c>
      <c r="C709" s="32" t="s">
        <v>968</v>
      </c>
      <c r="D709" s="25" t="s">
        <v>969</v>
      </c>
      <c r="E709" s="25" t="s">
        <v>970</v>
      </c>
      <c r="F709" s="25">
        <v>49887</v>
      </c>
      <c r="G709" s="26">
        <v>509</v>
      </c>
      <c r="H709" s="27">
        <v>9067532221</v>
      </c>
      <c r="I709" s="28">
        <v>7</v>
      </c>
      <c r="J709" s="29" t="s">
        <v>2236</v>
      </c>
      <c r="K709" s="67" t="s">
        <v>2234</v>
      </c>
      <c r="L709" s="47">
        <v>798</v>
      </c>
      <c r="M709" s="50" t="s">
        <v>2235</v>
      </c>
      <c r="N709" s="129">
        <v>10.60445387</v>
      </c>
      <c r="O709" s="29" t="str">
        <f t="shared" si="140"/>
        <v>NO</v>
      </c>
      <c r="P709" s="130"/>
      <c r="Q709" s="53" t="str">
        <f t="shared" si="142"/>
        <v>NO</v>
      </c>
      <c r="R709" s="56" t="s">
        <v>2236</v>
      </c>
      <c r="S709" s="57">
        <v>71530</v>
      </c>
      <c r="T709" s="33">
        <v>5840</v>
      </c>
      <c r="U709" s="33">
        <v>7174</v>
      </c>
      <c r="V709" s="58">
        <v>7375</v>
      </c>
      <c r="W709" s="32">
        <f t="shared" si="130"/>
        <v>1</v>
      </c>
      <c r="X709" s="25">
        <f t="shared" si="131"/>
        <v>0</v>
      </c>
      <c r="Y709" s="25">
        <f t="shared" si="132"/>
        <v>0</v>
      </c>
      <c r="Z709" s="27">
        <f t="shared" si="133"/>
        <v>0</v>
      </c>
      <c r="AA709" s="66" t="str">
        <f t="shared" si="134"/>
        <v>-</v>
      </c>
      <c r="AB709" s="32">
        <f t="shared" si="135"/>
        <v>1</v>
      </c>
      <c r="AC709" s="25">
        <f t="shared" si="136"/>
        <v>0</v>
      </c>
      <c r="AD709" s="27">
        <f t="shared" si="137"/>
        <v>0</v>
      </c>
      <c r="AE709" s="66" t="str">
        <f t="shared" si="138"/>
        <v>-</v>
      </c>
      <c r="AF709" s="32">
        <f t="shared" si="139"/>
        <v>0</v>
      </c>
    </row>
    <row r="710" spans="1:32" s="1" customFormat="1" ht="12.75">
      <c r="A710" s="136">
        <v>2633030</v>
      </c>
      <c r="B710" s="137">
        <v>33200</v>
      </c>
      <c r="C710" s="32" t="s">
        <v>971</v>
      </c>
      <c r="D710" s="25" t="s">
        <v>972</v>
      </c>
      <c r="E710" s="25" t="s">
        <v>973</v>
      </c>
      <c r="F710" s="25">
        <v>49285</v>
      </c>
      <c r="G710" s="26">
        <v>9791</v>
      </c>
      <c r="H710" s="27">
        <v>5178517188</v>
      </c>
      <c r="I710" s="28">
        <v>8</v>
      </c>
      <c r="J710" s="29" t="s">
        <v>2236</v>
      </c>
      <c r="K710" s="67" t="s">
        <v>2234</v>
      </c>
      <c r="L710" s="47">
        <v>1601</v>
      </c>
      <c r="M710" s="50" t="s">
        <v>2235</v>
      </c>
      <c r="N710" s="129">
        <v>6.896551724</v>
      </c>
      <c r="O710" s="29" t="str">
        <f t="shared" si="140"/>
        <v>NO</v>
      </c>
      <c r="P710" s="130"/>
      <c r="Q710" s="53" t="str">
        <f t="shared" si="142"/>
        <v>NO</v>
      </c>
      <c r="R710" s="56" t="s">
        <v>2236</v>
      </c>
      <c r="S710" s="57">
        <v>74374</v>
      </c>
      <c r="T710" s="33">
        <v>4289</v>
      </c>
      <c r="U710" s="33">
        <v>8005</v>
      </c>
      <c r="V710" s="58">
        <v>1055</v>
      </c>
      <c r="W710" s="32">
        <f aca="true" t="shared" si="143" ref="W710:W773">IF(OR(J710="YES",K710="YES"),1,0)</f>
        <v>1</v>
      </c>
      <c r="X710" s="25">
        <f aca="true" t="shared" si="144" ref="X710:X773">IF(OR(AND(ISNUMBER(L710),AND(L710&gt;0,L710&lt;600)),AND(ISNUMBER(L710),AND(L710&gt;0,M710="YES"))),1,0)</f>
        <v>0</v>
      </c>
      <c r="Y710" s="25">
        <f aca="true" t="shared" si="145" ref="Y710:Y773">IF(AND(OR(J710="YES",K710="YES"),(W710=0)),"Trouble",0)</f>
        <v>0</v>
      </c>
      <c r="Z710" s="27">
        <f aca="true" t="shared" si="146" ref="Z710:Z773">IF(AND(OR(AND(ISNUMBER(L710),AND(L710&gt;0,L710&lt;600)),AND(ISNUMBER(L710),AND(L710&gt;0,M710="YES"))),(X710=0)),"Trouble",0)</f>
        <v>0</v>
      </c>
      <c r="AA710" s="66" t="str">
        <f aca="true" t="shared" si="147" ref="AA710:AA773">IF(AND(W710=1,X710=1),"SRSA","-")</f>
        <v>-</v>
      </c>
      <c r="AB710" s="32">
        <f aca="true" t="shared" si="148" ref="AB710:AB773">IF(R710="YES",1,0)</f>
        <v>1</v>
      </c>
      <c r="AC710" s="25">
        <f aca="true" t="shared" si="149" ref="AC710:AC773">IF(OR(AND(ISNUMBER(P710),P710&gt;=20),(AND(ISNUMBER(P710)=FALSE,AND(ISNUMBER(N710),N710&gt;=20)))),1,0)</f>
        <v>0</v>
      </c>
      <c r="AD710" s="27">
        <f aca="true" t="shared" si="150" ref="AD710:AD773">IF(AND(AB710=1,AC710=1),"Initial",0)</f>
        <v>0</v>
      </c>
      <c r="AE710" s="66" t="str">
        <f aca="true" t="shared" si="151" ref="AE710:AE773">IF(AND(AND(AD710="Initial",AF710=0),AND(ISNUMBER(L710),L710&gt;0)),"RLIS","-")</f>
        <v>-</v>
      </c>
      <c r="AF710" s="32">
        <f aca="true" t="shared" si="152" ref="AF710:AF773">IF(AND(AA710="SRSA",AD710="Initial"),"SRSA",0)</f>
        <v>0</v>
      </c>
    </row>
    <row r="711" spans="1:32" s="1" customFormat="1" ht="12.75">
      <c r="A711" s="136">
        <v>2633090</v>
      </c>
      <c r="B711" s="137">
        <v>75010</v>
      </c>
      <c r="C711" s="32" t="s">
        <v>974</v>
      </c>
      <c r="D711" s="25" t="s">
        <v>975</v>
      </c>
      <c r="E711" s="25" t="s">
        <v>217</v>
      </c>
      <c r="F711" s="25">
        <v>49091</v>
      </c>
      <c r="G711" s="26">
        <v>9505</v>
      </c>
      <c r="H711" s="27">
        <v>2696591500</v>
      </c>
      <c r="I711" s="28" t="s">
        <v>456</v>
      </c>
      <c r="J711" s="29" t="s">
        <v>2235</v>
      </c>
      <c r="K711" s="67" t="s">
        <v>2234</v>
      </c>
      <c r="L711" s="47">
        <v>2853</v>
      </c>
      <c r="M711" s="50" t="s">
        <v>2235</v>
      </c>
      <c r="N711" s="129">
        <v>14.02116402</v>
      </c>
      <c r="O711" s="29" t="str">
        <f t="shared" si="140"/>
        <v>NO</v>
      </c>
      <c r="P711" s="130"/>
      <c r="Q711" s="53" t="str">
        <f t="shared" si="142"/>
        <v>NO</v>
      </c>
      <c r="R711" s="56" t="s">
        <v>2236</v>
      </c>
      <c r="S711" s="57">
        <v>150490</v>
      </c>
      <c r="T711" s="33">
        <v>13049</v>
      </c>
      <c r="U711" s="33">
        <v>35839</v>
      </c>
      <c r="V711" s="58">
        <v>16182</v>
      </c>
      <c r="W711" s="32">
        <f t="shared" si="143"/>
        <v>0</v>
      </c>
      <c r="X711" s="25">
        <f t="shared" si="144"/>
        <v>0</v>
      </c>
      <c r="Y711" s="25">
        <f t="shared" si="145"/>
        <v>0</v>
      </c>
      <c r="Z711" s="27">
        <f t="shared" si="146"/>
        <v>0</v>
      </c>
      <c r="AA711" s="66" t="str">
        <f t="shared" si="147"/>
        <v>-</v>
      </c>
      <c r="AB711" s="32">
        <f t="shared" si="148"/>
        <v>1</v>
      </c>
      <c r="AC711" s="25">
        <f t="shared" si="149"/>
        <v>0</v>
      </c>
      <c r="AD711" s="27">
        <f t="shared" si="150"/>
        <v>0</v>
      </c>
      <c r="AE711" s="66" t="str">
        <f t="shared" si="151"/>
        <v>-</v>
      </c>
      <c r="AF711" s="32">
        <f t="shared" si="152"/>
        <v>0</v>
      </c>
    </row>
    <row r="712" spans="1:32" s="1" customFormat="1" ht="12.75">
      <c r="A712" s="136">
        <v>2633120</v>
      </c>
      <c r="B712" s="137">
        <v>58100</v>
      </c>
      <c r="C712" s="32" t="s">
        <v>976</v>
      </c>
      <c r="D712" s="25" t="s">
        <v>977</v>
      </c>
      <c r="E712" s="25" t="s">
        <v>532</v>
      </c>
      <c r="F712" s="25">
        <v>49270</v>
      </c>
      <c r="G712" s="26">
        <v>546</v>
      </c>
      <c r="H712" s="27">
        <v>7342791035</v>
      </c>
      <c r="I712" s="28">
        <v>8</v>
      </c>
      <c r="J712" s="29" t="s">
        <v>2236</v>
      </c>
      <c r="K712" s="67" t="s">
        <v>2234</v>
      </c>
      <c r="L712" s="47">
        <v>779</v>
      </c>
      <c r="M712" s="50" t="s">
        <v>2235</v>
      </c>
      <c r="N712" s="129">
        <v>7.188160677</v>
      </c>
      <c r="O712" s="29" t="str">
        <f t="shared" si="140"/>
        <v>NO</v>
      </c>
      <c r="P712" s="130"/>
      <c r="Q712" s="53" t="str">
        <f t="shared" si="142"/>
        <v>NO</v>
      </c>
      <c r="R712" s="56" t="s">
        <v>2236</v>
      </c>
      <c r="S712" s="57">
        <v>31175</v>
      </c>
      <c r="T712" s="33">
        <v>2244</v>
      </c>
      <c r="U712" s="33">
        <v>3756</v>
      </c>
      <c r="V712" s="58">
        <v>513</v>
      </c>
      <c r="W712" s="32">
        <f t="shared" si="143"/>
        <v>1</v>
      </c>
      <c r="X712" s="25">
        <f t="shared" si="144"/>
        <v>0</v>
      </c>
      <c r="Y712" s="25">
        <f t="shared" si="145"/>
        <v>0</v>
      </c>
      <c r="Z712" s="27">
        <f t="shared" si="146"/>
        <v>0</v>
      </c>
      <c r="AA712" s="66" t="str">
        <f t="shared" si="147"/>
        <v>-</v>
      </c>
      <c r="AB712" s="32">
        <f t="shared" si="148"/>
        <v>1</v>
      </c>
      <c r="AC712" s="25">
        <f t="shared" si="149"/>
        <v>0</v>
      </c>
      <c r="AD712" s="27">
        <f t="shared" si="150"/>
        <v>0</v>
      </c>
      <c r="AE712" s="66" t="str">
        <f t="shared" si="151"/>
        <v>-</v>
      </c>
      <c r="AF712" s="32">
        <f t="shared" si="152"/>
        <v>0</v>
      </c>
    </row>
    <row r="713" spans="1:32" s="1" customFormat="1" ht="12.75">
      <c r="A713" s="136">
        <v>2600137</v>
      </c>
      <c r="B713" s="137">
        <v>82916</v>
      </c>
      <c r="C713" s="32" t="s">
        <v>1261</v>
      </c>
      <c r="D713" s="25" t="s">
        <v>1262</v>
      </c>
      <c r="E713" s="25" t="s">
        <v>1263</v>
      </c>
      <c r="F713" s="25">
        <v>48134</v>
      </c>
      <c r="G713" s="26">
        <v>277</v>
      </c>
      <c r="H713" s="27">
        <v>7343796810</v>
      </c>
      <c r="I713" s="28">
        <v>3</v>
      </c>
      <c r="J713" s="29" t="s">
        <v>2235</v>
      </c>
      <c r="K713" s="67" t="s">
        <v>2234</v>
      </c>
      <c r="L713" s="47">
        <v>425</v>
      </c>
      <c r="M713" s="50" t="s">
        <v>2234</v>
      </c>
      <c r="N713" s="129" t="s">
        <v>454</v>
      </c>
      <c r="O713" s="29" t="str">
        <f t="shared" si="140"/>
        <v>M</v>
      </c>
      <c r="P713" s="130">
        <v>8.442</v>
      </c>
      <c r="Q713" s="53" t="str">
        <f t="shared" si="142"/>
        <v>NO</v>
      </c>
      <c r="R713" s="56" t="s">
        <v>2235</v>
      </c>
      <c r="S713" s="57">
        <v>18506</v>
      </c>
      <c r="T713" s="33">
        <v>1059</v>
      </c>
      <c r="U713" s="33">
        <v>3840</v>
      </c>
      <c r="V713" s="58">
        <v>280</v>
      </c>
      <c r="W713" s="32">
        <f t="shared" si="143"/>
        <v>0</v>
      </c>
      <c r="X713" s="25">
        <f t="shared" si="144"/>
        <v>1</v>
      </c>
      <c r="Y713" s="25">
        <f t="shared" si="145"/>
        <v>0</v>
      </c>
      <c r="Z713" s="27">
        <f t="shared" si="146"/>
        <v>0</v>
      </c>
      <c r="AA713" s="66" t="str">
        <f t="shared" si="147"/>
        <v>-</v>
      </c>
      <c r="AB713" s="32">
        <f t="shared" si="148"/>
        <v>0</v>
      </c>
      <c r="AC713" s="25">
        <f t="shared" si="149"/>
        <v>0</v>
      </c>
      <c r="AD713" s="27">
        <f t="shared" si="150"/>
        <v>0</v>
      </c>
      <c r="AE713" s="66" t="str">
        <f t="shared" si="151"/>
        <v>-</v>
      </c>
      <c r="AF713" s="32">
        <f t="shared" si="152"/>
        <v>0</v>
      </c>
    </row>
    <row r="714" spans="1:32" s="1" customFormat="1" ht="12.75">
      <c r="A714" s="136">
        <v>2600225</v>
      </c>
      <c r="B714" s="137">
        <v>82938</v>
      </c>
      <c r="C714" s="32" t="s">
        <v>1436</v>
      </c>
      <c r="D714" s="25" t="s">
        <v>1437</v>
      </c>
      <c r="E714" s="25" t="s">
        <v>1243</v>
      </c>
      <c r="F714" s="25">
        <v>48174</v>
      </c>
      <c r="G714" s="26">
        <v>9736</v>
      </c>
      <c r="H714" s="27">
        <v>7343799766</v>
      </c>
      <c r="I714" s="28" t="s">
        <v>458</v>
      </c>
      <c r="J714" s="29" t="s">
        <v>2235</v>
      </c>
      <c r="K714" s="67" t="s">
        <v>2234</v>
      </c>
      <c r="L714" s="47">
        <v>1010</v>
      </c>
      <c r="M714" s="50" t="s">
        <v>2235</v>
      </c>
      <c r="N714" s="129" t="s">
        <v>454</v>
      </c>
      <c r="O714" s="29" t="str">
        <f t="shared" si="140"/>
        <v>M</v>
      </c>
      <c r="P714" s="130">
        <v>8.197</v>
      </c>
      <c r="Q714" s="53" t="str">
        <f t="shared" si="142"/>
        <v>NO</v>
      </c>
      <c r="R714" s="56" t="s">
        <v>2235</v>
      </c>
      <c r="S714" s="57">
        <v>31743</v>
      </c>
      <c r="T714" s="33">
        <v>2471</v>
      </c>
      <c r="U714" s="33">
        <v>9126</v>
      </c>
      <c r="V714" s="58">
        <v>666</v>
      </c>
      <c r="W714" s="32">
        <f t="shared" si="143"/>
        <v>0</v>
      </c>
      <c r="X714" s="25">
        <f t="shared" si="144"/>
        <v>0</v>
      </c>
      <c r="Y714" s="25">
        <f t="shared" si="145"/>
        <v>0</v>
      </c>
      <c r="Z714" s="27">
        <f t="shared" si="146"/>
        <v>0</v>
      </c>
      <c r="AA714" s="66" t="str">
        <f t="shared" si="147"/>
        <v>-</v>
      </c>
      <c r="AB714" s="32">
        <f t="shared" si="148"/>
        <v>0</v>
      </c>
      <c r="AC714" s="25">
        <f t="shared" si="149"/>
        <v>0</v>
      </c>
      <c r="AD714" s="27">
        <f t="shared" si="150"/>
        <v>0</v>
      </c>
      <c r="AE714" s="66" t="str">
        <f t="shared" si="151"/>
        <v>-</v>
      </c>
      <c r="AF714" s="32">
        <f t="shared" si="152"/>
        <v>0</v>
      </c>
    </row>
    <row r="715" spans="1:32" s="1" customFormat="1" ht="12.75">
      <c r="A715" s="136">
        <v>2600086</v>
      </c>
      <c r="B715" s="137">
        <v>35901</v>
      </c>
      <c r="C715" s="32" t="s">
        <v>389</v>
      </c>
      <c r="D715" s="25" t="s">
        <v>390</v>
      </c>
      <c r="E715" s="25" t="s">
        <v>391</v>
      </c>
      <c r="F715" s="25">
        <v>48764</v>
      </c>
      <c r="G715" s="26">
        <v>9744</v>
      </c>
      <c r="H715" s="27">
        <v>9893622945</v>
      </c>
      <c r="I715" s="28">
        <v>7</v>
      </c>
      <c r="J715" s="29" t="s">
        <v>2236</v>
      </c>
      <c r="K715" s="67" t="s">
        <v>2234</v>
      </c>
      <c r="L715" s="47">
        <v>42</v>
      </c>
      <c r="M715" s="50" t="s">
        <v>2234</v>
      </c>
      <c r="N715" s="129" t="s">
        <v>454</v>
      </c>
      <c r="O715" s="29" t="str">
        <f aca="true" t="shared" si="153" ref="O715:O746">IF(ISNUMBER(N715)=FALSE,"M",IF(AND(ISNUMBER(N715),N715&gt;=20),"YES","NO"))</f>
        <v>M</v>
      </c>
      <c r="P715" s="130">
        <v>26.087</v>
      </c>
      <c r="Q715" s="53" t="str">
        <f t="shared" si="142"/>
        <v>YES</v>
      </c>
      <c r="R715" s="56" t="s">
        <v>2236</v>
      </c>
      <c r="S715" s="57">
        <v>4573</v>
      </c>
      <c r="T715" s="33">
        <v>554</v>
      </c>
      <c r="U715" s="33">
        <v>504</v>
      </c>
      <c r="V715" s="58">
        <v>469</v>
      </c>
      <c r="W715" s="32">
        <f t="shared" si="143"/>
        <v>1</v>
      </c>
      <c r="X715" s="25">
        <f t="shared" si="144"/>
        <v>1</v>
      </c>
      <c r="Y715" s="25">
        <f t="shared" si="145"/>
        <v>0</v>
      </c>
      <c r="Z715" s="27">
        <f t="shared" si="146"/>
        <v>0</v>
      </c>
      <c r="AA715" s="66" t="str">
        <f t="shared" si="147"/>
        <v>SRSA</v>
      </c>
      <c r="AB715" s="32">
        <f t="shared" si="148"/>
        <v>1</v>
      </c>
      <c r="AC715" s="25">
        <f t="shared" si="149"/>
        <v>1</v>
      </c>
      <c r="AD715" s="27" t="str">
        <f t="shared" si="150"/>
        <v>Initial</v>
      </c>
      <c r="AE715" s="66" t="str">
        <f t="shared" si="151"/>
        <v>-</v>
      </c>
      <c r="AF715" s="32" t="str">
        <f t="shared" si="152"/>
        <v>SRSA</v>
      </c>
    </row>
    <row r="716" spans="1:32" s="1" customFormat="1" ht="12.75">
      <c r="A716" s="136">
        <v>2600019</v>
      </c>
      <c r="B716" s="137">
        <v>2080</v>
      </c>
      <c r="C716" s="32" t="s">
        <v>344</v>
      </c>
      <c r="D716" s="25" t="s">
        <v>516</v>
      </c>
      <c r="E716" s="25" t="s">
        <v>345</v>
      </c>
      <c r="F716" s="25">
        <v>49825</v>
      </c>
      <c r="G716" s="26">
        <v>148</v>
      </c>
      <c r="H716" s="27">
        <v>9064395531</v>
      </c>
      <c r="I716" s="28">
        <v>7</v>
      </c>
      <c r="J716" s="29" t="s">
        <v>2236</v>
      </c>
      <c r="K716" s="67" t="s">
        <v>2234</v>
      </c>
      <c r="L716" s="47">
        <v>356</v>
      </c>
      <c r="M716" s="50" t="s">
        <v>2234</v>
      </c>
      <c r="N716" s="129">
        <v>21.3622291</v>
      </c>
      <c r="O716" s="29" t="str">
        <f t="shared" si="153"/>
        <v>YES</v>
      </c>
      <c r="P716" s="130"/>
      <c r="Q716" s="53" t="str">
        <f t="shared" si="142"/>
        <v>NO</v>
      </c>
      <c r="R716" s="56" t="s">
        <v>2236</v>
      </c>
      <c r="S716" s="57">
        <v>28637</v>
      </c>
      <c r="T716" s="33">
        <v>2908</v>
      </c>
      <c r="U716" s="33">
        <v>3100</v>
      </c>
      <c r="V716" s="58">
        <v>3476</v>
      </c>
      <c r="W716" s="32">
        <f t="shared" si="143"/>
        <v>1</v>
      </c>
      <c r="X716" s="25">
        <f t="shared" si="144"/>
        <v>1</v>
      </c>
      <c r="Y716" s="25">
        <f t="shared" si="145"/>
        <v>0</v>
      </c>
      <c r="Z716" s="27">
        <f t="shared" si="146"/>
        <v>0</v>
      </c>
      <c r="AA716" s="66" t="str">
        <f t="shared" si="147"/>
        <v>SRSA</v>
      </c>
      <c r="AB716" s="32">
        <f t="shared" si="148"/>
        <v>1</v>
      </c>
      <c r="AC716" s="25">
        <f t="shared" si="149"/>
        <v>1</v>
      </c>
      <c r="AD716" s="27" t="str">
        <f t="shared" si="150"/>
        <v>Initial</v>
      </c>
      <c r="AE716" s="66" t="str">
        <f t="shared" si="151"/>
        <v>-</v>
      </c>
      <c r="AF716" s="32" t="str">
        <f t="shared" si="152"/>
        <v>SRSA</v>
      </c>
    </row>
    <row r="717" spans="1:32" s="1" customFormat="1" ht="12.75">
      <c r="A717" s="136">
        <v>2633360</v>
      </c>
      <c r="B717" s="137">
        <v>45050</v>
      </c>
      <c r="C717" s="32" t="s">
        <v>978</v>
      </c>
      <c r="D717" s="25" t="s">
        <v>735</v>
      </c>
      <c r="E717" s="25" t="s">
        <v>979</v>
      </c>
      <c r="F717" s="25">
        <v>49682</v>
      </c>
      <c r="G717" s="26">
        <v>367</v>
      </c>
      <c r="H717" s="27">
        <v>2312718604</v>
      </c>
      <c r="I717" s="28">
        <v>7</v>
      </c>
      <c r="J717" s="29" t="s">
        <v>2236</v>
      </c>
      <c r="K717" s="67" t="s">
        <v>2234</v>
      </c>
      <c r="L717" s="47">
        <v>962</v>
      </c>
      <c r="M717" s="50" t="s">
        <v>2235</v>
      </c>
      <c r="N717" s="129">
        <v>9.044368601</v>
      </c>
      <c r="O717" s="29" t="str">
        <f t="shared" si="153"/>
        <v>NO</v>
      </c>
      <c r="P717" s="130"/>
      <c r="Q717" s="53" t="str">
        <f t="shared" si="142"/>
        <v>NO</v>
      </c>
      <c r="R717" s="56" t="s">
        <v>2236</v>
      </c>
      <c r="S717" s="57">
        <v>53013</v>
      </c>
      <c r="T717" s="33">
        <v>3770</v>
      </c>
      <c r="U717" s="33">
        <v>5582</v>
      </c>
      <c r="V717" s="58">
        <v>635</v>
      </c>
      <c r="W717" s="32">
        <f t="shared" si="143"/>
        <v>1</v>
      </c>
      <c r="X717" s="25">
        <f t="shared" si="144"/>
        <v>0</v>
      </c>
      <c r="Y717" s="25">
        <f t="shared" si="145"/>
        <v>0</v>
      </c>
      <c r="Z717" s="27">
        <f t="shared" si="146"/>
        <v>0</v>
      </c>
      <c r="AA717" s="66" t="str">
        <f t="shared" si="147"/>
        <v>-</v>
      </c>
      <c r="AB717" s="32">
        <f t="shared" si="148"/>
        <v>1</v>
      </c>
      <c r="AC717" s="25">
        <f t="shared" si="149"/>
        <v>0</v>
      </c>
      <c r="AD717" s="27">
        <f t="shared" si="150"/>
        <v>0</v>
      </c>
      <c r="AE717" s="66" t="str">
        <f t="shared" si="151"/>
        <v>-</v>
      </c>
      <c r="AF717" s="32">
        <f t="shared" si="152"/>
        <v>0</v>
      </c>
    </row>
    <row r="718" spans="1:32" s="1" customFormat="1" ht="12.75">
      <c r="A718" s="136">
        <v>2633410</v>
      </c>
      <c r="B718" s="137">
        <v>73255</v>
      </c>
      <c r="C718" s="32" t="s">
        <v>980</v>
      </c>
      <c r="D718" s="25" t="s">
        <v>981</v>
      </c>
      <c r="E718" s="25" t="s">
        <v>486</v>
      </c>
      <c r="F718" s="25">
        <v>48609</v>
      </c>
      <c r="G718" s="26">
        <v>5118</v>
      </c>
      <c r="H718" s="27">
        <v>9899213701</v>
      </c>
      <c r="I718" s="28" t="s">
        <v>467</v>
      </c>
      <c r="J718" s="29" t="s">
        <v>2235</v>
      </c>
      <c r="K718" s="67" t="s">
        <v>2234</v>
      </c>
      <c r="L718" s="47">
        <v>1568</v>
      </c>
      <c r="M718" s="50" t="s">
        <v>2235</v>
      </c>
      <c r="N718" s="129">
        <v>2.451612903</v>
      </c>
      <c r="O718" s="29" t="str">
        <f t="shared" si="153"/>
        <v>NO</v>
      </c>
      <c r="P718" s="130"/>
      <c r="Q718" s="53" t="str">
        <f t="shared" si="142"/>
        <v>NO</v>
      </c>
      <c r="R718" s="56" t="s">
        <v>2235</v>
      </c>
      <c r="S718" s="57">
        <v>40771</v>
      </c>
      <c r="T718" s="33">
        <v>2508</v>
      </c>
      <c r="U718" s="33">
        <v>6769</v>
      </c>
      <c r="V718" s="58">
        <v>1033</v>
      </c>
      <c r="W718" s="32">
        <f t="shared" si="143"/>
        <v>0</v>
      </c>
      <c r="X718" s="25">
        <f t="shared" si="144"/>
        <v>0</v>
      </c>
      <c r="Y718" s="25">
        <f t="shared" si="145"/>
        <v>0</v>
      </c>
      <c r="Z718" s="27">
        <f t="shared" si="146"/>
        <v>0</v>
      </c>
      <c r="AA718" s="66" t="str">
        <f t="shared" si="147"/>
        <v>-</v>
      </c>
      <c r="AB718" s="32">
        <f t="shared" si="148"/>
        <v>0</v>
      </c>
      <c r="AC718" s="25">
        <f t="shared" si="149"/>
        <v>0</v>
      </c>
      <c r="AD718" s="27">
        <f t="shared" si="150"/>
        <v>0</v>
      </c>
      <c r="AE718" s="66" t="str">
        <f t="shared" si="151"/>
        <v>-</v>
      </c>
      <c r="AF718" s="32">
        <f t="shared" si="152"/>
        <v>0</v>
      </c>
    </row>
    <row r="719" spans="1:32" s="1" customFormat="1" ht="12.75">
      <c r="A719" s="136">
        <v>2633420</v>
      </c>
      <c r="B719" s="137">
        <v>25180</v>
      </c>
      <c r="C719" s="32" t="s">
        <v>982</v>
      </c>
      <c r="D719" s="25" t="s">
        <v>983</v>
      </c>
      <c r="E719" s="25" t="s">
        <v>984</v>
      </c>
      <c r="F719" s="25">
        <v>48473</v>
      </c>
      <c r="G719" s="26">
        <v>1242</v>
      </c>
      <c r="H719" s="27">
        <v>8105912300</v>
      </c>
      <c r="I719" s="28" t="s">
        <v>467</v>
      </c>
      <c r="J719" s="29" t="s">
        <v>2235</v>
      </c>
      <c r="K719" s="67" t="s">
        <v>2234</v>
      </c>
      <c r="L719" s="47">
        <v>3838</v>
      </c>
      <c r="M719" s="50" t="s">
        <v>2235</v>
      </c>
      <c r="N719" s="129">
        <v>4.79605558</v>
      </c>
      <c r="O719" s="29" t="str">
        <f t="shared" si="153"/>
        <v>NO</v>
      </c>
      <c r="P719" s="130"/>
      <c r="Q719" s="53" t="str">
        <f t="shared" si="142"/>
        <v>NO</v>
      </c>
      <c r="R719" s="56" t="s">
        <v>2235</v>
      </c>
      <c r="S719" s="57">
        <v>111882</v>
      </c>
      <c r="T719" s="33">
        <v>4259</v>
      </c>
      <c r="U719" s="33">
        <v>15717</v>
      </c>
      <c r="V719" s="58">
        <v>2529</v>
      </c>
      <c r="W719" s="32">
        <f t="shared" si="143"/>
        <v>0</v>
      </c>
      <c r="X719" s="25">
        <f t="shared" si="144"/>
        <v>0</v>
      </c>
      <c r="Y719" s="25">
        <f t="shared" si="145"/>
        <v>0</v>
      </c>
      <c r="Z719" s="27">
        <f t="shared" si="146"/>
        <v>0</v>
      </c>
      <c r="AA719" s="66" t="str">
        <f t="shared" si="147"/>
        <v>-</v>
      </c>
      <c r="AB719" s="32">
        <f t="shared" si="148"/>
        <v>0</v>
      </c>
      <c r="AC719" s="25">
        <f t="shared" si="149"/>
        <v>0</v>
      </c>
      <c r="AD719" s="27">
        <f t="shared" si="150"/>
        <v>0</v>
      </c>
      <c r="AE719" s="66" t="str">
        <f t="shared" si="151"/>
        <v>-</v>
      </c>
      <c r="AF719" s="32">
        <f t="shared" si="152"/>
        <v>0</v>
      </c>
    </row>
    <row r="720" spans="1:32" s="1" customFormat="1" ht="12.75">
      <c r="A720" s="136">
        <v>2625350</v>
      </c>
      <c r="B720" s="137">
        <v>48040</v>
      </c>
      <c r="C720" s="32" t="s">
        <v>183</v>
      </c>
      <c r="D720" s="25" t="s">
        <v>184</v>
      </c>
      <c r="E720" s="25" t="s">
        <v>185</v>
      </c>
      <c r="F720" s="25">
        <v>49868</v>
      </c>
      <c r="G720" s="26">
        <v>1598</v>
      </c>
      <c r="H720" s="27">
        <v>9062933226</v>
      </c>
      <c r="I720" s="28" t="s">
        <v>459</v>
      </c>
      <c r="J720" s="29" t="s">
        <v>2235</v>
      </c>
      <c r="K720" s="67" t="s">
        <v>2234</v>
      </c>
      <c r="L720" s="47">
        <v>1060</v>
      </c>
      <c r="M720" s="50" t="s">
        <v>2236</v>
      </c>
      <c r="N720" s="129">
        <v>17.34104046</v>
      </c>
      <c r="O720" s="29" t="str">
        <f t="shared" si="153"/>
        <v>NO</v>
      </c>
      <c r="P720" s="130"/>
      <c r="Q720" s="53" t="str">
        <f t="shared" si="142"/>
        <v>NO</v>
      </c>
      <c r="R720" s="56" t="s">
        <v>2236</v>
      </c>
      <c r="S720" s="57">
        <v>103524</v>
      </c>
      <c r="T720" s="33">
        <v>10265</v>
      </c>
      <c r="U720" s="33">
        <v>10457</v>
      </c>
      <c r="V720" s="58">
        <v>13962</v>
      </c>
      <c r="W720" s="32">
        <f t="shared" si="143"/>
        <v>0</v>
      </c>
      <c r="X720" s="25">
        <f t="shared" si="144"/>
        <v>1</v>
      </c>
      <c r="Y720" s="25">
        <f t="shared" si="145"/>
        <v>0</v>
      </c>
      <c r="Z720" s="27">
        <f t="shared" si="146"/>
        <v>0</v>
      </c>
      <c r="AA720" s="66" t="str">
        <f t="shared" si="147"/>
        <v>-</v>
      </c>
      <c r="AB720" s="32">
        <f t="shared" si="148"/>
        <v>1</v>
      </c>
      <c r="AC720" s="25">
        <f t="shared" si="149"/>
        <v>0</v>
      </c>
      <c r="AD720" s="27">
        <f t="shared" si="150"/>
        <v>0</v>
      </c>
      <c r="AE720" s="66" t="str">
        <f t="shared" si="151"/>
        <v>-</v>
      </c>
      <c r="AF720" s="32">
        <f t="shared" si="152"/>
        <v>0</v>
      </c>
    </row>
    <row r="721" spans="1:32" s="1" customFormat="1" ht="12.75">
      <c r="A721" s="136">
        <v>2633510</v>
      </c>
      <c r="B721" s="137">
        <v>35030</v>
      </c>
      <c r="C721" s="32" t="s">
        <v>985</v>
      </c>
      <c r="D721" s="25" t="s">
        <v>986</v>
      </c>
      <c r="E721" s="25" t="s">
        <v>391</v>
      </c>
      <c r="F721" s="25">
        <v>48763</v>
      </c>
      <c r="G721" s="26">
        <v>9252</v>
      </c>
      <c r="H721" s="27">
        <v>9899842250</v>
      </c>
      <c r="I721" s="28">
        <v>7</v>
      </c>
      <c r="J721" s="29" t="s">
        <v>2236</v>
      </c>
      <c r="K721" s="67" t="s">
        <v>2234</v>
      </c>
      <c r="L721" s="47">
        <v>1402</v>
      </c>
      <c r="M721" s="50" t="s">
        <v>2235</v>
      </c>
      <c r="N721" s="129">
        <v>12.79205607</v>
      </c>
      <c r="O721" s="29" t="str">
        <f t="shared" si="153"/>
        <v>NO</v>
      </c>
      <c r="P721" s="130"/>
      <c r="Q721" s="53" t="str">
        <f t="shared" si="142"/>
        <v>NO</v>
      </c>
      <c r="R721" s="56" t="s">
        <v>2236</v>
      </c>
      <c r="S721" s="57">
        <v>90173</v>
      </c>
      <c r="T721" s="33">
        <v>7005</v>
      </c>
      <c r="U721" s="33">
        <v>9465</v>
      </c>
      <c r="V721" s="58">
        <v>924</v>
      </c>
      <c r="W721" s="32">
        <f t="shared" si="143"/>
        <v>1</v>
      </c>
      <c r="X721" s="25">
        <f t="shared" si="144"/>
        <v>0</v>
      </c>
      <c r="Y721" s="25">
        <f t="shared" si="145"/>
        <v>0</v>
      </c>
      <c r="Z721" s="27">
        <f t="shared" si="146"/>
        <v>0</v>
      </c>
      <c r="AA721" s="66" t="str">
        <f t="shared" si="147"/>
        <v>-</v>
      </c>
      <c r="AB721" s="32">
        <f t="shared" si="148"/>
        <v>1</v>
      </c>
      <c r="AC721" s="25">
        <f t="shared" si="149"/>
        <v>0</v>
      </c>
      <c r="AD721" s="27">
        <f t="shared" si="150"/>
        <v>0</v>
      </c>
      <c r="AE721" s="66" t="str">
        <f t="shared" si="151"/>
        <v>-</v>
      </c>
      <c r="AF721" s="32">
        <f t="shared" si="152"/>
        <v>0</v>
      </c>
    </row>
    <row r="722" spans="1:32" s="1" customFormat="1" ht="12.75">
      <c r="A722" s="136">
        <v>2633540</v>
      </c>
      <c r="B722" s="137">
        <v>82150</v>
      </c>
      <c r="C722" s="32" t="s">
        <v>987</v>
      </c>
      <c r="D722" s="25" t="s">
        <v>988</v>
      </c>
      <c r="E722" s="25" t="s">
        <v>1531</v>
      </c>
      <c r="F722" s="25">
        <v>48180</v>
      </c>
      <c r="G722" s="26">
        <v>4625</v>
      </c>
      <c r="H722" s="27">
        <v>7343741200</v>
      </c>
      <c r="I722" s="28" t="s">
        <v>462</v>
      </c>
      <c r="J722" s="29" t="s">
        <v>2235</v>
      </c>
      <c r="K722" s="67" t="s">
        <v>2234</v>
      </c>
      <c r="L722" s="47">
        <v>9990</v>
      </c>
      <c r="M722" s="50" t="s">
        <v>2235</v>
      </c>
      <c r="N722" s="129">
        <v>14.3869542</v>
      </c>
      <c r="O722" s="29" t="str">
        <f t="shared" si="153"/>
        <v>NO</v>
      </c>
      <c r="P722" s="130"/>
      <c r="Q722" s="53" t="str">
        <f t="shared" si="142"/>
        <v>NO</v>
      </c>
      <c r="R722" s="56" t="s">
        <v>2235</v>
      </c>
      <c r="S722" s="57">
        <v>732317</v>
      </c>
      <c r="T722" s="33">
        <v>64196</v>
      </c>
      <c r="U722" s="33">
        <v>169031</v>
      </c>
      <c r="V722" s="58">
        <v>50857</v>
      </c>
      <c r="W722" s="32">
        <f t="shared" si="143"/>
        <v>0</v>
      </c>
      <c r="X722" s="25">
        <f t="shared" si="144"/>
        <v>0</v>
      </c>
      <c r="Y722" s="25">
        <f t="shared" si="145"/>
        <v>0</v>
      </c>
      <c r="Z722" s="27">
        <f t="shared" si="146"/>
        <v>0</v>
      </c>
      <c r="AA722" s="66" t="str">
        <f t="shared" si="147"/>
        <v>-</v>
      </c>
      <c r="AB722" s="32">
        <f t="shared" si="148"/>
        <v>0</v>
      </c>
      <c r="AC722" s="25">
        <f t="shared" si="149"/>
        <v>0</v>
      </c>
      <c r="AD722" s="27">
        <f t="shared" si="150"/>
        <v>0</v>
      </c>
      <c r="AE722" s="66" t="str">
        <f t="shared" si="151"/>
        <v>-</v>
      </c>
      <c r="AF722" s="32">
        <f t="shared" si="152"/>
        <v>0</v>
      </c>
    </row>
    <row r="723" spans="1:32" s="1" customFormat="1" ht="12.75">
      <c r="A723" s="136">
        <v>2633720</v>
      </c>
      <c r="B723" s="137">
        <v>46140</v>
      </c>
      <c r="C723" s="32" t="s">
        <v>989</v>
      </c>
      <c r="D723" s="25" t="s">
        <v>990</v>
      </c>
      <c r="E723" s="25" t="s">
        <v>514</v>
      </c>
      <c r="F723" s="25">
        <v>49286</v>
      </c>
      <c r="G723" s="26">
        <v>1399</v>
      </c>
      <c r="H723" s="27">
        <v>5174247318</v>
      </c>
      <c r="I723" s="28">
        <v>6</v>
      </c>
      <c r="J723" s="29" t="s">
        <v>2235</v>
      </c>
      <c r="K723" s="67" t="s">
        <v>2234</v>
      </c>
      <c r="L723" s="47">
        <v>3168</v>
      </c>
      <c r="M723" s="50" t="s">
        <v>2235</v>
      </c>
      <c r="N723" s="129">
        <v>4.063860668</v>
      </c>
      <c r="O723" s="29" t="str">
        <f t="shared" si="153"/>
        <v>NO</v>
      </c>
      <c r="P723" s="130"/>
      <c r="Q723" s="53" t="str">
        <f t="shared" si="142"/>
        <v>NO</v>
      </c>
      <c r="R723" s="56" t="s">
        <v>2236</v>
      </c>
      <c r="S723" s="57">
        <v>93645</v>
      </c>
      <c r="T723" s="33">
        <v>3337</v>
      </c>
      <c r="U723" s="33">
        <v>23343</v>
      </c>
      <c r="V723" s="58">
        <v>2087</v>
      </c>
      <c r="W723" s="32">
        <f t="shared" si="143"/>
        <v>0</v>
      </c>
      <c r="X723" s="25">
        <f t="shared" si="144"/>
        <v>0</v>
      </c>
      <c r="Y723" s="25">
        <f t="shared" si="145"/>
        <v>0</v>
      </c>
      <c r="Z723" s="27">
        <f t="shared" si="146"/>
        <v>0</v>
      </c>
      <c r="AA723" s="66" t="str">
        <f t="shared" si="147"/>
        <v>-</v>
      </c>
      <c r="AB723" s="32">
        <f t="shared" si="148"/>
        <v>1</v>
      </c>
      <c r="AC723" s="25">
        <f t="shared" si="149"/>
        <v>0</v>
      </c>
      <c r="AD723" s="27">
        <f t="shared" si="150"/>
        <v>0</v>
      </c>
      <c r="AE723" s="66" t="str">
        <f t="shared" si="151"/>
        <v>-</v>
      </c>
      <c r="AF723" s="32">
        <f t="shared" si="152"/>
        <v>0</v>
      </c>
    </row>
    <row r="724" spans="1:32" s="1" customFormat="1" ht="12.75">
      <c r="A724" s="136">
        <v>2633750</v>
      </c>
      <c r="B724" s="137">
        <v>13130</v>
      </c>
      <c r="C724" s="32" t="s">
        <v>991</v>
      </c>
      <c r="D724" s="25" t="s">
        <v>992</v>
      </c>
      <c r="E724" s="25" t="s">
        <v>993</v>
      </c>
      <c r="F724" s="25">
        <v>49092</v>
      </c>
      <c r="G724" s="26">
        <v>9266</v>
      </c>
      <c r="H724" s="27">
        <v>5177674121</v>
      </c>
      <c r="I724" s="28">
        <v>8</v>
      </c>
      <c r="J724" s="29" t="s">
        <v>2236</v>
      </c>
      <c r="K724" s="67" t="s">
        <v>2234</v>
      </c>
      <c r="L724" s="47">
        <v>349</v>
      </c>
      <c r="M724" s="50" t="s">
        <v>2234</v>
      </c>
      <c r="N724" s="129">
        <v>8.374384236</v>
      </c>
      <c r="O724" s="29" t="str">
        <f t="shared" si="153"/>
        <v>NO</v>
      </c>
      <c r="P724" s="130"/>
      <c r="Q724" s="53" t="str">
        <f t="shared" si="142"/>
        <v>NO</v>
      </c>
      <c r="R724" s="56" t="s">
        <v>2236</v>
      </c>
      <c r="S724" s="57">
        <v>17491</v>
      </c>
      <c r="T724" s="33">
        <v>1442</v>
      </c>
      <c r="U724" s="33">
        <v>2169</v>
      </c>
      <c r="V724" s="58">
        <v>230</v>
      </c>
      <c r="W724" s="32">
        <f t="shared" si="143"/>
        <v>1</v>
      </c>
      <c r="X724" s="25">
        <f t="shared" si="144"/>
        <v>1</v>
      </c>
      <c r="Y724" s="25">
        <f t="shared" si="145"/>
        <v>0</v>
      </c>
      <c r="Z724" s="27">
        <f t="shared" si="146"/>
        <v>0</v>
      </c>
      <c r="AA724" s="66" t="str">
        <f t="shared" si="147"/>
        <v>SRSA</v>
      </c>
      <c r="AB724" s="32">
        <f t="shared" si="148"/>
        <v>1</v>
      </c>
      <c r="AC724" s="25">
        <f t="shared" si="149"/>
        <v>0</v>
      </c>
      <c r="AD724" s="27">
        <f t="shared" si="150"/>
        <v>0</v>
      </c>
      <c r="AE724" s="66" t="str">
        <f t="shared" si="151"/>
        <v>-</v>
      </c>
      <c r="AF724" s="32">
        <f t="shared" si="152"/>
        <v>0</v>
      </c>
    </row>
    <row r="725" spans="1:32" s="1" customFormat="1" ht="12.75">
      <c r="A725" s="136">
        <v>2600088</v>
      </c>
      <c r="B725" s="137">
        <v>38901</v>
      </c>
      <c r="C725" s="32" t="s">
        <v>395</v>
      </c>
      <c r="D725" s="25" t="s">
        <v>396</v>
      </c>
      <c r="E725" s="25" t="s">
        <v>785</v>
      </c>
      <c r="F725" s="25">
        <v>49201</v>
      </c>
      <c r="G725" s="26">
        <v>8335</v>
      </c>
      <c r="H725" s="27">
        <v>5177960031</v>
      </c>
      <c r="I725" s="28" t="s">
        <v>467</v>
      </c>
      <c r="J725" s="29" t="s">
        <v>2235</v>
      </c>
      <c r="K725" s="67" t="s">
        <v>2234</v>
      </c>
      <c r="L725" s="47">
        <v>210</v>
      </c>
      <c r="M725" s="50" t="s">
        <v>2234</v>
      </c>
      <c r="N725" s="129" t="s">
        <v>454</v>
      </c>
      <c r="O725" s="29" t="str">
        <f t="shared" si="153"/>
        <v>M</v>
      </c>
      <c r="P725" s="130">
        <v>15.301</v>
      </c>
      <c r="Q725" s="53" t="str">
        <f t="shared" si="142"/>
        <v>NO</v>
      </c>
      <c r="R725" s="56" t="s">
        <v>2235</v>
      </c>
      <c r="S725" s="57">
        <v>5184</v>
      </c>
      <c r="T725" s="33">
        <v>1071</v>
      </c>
      <c r="U725" s="33">
        <v>1212</v>
      </c>
      <c r="V725" s="58">
        <v>1200</v>
      </c>
      <c r="W725" s="32">
        <f t="shared" si="143"/>
        <v>0</v>
      </c>
      <c r="X725" s="25">
        <f t="shared" si="144"/>
        <v>1</v>
      </c>
      <c r="Y725" s="25">
        <f t="shared" si="145"/>
        <v>0</v>
      </c>
      <c r="Z725" s="27">
        <f t="shared" si="146"/>
        <v>0</v>
      </c>
      <c r="AA725" s="66" t="str">
        <f t="shared" si="147"/>
        <v>-</v>
      </c>
      <c r="AB725" s="32">
        <f t="shared" si="148"/>
        <v>0</v>
      </c>
      <c r="AC725" s="25">
        <f t="shared" si="149"/>
        <v>0</v>
      </c>
      <c r="AD725" s="27">
        <f t="shared" si="150"/>
        <v>0</v>
      </c>
      <c r="AE725" s="66" t="str">
        <f t="shared" si="151"/>
        <v>-</v>
      </c>
      <c r="AF725" s="32">
        <f t="shared" si="152"/>
        <v>0</v>
      </c>
    </row>
    <row r="726" spans="1:32" s="1" customFormat="1" ht="12.75">
      <c r="A726" s="136">
        <v>2600096</v>
      </c>
      <c r="B726" s="137">
        <v>41908</v>
      </c>
      <c r="C726" s="32" t="s">
        <v>408</v>
      </c>
      <c r="D726" s="25" t="s">
        <v>409</v>
      </c>
      <c r="E726" s="25" t="s">
        <v>410</v>
      </c>
      <c r="F726" s="25">
        <v>49315</v>
      </c>
      <c r="G726" s="26">
        <v>8631</v>
      </c>
      <c r="H726" s="27">
        <v>6168784852</v>
      </c>
      <c r="I726" s="28">
        <v>8</v>
      </c>
      <c r="J726" s="29" t="s">
        <v>2236</v>
      </c>
      <c r="K726" s="67" t="s">
        <v>2234</v>
      </c>
      <c r="L726" s="47">
        <v>150</v>
      </c>
      <c r="M726" s="50" t="s">
        <v>2234</v>
      </c>
      <c r="N726" s="129" t="s">
        <v>454</v>
      </c>
      <c r="O726" s="29" t="str">
        <f t="shared" si="153"/>
        <v>M</v>
      </c>
      <c r="P726" s="130">
        <v>2.446</v>
      </c>
      <c r="Q726" s="53" t="str">
        <f t="shared" si="142"/>
        <v>NO</v>
      </c>
      <c r="R726" s="56" t="s">
        <v>2236</v>
      </c>
      <c r="S726" s="57">
        <v>4137</v>
      </c>
      <c r="T726" s="33">
        <v>0</v>
      </c>
      <c r="U726" s="33">
        <v>412</v>
      </c>
      <c r="V726" s="58">
        <v>99</v>
      </c>
      <c r="W726" s="32">
        <f t="shared" si="143"/>
        <v>1</v>
      </c>
      <c r="X726" s="25">
        <f t="shared" si="144"/>
        <v>1</v>
      </c>
      <c r="Y726" s="25">
        <f t="shared" si="145"/>
        <v>0</v>
      </c>
      <c r="Z726" s="27">
        <f t="shared" si="146"/>
        <v>0</v>
      </c>
      <c r="AA726" s="66" t="str">
        <f t="shared" si="147"/>
        <v>SRSA</v>
      </c>
      <c r="AB726" s="32">
        <f t="shared" si="148"/>
        <v>1</v>
      </c>
      <c r="AC726" s="25">
        <f t="shared" si="149"/>
        <v>0</v>
      </c>
      <c r="AD726" s="27">
        <f t="shared" si="150"/>
        <v>0</v>
      </c>
      <c r="AE726" s="66" t="str">
        <f t="shared" si="151"/>
        <v>-</v>
      </c>
      <c r="AF726" s="32">
        <f t="shared" si="152"/>
        <v>0</v>
      </c>
    </row>
    <row r="727" spans="1:32" s="1" customFormat="1" ht="12.75">
      <c r="A727" s="136">
        <v>2600129</v>
      </c>
      <c r="B727" s="137">
        <v>82908</v>
      </c>
      <c r="C727" s="32" t="s">
        <v>1244</v>
      </c>
      <c r="D727" s="25" t="s">
        <v>1245</v>
      </c>
      <c r="E727" s="25" t="s">
        <v>1246</v>
      </c>
      <c r="F727" s="25">
        <v>48141</v>
      </c>
      <c r="G727" s="26">
        <v>1656</v>
      </c>
      <c r="H727" s="27">
        <v>7347284813</v>
      </c>
      <c r="I727" s="28">
        <v>3</v>
      </c>
      <c r="J727" s="29" t="s">
        <v>2235</v>
      </c>
      <c r="K727" s="67" t="s">
        <v>2234</v>
      </c>
      <c r="L727" s="47">
        <v>346</v>
      </c>
      <c r="M727" s="50" t="s">
        <v>2234</v>
      </c>
      <c r="N727" s="129" t="s">
        <v>454</v>
      </c>
      <c r="O727" s="29" t="str">
        <f t="shared" si="153"/>
        <v>M</v>
      </c>
      <c r="P727" s="130">
        <v>32.713</v>
      </c>
      <c r="Q727" s="53" t="str">
        <f t="shared" si="142"/>
        <v>YES</v>
      </c>
      <c r="R727" s="56" t="s">
        <v>2235</v>
      </c>
      <c r="S727" s="57">
        <v>43251</v>
      </c>
      <c r="T727" s="33">
        <v>5161</v>
      </c>
      <c r="U727" s="33">
        <v>4867</v>
      </c>
      <c r="V727" s="58">
        <v>5874</v>
      </c>
      <c r="W727" s="32">
        <f t="shared" si="143"/>
        <v>0</v>
      </c>
      <c r="X727" s="25">
        <f t="shared" si="144"/>
        <v>1</v>
      </c>
      <c r="Y727" s="25">
        <f t="shared" si="145"/>
        <v>0</v>
      </c>
      <c r="Z727" s="27">
        <f t="shared" si="146"/>
        <v>0</v>
      </c>
      <c r="AA727" s="66" t="str">
        <f t="shared" si="147"/>
        <v>-</v>
      </c>
      <c r="AB727" s="32">
        <f t="shared" si="148"/>
        <v>0</v>
      </c>
      <c r="AC727" s="25">
        <f t="shared" si="149"/>
        <v>1</v>
      </c>
      <c r="AD727" s="27">
        <f t="shared" si="150"/>
        <v>0</v>
      </c>
      <c r="AE727" s="66" t="str">
        <f t="shared" si="151"/>
        <v>-</v>
      </c>
      <c r="AF727" s="32">
        <f t="shared" si="152"/>
        <v>0</v>
      </c>
    </row>
    <row r="728" spans="1:32" s="1" customFormat="1" ht="12.75">
      <c r="A728" s="136">
        <v>2633810</v>
      </c>
      <c r="B728" s="137">
        <v>8050</v>
      </c>
      <c r="C728" s="32" t="s">
        <v>994</v>
      </c>
      <c r="D728" s="25" t="s">
        <v>995</v>
      </c>
      <c r="E728" s="25" t="s">
        <v>996</v>
      </c>
      <c r="F728" s="25">
        <v>49333</v>
      </c>
      <c r="G728" s="26">
        <v>9274</v>
      </c>
      <c r="H728" s="27">
        <v>2697953313</v>
      </c>
      <c r="I728" s="28" t="s">
        <v>467</v>
      </c>
      <c r="J728" s="29" t="s">
        <v>2235</v>
      </c>
      <c r="K728" s="67" t="s">
        <v>2234</v>
      </c>
      <c r="L728" s="47">
        <v>2662</v>
      </c>
      <c r="M728" s="50" t="s">
        <v>2235</v>
      </c>
      <c r="N728" s="129">
        <v>3.90440929</v>
      </c>
      <c r="O728" s="29" t="str">
        <f t="shared" si="153"/>
        <v>NO</v>
      </c>
      <c r="P728" s="130"/>
      <c r="Q728" s="53" t="str">
        <f t="shared" si="142"/>
        <v>NO</v>
      </c>
      <c r="R728" s="56" t="s">
        <v>2235</v>
      </c>
      <c r="S728" s="57">
        <v>84744</v>
      </c>
      <c r="T728" s="33">
        <v>3309</v>
      </c>
      <c r="U728" s="33">
        <v>10032</v>
      </c>
      <c r="V728" s="58">
        <v>1755</v>
      </c>
      <c r="W728" s="32">
        <f t="shared" si="143"/>
        <v>0</v>
      </c>
      <c r="X728" s="25">
        <f t="shared" si="144"/>
        <v>0</v>
      </c>
      <c r="Y728" s="25">
        <f t="shared" si="145"/>
        <v>0</v>
      </c>
      <c r="Z728" s="27">
        <f t="shared" si="146"/>
        <v>0</v>
      </c>
      <c r="AA728" s="66" t="str">
        <f t="shared" si="147"/>
        <v>-</v>
      </c>
      <c r="AB728" s="32">
        <f t="shared" si="148"/>
        <v>0</v>
      </c>
      <c r="AC728" s="25">
        <f t="shared" si="149"/>
        <v>0</v>
      </c>
      <c r="AD728" s="27">
        <f t="shared" si="150"/>
        <v>0</v>
      </c>
      <c r="AE728" s="66" t="str">
        <f t="shared" si="151"/>
        <v>-</v>
      </c>
      <c r="AF728" s="32">
        <f t="shared" si="152"/>
        <v>0</v>
      </c>
    </row>
    <row r="729" spans="1:32" s="1" customFormat="1" ht="12.75">
      <c r="A729" s="136">
        <v>2600288</v>
      </c>
      <c r="B729" s="137">
        <v>61904</v>
      </c>
      <c r="C729" s="32" t="s">
        <v>1551</v>
      </c>
      <c r="D729" s="25" t="s">
        <v>1552</v>
      </c>
      <c r="E729" s="25" t="s">
        <v>428</v>
      </c>
      <c r="F729" s="25">
        <v>49442</v>
      </c>
      <c r="G729" s="26">
        <v>4025</v>
      </c>
      <c r="H729" s="27">
        <v>2317673365</v>
      </c>
      <c r="I729" s="28">
        <v>2</v>
      </c>
      <c r="J729" s="29" t="s">
        <v>2235</v>
      </c>
      <c r="K729" s="67" t="s">
        <v>2234</v>
      </c>
      <c r="L729" s="47">
        <v>81</v>
      </c>
      <c r="M729" s="50" t="s">
        <v>2234</v>
      </c>
      <c r="N729" s="129" t="s">
        <v>454</v>
      </c>
      <c r="O729" s="29" t="str">
        <f t="shared" si="153"/>
        <v>M</v>
      </c>
      <c r="P729" s="130">
        <v>7.955</v>
      </c>
      <c r="Q729" s="53" t="str">
        <f t="shared" si="142"/>
        <v>NO</v>
      </c>
      <c r="R729" s="56" t="s">
        <v>2235</v>
      </c>
      <c r="S729" s="57">
        <v>1625</v>
      </c>
      <c r="T729" s="33">
        <v>0</v>
      </c>
      <c r="U729" s="33">
        <v>0</v>
      </c>
      <c r="V729" s="58">
        <v>53</v>
      </c>
      <c r="W729" s="32">
        <f t="shared" si="143"/>
        <v>0</v>
      </c>
      <c r="X729" s="25">
        <f t="shared" si="144"/>
        <v>1</v>
      </c>
      <c r="Y729" s="25">
        <f t="shared" si="145"/>
        <v>0</v>
      </c>
      <c r="Z729" s="27">
        <f t="shared" si="146"/>
        <v>0</v>
      </c>
      <c r="AA729" s="66" t="str">
        <f t="shared" si="147"/>
        <v>-</v>
      </c>
      <c r="AB729" s="32">
        <f t="shared" si="148"/>
        <v>0</v>
      </c>
      <c r="AC729" s="25">
        <f t="shared" si="149"/>
        <v>0</v>
      </c>
      <c r="AD729" s="27">
        <f t="shared" si="150"/>
        <v>0</v>
      </c>
      <c r="AE729" s="66" t="str">
        <f t="shared" si="151"/>
        <v>-</v>
      </c>
      <c r="AF729" s="32">
        <f t="shared" si="152"/>
        <v>0</v>
      </c>
    </row>
    <row r="730" spans="1:32" s="1" customFormat="1" ht="12.75">
      <c r="A730" s="136">
        <v>2633840</v>
      </c>
      <c r="B730" s="137">
        <v>75080</v>
      </c>
      <c r="C730" s="32" t="s">
        <v>997</v>
      </c>
      <c r="D730" s="25" t="s">
        <v>998</v>
      </c>
      <c r="E730" s="25" t="s">
        <v>999</v>
      </c>
      <c r="F730" s="25">
        <v>49093</v>
      </c>
      <c r="G730" s="26">
        <v>9406</v>
      </c>
      <c r="H730" s="27">
        <v>2692791100</v>
      </c>
      <c r="I730" s="28" t="s">
        <v>459</v>
      </c>
      <c r="J730" s="29" t="s">
        <v>2235</v>
      </c>
      <c r="K730" s="67" t="s">
        <v>2234</v>
      </c>
      <c r="L730" s="47">
        <v>2842</v>
      </c>
      <c r="M730" s="50" t="s">
        <v>2235</v>
      </c>
      <c r="N730" s="129">
        <v>15.13398295</v>
      </c>
      <c r="O730" s="29" t="str">
        <f t="shared" si="153"/>
        <v>NO</v>
      </c>
      <c r="P730" s="130"/>
      <c r="Q730" s="53" t="str">
        <f t="shared" si="142"/>
        <v>NO</v>
      </c>
      <c r="R730" s="56" t="s">
        <v>2236</v>
      </c>
      <c r="S730" s="57">
        <v>224950</v>
      </c>
      <c r="T730" s="33">
        <v>18494</v>
      </c>
      <c r="U730" s="33">
        <v>23089</v>
      </c>
      <c r="V730" s="58">
        <v>15103</v>
      </c>
      <c r="W730" s="32">
        <f t="shared" si="143"/>
        <v>0</v>
      </c>
      <c r="X730" s="25">
        <f t="shared" si="144"/>
        <v>0</v>
      </c>
      <c r="Y730" s="25">
        <f t="shared" si="145"/>
        <v>0</v>
      </c>
      <c r="Z730" s="27">
        <f t="shared" si="146"/>
        <v>0</v>
      </c>
      <c r="AA730" s="66" t="str">
        <f t="shared" si="147"/>
        <v>-</v>
      </c>
      <c r="AB730" s="32">
        <f t="shared" si="148"/>
        <v>1</v>
      </c>
      <c r="AC730" s="25">
        <f t="shared" si="149"/>
        <v>0</v>
      </c>
      <c r="AD730" s="27">
        <f t="shared" si="150"/>
        <v>0</v>
      </c>
      <c r="AE730" s="66" t="str">
        <f t="shared" si="151"/>
        <v>-</v>
      </c>
      <c r="AF730" s="32">
        <f t="shared" si="152"/>
        <v>0</v>
      </c>
    </row>
    <row r="731" spans="1:32" s="1" customFormat="1" ht="12.75">
      <c r="A731" s="136">
        <v>2600154</v>
      </c>
      <c r="B731" s="137">
        <v>59901</v>
      </c>
      <c r="C731" s="32" t="s">
        <v>1301</v>
      </c>
      <c r="D731" s="25" t="s">
        <v>1302</v>
      </c>
      <c r="E731" s="25" t="s">
        <v>794</v>
      </c>
      <c r="F731" s="25">
        <v>48838</v>
      </c>
      <c r="G731" s="26">
        <v>8230</v>
      </c>
      <c r="H731" s="27">
        <v>6167549315</v>
      </c>
      <c r="I731" s="28">
        <v>7</v>
      </c>
      <c r="J731" s="29" t="s">
        <v>2236</v>
      </c>
      <c r="K731" s="67" t="s">
        <v>2234</v>
      </c>
      <c r="L731" s="47">
        <v>149</v>
      </c>
      <c r="M731" s="50" t="s">
        <v>2234</v>
      </c>
      <c r="N731" s="129" t="s">
        <v>454</v>
      </c>
      <c r="O731" s="29" t="str">
        <f t="shared" si="153"/>
        <v>M</v>
      </c>
      <c r="P731" s="130">
        <v>33.951</v>
      </c>
      <c r="Q731" s="53" t="str">
        <f aca="true" t="shared" si="154" ref="Q731:Q762">IF(AND(ISNUMBER(P731),P731&gt;=20),"YES","NO")</f>
        <v>YES</v>
      </c>
      <c r="R731" s="56" t="s">
        <v>2236</v>
      </c>
      <c r="S731" s="57">
        <v>21017</v>
      </c>
      <c r="T731" s="33">
        <v>2551</v>
      </c>
      <c r="U731" s="33">
        <v>0</v>
      </c>
      <c r="V731" s="58">
        <v>2622</v>
      </c>
      <c r="W731" s="32">
        <f t="shared" si="143"/>
        <v>1</v>
      </c>
      <c r="X731" s="25">
        <f t="shared" si="144"/>
        <v>1</v>
      </c>
      <c r="Y731" s="25">
        <f t="shared" si="145"/>
        <v>0</v>
      </c>
      <c r="Z731" s="27">
        <f t="shared" si="146"/>
        <v>0</v>
      </c>
      <c r="AA731" s="66" t="str">
        <f t="shared" si="147"/>
        <v>SRSA</v>
      </c>
      <c r="AB731" s="32">
        <f t="shared" si="148"/>
        <v>1</v>
      </c>
      <c r="AC731" s="25">
        <f t="shared" si="149"/>
        <v>1</v>
      </c>
      <c r="AD731" s="27" t="str">
        <f t="shared" si="150"/>
        <v>Initial</v>
      </c>
      <c r="AE731" s="66" t="str">
        <f t="shared" si="151"/>
        <v>-</v>
      </c>
      <c r="AF731" s="32" t="str">
        <f t="shared" si="152"/>
        <v>SRSA</v>
      </c>
    </row>
    <row r="732" spans="1:32" s="1" customFormat="1" ht="12.75">
      <c r="A732" s="136">
        <v>2600214</v>
      </c>
      <c r="B732" s="137">
        <v>61902</v>
      </c>
      <c r="C732" s="32" t="s">
        <v>1411</v>
      </c>
      <c r="D732" s="25" t="s">
        <v>1412</v>
      </c>
      <c r="E732" s="25" t="s">
        <v>428</v>
      </c>
      <c r="F732" s="25">
        <v>49442</v>
      </c>
      <c r="G732" s="26">
        <v>4439</v>
      </c>
      <c r="H732" s="27">
        <v>2317679700</v>
      </c>
      <c r="I732" s="28">
        <v>4</v>
      </c>
      <c r="J732" s="29" t="s">
        <v>2235</v>
      </c>
      <c r="K732" s="67" t="s">
        <v>2234</v>
      </c>
      <c r="L732" s="47">
        <v>547</v>
      </c>
      <c r="M732" s="50" t="s">
        <v>2234</v>
      </c>
      <c r="N732" s="129" t="s">
        <v>454</v>
      </c>
      <c r="O732" s="29" t="str">
        <f t="shared" si="153"/>
        <v>M</v>
      </c>
      <c r="P732" s="130">
        <v>31.092</v>
      </c>
      <c r="Q732" s="53" t="str">
        <f t="shared" si="154"/>
        <v>YES</v>
      </c>
      <c r="R732" s="56" t="s">
        <v>2235</v>
      </c>
      <c r="S732" s="57">
        <v>40842</v>
      </c>
      <c r="T732" s="33">
        <v>6552</v>
      </c>
      <c r="U732" s="33">
        <v>5190</v>
      </c>
      <c r="V732" s="58">
        <v>8850</v>
      </c>
      <c r="W732" s="32">
        <f t="shared" si="143"/>
        <v>0</v>
      </c>
      <c r="X732" s="25">
        <f t="shared" si="144"/>
        <v>1</v>
      </c>
      <c r="Y732" s="25">
        <f t="shared" si="145"/>
        <v>0</v>
      </c>
      <c r="Z732" s="27">
        <f t="shared" si="146"/>
        <v>0</v>
      </c>
      <c r="AA732" s="66" t="str">
        <f t="shared" si="147"/>
        <v>-</v>
      </c>
      <c r="AB732" s="32">
        <f t="shared" si="148"/>
        <v>0</v>
      </c>
      <c r="AC732" s="25">
        <f t="shared" si="149"/>
        <v>1</v>
      </c>
      <c r="AD732" s="27">
        <f t="shared" si="150"/>
        <v>0</v>
      </c>
      <c r="AE732" s="66" t="str">
        <f t="shared" si="151"/>
        <v>-</v>
      </c>
      <c r="AF732" s="32">
        <f t="shared" si="152"/>
        <v>0</v>
      </c>
    </row>
    <row r="733" spans="1:32" s="1" customFormat="1" ht="12.75">
      <c r="A733" s="136">
        <v>2600178</v>
      </c>
      <c r="B733" s="137">
        <v>82933</v>
      </c>
      <c r="C733" s="32" t="s">
        <v>1341</v>
      </c>
      <c r="D733" s="25" t="s">
        <v>1342</v>
      </c>
      <c r="E733" s="25" t="s">
        <v>1234</v>
      </c>
      <c r="F733" s="25">
        <v>48213</v>
      </c>
      <c r="G733" s="26">
        <v>3186</v>
      </c>
      <c r="H733" s="27">
        <v>3133655601</v>
      </c>
      <c r="I733" s="28">
        <v>1</v>
      </c>
      <c r="J733" s="29" t="s">
        <v>2235</v>
      </c>
      <c r="K733" s="67" t="s">
        <v>2234</v>
      </c>
      <c r="L733" s="47">
        <v>252</v>
      </c>
      <c r="M733" s="50" t="s">
        <v>2234</v>
      </c>
      <c r="N733" s="129" t="s">
        <v>454</v>
      </c>
      <c r="O733" s="29" t="str">
        <f t="shared" si="153"/>
        <v>M</v>
      </c>
      <c r="P733" s="130">
        <v>44.526</v>
      </c>
      <c r="Q733" s="53" t="str">
        <f t="shared" si="154"/>
        <v>YES</v>
      </c>
      <c r="R733" s="56" t="s">
        <v>2235</v>
      </c>
      <c r="S733" s="57">
        <v>29378</v>
      </c>
      <c r="T733" s="33">
        <v>3752</v>
      </c>
      <c r="U733" s="33">
        <v>0</v>
      </c>
      <c r="V733" s="58">
        <v>5755</v>
      </c>
      <c r="W733" s="32">
        <f t="shared" si="143"/>
        <v>0</v>
      </c>
      <c r="X733" s="25">
        <f t="shared" si="144"/>
        <v>1</v>
      </c>
      <c r="Y733" s="25">
        <f t="shared" si="145"/>
        <v>0</v>
      </c>
      <c r="Z733" s="27">
        <f t="shared" si="146"/>
        <v>0</v>
      </c>
      <c r="AA733" s="66" t="str">
        <f t="shared" si="147"/>
        <v>-</v>
      </c>
      <c r="AB733" s="32">
        <f t="shared" si="148"/>
        <v>0</v>
      </c>
      <c r="AC733" s="25">
        <f t="shared" si="149"/>
        <v>1</v>
      </c>
      <c r="AD733" s="27">
        <f t="shared" si="150"/>
        <v>0</v>
      </c>
      <c r="AE733" s="66" t="str">
        <f t="shared" si="151"/>
        <v>-</v>
      </c>
      <c r="AF733" s="32">
        <f t="shared" si="152"/>
        <v>0</v>
      </c>
    </row>
    <row r="734" spans="1:32" s="1" customFormat="1" ht="12.75">
      <c r="A734" s="136">
        <v>2680440</v>
      </c>
      <c r="B734" s="137">
        <v>28000</v>
      </c>
      <c r="C734" s="32" t="s">
        <v>1155</v>
      </c>
      <c r="D734" s="25" t="s">
        <v>1156</v>
      </c>
      <c r="E734" s="25" t="s">
        <v>380</v>
      </c>
      <c r="F734" s="25">
        <v>49696</v>
      </c>
      <c r="G734" s="26">
        <v>6020</v>
      </c>
      <c r="H734" s="27">
        <v>2319226200</v>
      </c>
      <c r="I734" s="28" t="s">
        <v>459</v>
      </c>
      <c r="J734" s="29" t="s">
        <v>2235</v>
      </c>
      <c r="K734" s="67" t="s">
        <v>2234</v>
      </c>
      <c r="L734" s="47">
        <v>339</v>
      </c>
      <c r="M734" s="50" t="s">
        <v>2234</v>
      </c>
      <c r="N734" s="129" t="s">
        <v>454</v>
      </c>
      <c r="O734" s="29" t="str">
        <f t="shared" si="153"/>
        <v>M</v>
      </c>
      <c r="P734" s="130"/>
      <c r="Q734" s="53" t="str">
        <f t="shared" si="154"/>
        <v>NO</v>
      </c>
      <c r="R734" s="56" t="s">
        <v>2236</v>
      </c>
      <c r="S734" s="57">
        <v>2392</v>
      </c>
      <c r="T734" s="33">
        <v>0</v>
      </c>
      <c r="U734" s="33">
        <v>953</v>
      </c>
      <c r="V734" s="58">
        <v>38640</v>
      </c>
      <c r="W734" s="32">
        <f t="shared" si="143"/>
        <v>0</v>
      </c>
      <c r="X734" s="25">
        <f t="shared" si="144"/>
        <v>1</v>
      </c>
      <c r="Y734" s="25">
        <f t="shared" si="145"/>
        <v>0</v>
      </c>
      <c r="Z734" s="27">
        <f t="shared" si="146"/>
        <v>0</v>
      </c>
      <c r="AA734" s="66" t="str">
        <f t="shared" si="147"/>
        <v>-</v>
      </c>
      <c r="AB734" s="32">
        <f t="shared" si="148"/>
        <v>1</v>
      </c>
      <c r="AC734" s="25">
        <f t="shared" si="149"/>
        <v>0</v>
      </c>
      <c r="AD734" s="27">
        <f t="shared" si="150"/>
        <v>0</v>
      </c>
      <c r="AE734" s="66" t="str">
        <f t="shared" si="151"/>
        <v>-</v>
      </c>
      <c r="AF734" s="32">
        <f t="shared" si="152"/>
        <v>0</v>
      </c>
    </row>
    <row r="735" spans="1:32" s="1" customFormat="1" ht="12.75">
      <c r="A735" s="136">
        <v>2600078</v>
      </c>
      <c r="B735" s="137">
        <v>28901</v>
      </c>
      <c r="C735" s="32" t="s">
        <v>378</v>
      </c>
      <c r="D735" s="25" t="s">
        <v>379</v>
      </c>
      <c r="E735" s="25" t="s">
        <v>380</v>
      </c>
      <c r="F735" s="25">
        <v>49686</v>
      </c>
      <c r="G735" s="26">
        <v>9416</v>
      </c>
      <c r="H735" s="27">
        <v>2319477474</v>
      </c>
      <c r="I735" s="28">
        <v>7</v>
      </c>
      <c r="J735" s="29" t="s">
        <v>2236</v>
      </c>
      <c r="K735" s="67" t="s">
        <v>2234</v>
      </c>
      <c r="L735" s="47">
        <v>178</v>
      </c>
      <c r="M735" s="50" t="s">
        <v>2234</v>
      </c>
      <c r="N735" s="129" t="s">
        <v>454</v>
      </c>
      <c r="O735" s="29" t="str">
        <f t="shared" si="153"/>
        <v>M</v>
      </c>
      <c r="P735" s="130">
        <v>2.591</v>
      </c>
      <c r="Q735" s="53" t="str">
        <f t="shared" si="154"/>
        <v>NO</v>
      </c>
      <c r="R735" s="56" t="s">
        <v>2236</v>
      </c>
      <c r="S735" s="57">
        <v>4004</v>
      </c>
      <c r="T735" s="33">
        <v>0</v>
      </c>
      <c r="U735" s="33">
        <v>0</v>
      </c>
      <c r="V735" s="58">
        <v>118</v>
      </c>
      <c r="W735" s="32">
        <f t="shared" si="143"/>
        <v>1</v>
      </c>
      <c r="X735" s="25">
        <f t="shared" si="144"/>
        <v>1</v>
      </c>
      <c r="Y735" s="25">
        <f t="shared" si="145"/>
        <v>0</v>
      </c>
      <c r="Z735" s="27">
        <f t="shared" si="146"/>
        <v>0</v>
      </c>
      <c r="AA735" s="66" t="str">
        <f t="shared" si="147"/>
        <v>SRSA</v>
      </c>
      <c r="AB735" s="32">
        <f t="shared" si="148"/>
        <v>1</v>
      </c>
      <c r="AC735" s="25">
        <f t="shared" si="149"/>
        <v>0</v>
      </c>
      <c r="AD735" s="27">
        <f t="shared" si="150"/>
        <v>0</v>
      </c>
      <c r="AE735" s="66" t="str">
        <f t="shared" si="151"/>
        <v>-</v>
      </c>
      <c r="AF735" s="32">
        <f t="shared" si="152"/>
        <v>0</v>
      </c>
    </row>
    <row r="736" spans="1:32" s="1" customFormat="1" ht="12.75">
      <c r="A736" s="136">
        <v>2633870</v>
      </c>
      <c r="B736" s="137">
        <v>28010</v>
      </c>
      <c r="C736" s="32" t="s">
        <v>1000</v>
      </c>
      <c r="D736" s="25" t="s">
        <v>1001</v>
      </c>
      <c r="E736" s="25" t="s">
        <v>380</v>
      </c>
      <c r="F736" s="25">
        <v>49685</v>
      </c>
      <c r="G736" s="26">
        <v>32</v>
      </c>
      <c r="H736" s="27">
        <v>2319331727</v>
      </c>
      <c r="I736" s="28" t="s">
        <v>459</v>
      </c>
      <c r="J736" s="29" t="s">
        <v>2235</v>
      </c>
      <c r="K736" s="67" t="s">
        <v>2234</v>
      </c>
      <c r="L736" s="47">
        <v>10055</v>
      </c>
      <c r="M736" s="50" t="s">
        <v>2235</v>
      </c>
      <c r="N736" s="129">
        <v>7.265861027</v>
      </c>
      <c r="O736" s="29" t="str">
        <f t="shared" si="153"/>
        <v>NO</v>
      </c>
      <c r="P736" s="130"/>
      <c r="Q736" s="53" t="str">
        <f t="shared" si="154"/>
        <v>NO</v>
      </c>
      <c r="R736" s="56" t="s">
        <v>2236</v>
      </c>
      <c r="S736" s="57">
        <v>487462</v>
      </c>
      <c r="T736" s="33">
        <v>27515</v>
      </c>
      <c r="U736" s="33">
        <v>110335</v>
      </c>
      <c r="V736" s="58">
        <v>6624</v>
      </c>
      <c r="W736" s="32">
        <f t="shared" si="143"/>
        <v>0</v>
      </c>
      <c r="X736" s="25">
        <f t="shared" si="144"/>
        <v>0</v>
      </c>
      <c r="Y736" s="25">
        <f t="shared" si="145"/>
        <v>0</v>
      </c>
      <c r="Z736" s="27">
        <f t="shared" si="146"/>
        <v>0</v>
      </c>
      <c r="AA736" s="66" t="str">
        <f t="shared" si="147"/>
        <v>-</v>
      </c>
      <c r="AB736" s="32">
        <f t="shared" si="148"/>
        <v>1</v>
      </c>
      <c r="AC736" s="25">
        <f t="shared" si="149"/>
        <v>0</v>
      </c>
      <c r="AD736" s="27">
        <f t="shared" si="150"/>
        <v>0</v>
      </c>
      <c r="AE736" s="66" t="str">
        <f t="shared" si="151"/>
        <v>-</v>
      </c>
      <c r="AF736" s="32">
        <f t="shared" si="152"/>
        <v>0</v>
      </c>
    </row>
    <row r="737" spans="1:32" s="1" customFormat="1" ht="12.75">
      <c r="A737" s="136">
        <v>2633900</v>
      </c>
      <c r="B737" s="137">
        <v>82155</v>
      </c>
      <c r="C737" s="32" t="s">
        <v>1002</v>
      </c>
      <c r="D737" s="25" t="s">
        <v>1003</v>
      </c>
      <c r="E737" s="25" t="s">
        <v>777</v>
      </c>
      <c r="F737" s="25">
        <v>48183</v>
      </c>
      <c r="G737" s="26">
        <v>2490</v>
      </c>
      <c r="H737" s="27">
        <v>7346768600</v>
      </c>
      <c r="I737" s="28">
        <v>3</v>
      </c>
      <c r="J737" s="29" t="s">
        <v>2235</v>
      </c>
      <c r="K737" s="67" t="s">
        <v>2234</v>
      </c>
      <c r="L737" s="47">
        <v>2830</v>
      </c>
      <c r="M737" s="50" t="s">
        <v>2235</v>
      </c>
      <c r="N737" s="129">
        <v>5.525362319</v>
      </c>
      <c r="O737" s="29" t="str">
        <f t="shared" si="153"/>
        <v>NO</v>
      </c>
      <c r="P737" s="130"/>
      <c r="Q737" s="53" t="str">
        <f t="shared" si="154"/>
        <v>NO</v>
      </c>
      <c r="R737" s="56" t="s">
        <v>2235</v>
      </c>
      <c r="S737" s="57">
        <v>93775</v>
      </c>
      <c r="T737" s="33">
        <v>4823</v>
      </c>
      <c r="U737" s="33">
        <v>23878</v>
      </c>
      <c r="V737" s="58">
        <v>1984</v>
      </c>
      <c r="W737" s="32">
        <f t="shared" si="143"/>
        <v>0</v>
      </c>
      <c r="X737" s="25">
        <f t="shared" si="144"/>
        <v>0</v>
      </c>
      <c r="Y737" s="25">
        <f t="shared" si="145"/>
        <v>0</v>
      </c>
      <c r="Z737" s="27">
        <f t="shared" si="146"/>
        <v>0</v>
      </c>
      <c r="AA737" s="66" t="str">
        <f t="shared" si="147"/>
        <v>-</v>
      </c>
      <c r="AB737" s="32">
        <f t="shared" si="148"/>
        <v>0</v>
      </c>
      <c r="AC737" s="25">
        <f t="shared" si="149"/>
        <v>0</v>
      </c>
      <c r="AD737" s="27">
        <f t="shared" si="150"/>
        <v>0</v>
      </c>
      <c r="AE737" s="66" t="str">
        <f t="shared" si="151"/>
        <v>-</v>
      </c>
      <c r="AF737" s="32">
        <f t="shared" si="152"/>
        <v>0</v>
      </c>
    </row>
    <row r="738" spans="1:32" s="1" customFormat="1" ht="12.75">
      <c r="A738" s="136">
        <v>2633930</v>
      </c>
      <c r="B738" s="137">
        <v>59080</v>
      </c>
      <c r="C738" s="32" t="s">
        <v>1004</v>
      </c>
      <c r="D738" s="25" t="s">
        <v>1005</v>
      </c>
      <c r="E738" s="25" t="s">
        <v>1006</v>
      </c>
      <c r="F738" s="25">
        <v>49343</v>
      </c>
      <c r="G738" s="26">
        <v>79</v>
      </c>
      <c r="H738" s="27">
        <v>6166365454</v>
      </c>
      <c r="I738" s="28" t="s">
        <v>468</v>
      </c>
      <c r="J738" s="29" t="s">
        <v>2236</v>
      </c>
      <c r="K738" s="67" t="s">
        <v>2234</v>
      </c>
      <c r="L738" s="47">
        <v>2166</v>
      </c>
      <c r="M738" s="50" t="s">
        <v>2235</v>
      </c>
      <c r="N738" s="129">
        <v>9.305932532</v>
      </c>
      <c r="O738" s="29" t="str">
        <f t="shared" si="153"/>
        <v>NO</v>
      </c>
      <c r="P738" s="130"/>
      <c r="Q738" s="53" t="str">
        <f t="shared" si="154"/>
        <v>NO</v>
      </c>
      <c r="R738" s="56" t="s">
        <v>2236</v>
      </c>
      <c r="S738" s="57">
        <v>121707</v>
      </c>
      <c r="T738" s="33">
        <v>9019</v>
      </c>
      <c r="U738" s="33">
        <v>13066</v>
      </c>
      <c r="V738" s="58">
        <v>1427</v>
      </c>
      <c r="W738" s="32">
        <f t="shared" si="143"/>
        <v>1</v>
      </c>
      <c r="X738" s="25">
        <f t="shared" si="144"/>
        <v>0</v>
      </c>
      <c r="Y738" s="25">
        <f t="shared" si="145"/>
        <v>0</v>
      </c>
      <c r="Z738" s="27">
        <f t="shared" si="146"/>
        <v>0</v>
      </c>
      <c r="AA738" s="66" t="str">
        <f t="shared" si="147"/>
        <v>-</v>
      </c>
      <c r="AB738" s="32">
        <f t="shared" si="148"/>
        <v>1</v>
      </c>
      <c r="AC738" s="25">
        <f t="shared" si="149"/>
        <v>0</v>
      </c>
      <c r="AD738" s="27">
        <f t="shared" si="150"/>
        <v>0</v>
      </c>
      <c r="AE738" s="66" t="str">
        <f t="shared" si="151"/>
        <v>-</v>
      </c>
      <c r="AF738" s="32">
        <f t="shared" si="152"/>
        <v>0</v>
      </c>
    </row>
    <row r="739" spans="1:32" s="1" customFormat="1" ht="12.75">
      <c r="A739" s="136">
        <v>2600277</v>
      </c>
      <c r="B739" s="137">
        <v>82973</v>
      </c>
      <c r="C739" s="32" t="s">
        <v>1529</v>
      </c>
      <c r="D739" s="25" t="s">
        <v>1530</v>
      </c>
      <c r="E739" s="25" t="s">
        <v>1531</v>
      </c>
      <c r="F739" s="25">
        <v>48180</v>
      </c>
      <c r="G739" s="26">
        <v>4742</v>
      </c>
      <c r="H739" s="27">
        <v>7343748222</v>
      </c>
      <c r="I739" s="28">
        <v>2</v>
      </c>
      <c r="J739" s="29" t="s">
        <v>2235</v>
      </c>
      <c r="K739" s="67" t="s">
        <v>2234</v>
      </c>
      <c r="L739" s="47">
        <v>192</v>
      </c>
      <c r="M739" s="50" t="s">
        <v>2234</v>
      </c>
      <c r="N739" s="129" t="s">
        <v>454</v>
      </c>
      <c r="O739" s="29" t="str">
        <f t="shared" si="153"/>
        <v>M</v>
      </c>
      <c r="P739" s="130">
        <v>14.354</v>
      </c>
      <c r="Q739" s="53" t="str">
        <f t="shared" si="154"/>
        <v>NO</v>
      </c>
      <c r="R739" s="56" t="s">
        <v>2235</v>
      </c>
      <c r="S739" s="57">
        <v>10039</v>
      </c>
      <c r="T739" s="33">
        <v>902</v>
      </c>
      <c r="U739" s="33">
        <v>980</v>
      </c>
      <c r="V739" s="58">
        <v>1050</v>
      </c>
      <c r="W739" s="32">
        <f t="shared" si="143"/>
        <v>0</v>
      </c>
      <c r="X739" s="25">
        <f t="shared" si="144"/>
        <v>1</v>
      </c>
      <c r="Y739" s="25">
        <f t="shared" si="145"/>
        <v>0</v>
      </c>
      <c r="Z739" s="27">
        <f t="shared" si="146"/>
        <v>0</v>
      </c>
      <c r="AA739" s="66" t="str">
        <f t="shared" si="147"/>
        <v>-</v>
      </c>
      <c r="AB739" s="32">
        <f t="shared" si="148"/>
        <v>0</v>
      </c>
      <c r="AC739" s="25">
        <f t="shared" si="149"/>
        <v>0</v>
      </c>
      <c r="AD739" s="27">
        <f t="shared" si="150"/>
        <v>0</v>
      </c>
      <c r="AE739" s="66" t="str">
        <f t="shared" si="151"/>
        <v>-</v>
      </c>
      <c r="AF739" s="32">
        <f t="shared" si="152"/>
        <v>0</v>
      </c>
    </row>
    <row r="740" spans="1:32" s="1" customFormat="1" ht="12.75">
      <c r="A740" s="138" t="s">
        <v>2237</v>
      </c>
      <c r="B740" s="137" t="s">
        <v>2002</v>
      </c>
      <c r="C740" s="131" t="s">
        <v>2003</v>
      </c>
      <c r="D740" s="122" t="s">
        <v>2004</v>
      </c>
      <c r="E740" s="122" t="s">
        <v>2005</v>
      </c>
      <c r="F740" s="122" t="s">
        <v>2006</v>
      </c>
      <c r="G740" s="122" t="s">
        <v>2237</v>
      </c>
      <c r="H740" s="123">
        <v>7342402610</v>
      </c>
      <c r="I740" s="124"/>
      <c r="J740" s="29"/>
      <c r="K740" s="67" t="s">
        <v>2234</v>
      </c>
      <c r="L740" s="47">
        <v>219.88</v>
      </c>
      <c r="M740" s="117"/>
      <c r="N740" s="129"/>
      <c r="O740" s="29" t="str">
        <f t="shared" si="153"/>
        <v>M</v>
      </c>
      <c r="P740" s="130">
        <v>14.64</v>
      </c>
      <c r="Q740" s="53" t="str">
        <f t="shared" si="154"/>
        <v>NO</v>
      </c>
      <c r="R740" s="56"/>
      <c r="S740" s="57">
        <v>14472</v>
      </c>
      <c r="T740" s="33">
        <v>1208</v>
      </c>
      <c r="U740" s="33">
        <v>629</v>
      </c>
      <c r="V740" s="58">
        <v>1046</v>
      </c>
      <c r="W740" s="32">
        <f t="shared" si="143"/>
        <v>0</v>
      </c>
      <c r="X740" s="25">
        <f t="shared" si="144"/>
        <v>1</v>
      </c>
      <c r="Y740" s="25">
        <f t="shared" si="145"/>
        <v>0</v>
      </c>
      <c r="Z740" s="27">
        <f t="shared" si="146"/>
        <v>0</v>
      </c>
      <c r="AA740" s="66" t="str">
        <f t="shared" si="147"/>
        <v>-</v>
      </c>
      <c r="AB740" s="32">
        <f t="shared" si="148"/>
        <v>0</v>
      </c>
      <c r="AC740" s="25">
        <f t="shared" si="149"/>
        <v>0</v>
      </c>
      <c r="AD740" s="27">
        <f t="shared" si="150"/>
        <v>0</v>
      </c>
      <c r="AE740" s="66" t="str">
        <f t="shared" si="151"/>
        <v>-</v>
      </c>
      <c r="AF740" s="32">
        <f t="shared" si="152"/>
        <v>0</v>
      </c>
    </row>
    <row r="741" spans="1:32" s="1" customFormat="1" ht="12.75">
      <c r="A741" s="136">
        <v>2600104</v>
      </c>
      <c r="B741" s="137">
        <v>61901</v>
      </c>
      <c r="C741" s="32" t="s">
        <v>426</v>
      </c>
      <c r="D741" s="25" t="s">
        <v>427</v>
      </c>
      <c r="E741" s="25" t="s">
        <v>428</v>
      </c>
      <c r="F741" s="25">
        <v>49444</v>
      </c>
      <c r="G741" s="26">
        <v>1261</v>
      </c>
      <c r="H741" s="27">
        <v>2317227118</v>
      </c>
      <c r="I741" s="28">
        <v>2</v>
      </c>
      <c r="J741" s="29" t="s">
        <v>2235</v>
      </c>
      <c r="K741" s="67" t="s">
        <v>2234</v>
      </c>
      <c r="L741" s="47">
        <v>292</v>
      </c>
      <c r="M741" s="50" t="s">
        <v>2234</v>
      </c>
      <c r="N741" s="129" t="s">
        <v>454</v>
      </c>
      <c r="O741" s="29" t="str">
        <f t="shared" si="153"/>
        <v>M</v>
      </c>
      <c r="P741" s="130">
        <v>43.533</v>
      </c>
      <c r="Q741" s="53" t="str">
        <f t="shared" si="154"/>
        <v>YES</v>
      </c>
      <c r="R741" s="56" t="s">
        <v>2235</v>
      </c>
      <c r="S741" s="57">
        <v>49758</v>
      </c>
      <c r="T741" s="33">
        <v>6420</v>
      </c>
      <c r="U741" s="33">
        <v>5009</v>
      </c>
      <c r="V741" s="58">
        <v>6534</v>
      </c>
      <c r="W741" s="32">
        <f t="shared" si="143"/>
        <v>0</v>
      </c>
      <c r="X741" s="25">
        <f t="shared" si="144"/>
        <v>1</v>
      </c>
      <c r="Y741" s="25">
        <f t="shared" si="145"/>
        <v>0</v>
      </c>
      <c r="Z741" s="27">
        <f t="shared" si="146"/>
        <v>0</v>
      </c>
      <c r="AA741" s="66" t="str">
        <f t="shared" si="147"/>
        <v>-</v>
      </c>
      <c r="AB741" s="32">
        <f t="shared" si="148"/>
        <v>0</v>
      </c>
      <c r="AC741" s="25">
        <f t="shared" si="149"/>
        <v>1</v>
      </c>
      <c r="AD741" s="27">
        <f t="shared" si="150"/>
        <v>0</v>
      </c>
      <c r="AE741" s="66" t="str">
        <f t="shared" si="151"/>
        <v>-</v>
      </c>
      <c r="AF741" s="32">
        <f t="shared" si="152"/>
        <v>0</v>
      </c>
    </row>
    <row r="742" spans="1:32" s="1" customFormat="1" ht="12.75">
      <c r="A742" s="136">
        <v>2634260</v>
      </c>
      <c r="B742" s="137">
        <v>63150</v>
      </c>
      <c r="C742" s="32" t="s">
        <v>555</v>
      </c>
      <c r="D742" s="25" t="s">
        <v>1007</v>
      </c>
      <c r="E742" s="25" t="s">
        <v>556</v>
      </c>
      <c r="F742" s="25">
        <v>48098</v>
      </c>
      <c r="G742" s="26">
        <v>4799</v>
      </c>
      <c r="H742" s="27">
        <v>2488234000</v>
      </c>
      <c r="I742" s="28">
        <v>2</v>
      </c>
      <c r="J742" s="29" t="s">
        <v>2235</v>
      </c>
      <c r="K742" s="67" t="s">
        <v>2234</v>
      </c>
      <c r="L742" s="47">
        <v>11090</v>
      </c>
      <c r="M742" s="50" t="s">
        <v>2235</v>
      </c>
      <c r="N742" s="129">
        <v>1.996996997</v>
      </c>
      <c r="O742" s="29" t="str">
        <f t="shared" si="153"/>
        <v>NO</v>
      </c>
      <c r="P742" s="130"/>
      <c r="Q742" s="53" t="str">
        <f t="shared" si="154"/>
        <v>NO</v>
      </c>
      <c r="R742" s="56" t="s">
        <v>2235</v>
      </c>
      <c r="S742" s="57">
        <v>246116</v>
      </c>
      <c r="T742" s="33">
        <v>5570</v>
      </c>
      <c r="U742" s="33">
        <v>73826</v>
      </c>
      <c r="V742" s="58">
        <v>7306</v>
      </c>
      <c r="W742" s="32">
        <f t="shared" si="143"/>
        <v>0</v>
      </c>
      <c r="X742" s="25">
        <f t="shared" si="144"/>
        <v>0</v>
      </c>
      <c r="Y742" s="25">
        <f t="shared" si="145"/>
        <v>0</v>
      </c>
      <c r="Z742" s="27">
        <f t="shared" si="146"/>
        <v>0</v>
      </c>
      <c r="AA742" s="66" t="str">
        <f t="shared" si="147"/>
        <v>-</v>
      </c>
      <c r="AB742" s="32">
        <f t="shared" si="148"/>
        <v>0</v>
      </c>
      <c r="AC742" s="25">
        <f t="shared" si="149"/>
        <v>0</v>
      </c>
      <c r="AD742" s="27">
        <f t="shared" si="150"/>
        <v>0</v>
      </c>
      <c r="AE742" s="66" t="str">
        <f t="shared" si="151"/>
        <v>-</v>
      </c>
      <c r="AF742" s="32">
        <f t="shared" si="152"/>
        <v>0</v>
      </c>
    </row>
    <row r="743" spans="1:32" s="1" customFormat="1" ht="12.75">
      <c r="A743" s="136">
        <v>2680980</v>
      </c>
      <c r="B743" s="137">
        <v>79000</v>
      </c>
      <c r="C743" s="32" t="s">
        <v>1222</v>
      </c>
      <c r="D743" s="25" t="s">
        <v>1223</v>
      </c>
      <c r="E743" s="25" t="s">
        <v>1778</v>
      </c>
      <c r="F743" s="25">
        <v>48723</v>
      </c>
      <c r="G743" s="26">
        <v>9378</v>
      </c>
      <c r="H743" s="27">
        <v>9896732144</v>
      </c>
      <c r="I743" s="28">
        <v>6</v>
      </c>
      <c r="J743" s="29" t="s">
        <v>2235</v>
      </c>
      <c r="K743" s="67" t="s">
        <v>2234</v>
      </c>
      <c r="L743" s="47">
        <v>218</v>
      </c>
      <c r="M743" s="50" t="s">
        <v>2234</v>
      </c>
      <c r="N743" s="129" t="s">
        <v>454</v>
      </c>
      <c r="O743" s="29" t="str">
        <f t="shared" si="153"/>
        <v>M</v>
      </c>
      <c r="P743" s="130"/>
      <c r="Q743" s="53" t="str">
        <f t="shared" si="154"/>
        <v>NO</v>
      </c>
      <c r="R743" s="56" t="s">
        <v>2236</v>
      </c>
      <c r="S743" s="57">
        <v>1152</v>
      </c>
      <c r="T743" s="33">
        <v>0</v>
      </c>
      <c r="U743" s="33">
        <v>716</v>
      </c>
      <c r="V743" s="58">
        <v>12131</v>
      </c>
      <c r="W743" s="32">
        <f t="shared" si="143"/>
        <v>0</v>
      </c>
      <c r="X743" s="25">
        <f t="shared" si="144"/>
        <v>1</v>
      </c>
      <c r="Y743" s="25">
        <f t="shared" si="145"/>
        <v>0</v>
      </c>
      <c r="Z743" s="27">
        <f t="shared" si="146"/>
        <v>0</v>
      </c>
      <c r="AA743" s="66" t="str">
        <f t="shared" si="147"/>
        <v>-</v>
      </c>
      <c r="AB743" s="32">
        <f t="shared" si="148"/>
        <v>1</v>
      </c>
      <c r="AC743" s="25">
        <f t="shared" si="149"/>
        <v>0</v>
      </c>
      <c r="AD743" s="27">
        <f t="shared" si="150"/>
        <v>0</v>
      </c>
      <c r="AE743" s="66" t="str">
        <f t="shared" si="151"/>
        <v>-</v>
      </c>
      <c r="AF743" s="32">
        <f t="shared" si="152"/>
        <v>0</v>
      </c>
    </row>
    <row r="744" spans="1:32" s="1" customFormat="1" ht="12.75">
      <c r="A744" s="136">
        <v>2634380</v>
      </c>
      <c r="B744" s="137">
        <v>32170</v>
      </c>
      <c r="C744" s="32" t="s">
        <v>1008</v>
      </c>
      <c r="D744" s="25" t="s">
        <v>1009</v>
      </c>
      <c r="E744" s="25" t="s">
        <v>1010</v>
      </c>
      <c r="F744" s="25">
        <v>48475</v>
      </c>
      <c r="G744" s="26">
        <v>8824</v>
      </c>
      <c r="H744" s="27">
        <v>9896588202</v>
      </c>
      <c r="I744" s="28">
        <v>7</v>
      </c>
      <c r="J744" s="29" t="s">
        <v>2236</v>
      </c>
      <c r="K744" s="67" t="s">
        <v>2234</v>
      </c>
      <c r="L744" s="47">
        <v>829</v>
      </c>
      <c r="M744" s="50" t="s">
        <v>2235</v>
      </c>
      <c r="N744" s="129">
        <v>13.25431034</v>
      </c>
      <c r="O744" s="29" t="str">
        <f t="shared" si="153"/>
        <v>NO</v>
      </c>
      <c r="P744" s="130"/>
      <c r="Q744" s="53" t="str">
        <f t="shared" si="154"/>
        <v>NO</v>
      </c>
      <c r="R744" s="56" t="s">
        <v>2236</v>
      </c>
      <c r="S744" s="57">
        <v>35096</v>
      </c>
      <c r="T744" s="33">
        <v>3308</v>
      </c>
      <c r="U744" s="33">
        <v>4748</v>
      </c>
      <c r="V744" s="58">
        <v>5475</v>
      </c>
      <c r="W744" s="32">
        <f t="shared" si="143"/>
        <v>1</v>
      </c>
      <c r="X744" s="25">
        <f t="shared" si="144"/>
        <v>0</v>
      </c>
      <c r="Y744" s="25">
        <f t="shared" si="145"/>
        <v>0</v>
      </c>
      <c r="Z744" s="27">
        <f t="shared" si="146"/>
        <v>0</v>
      </c>
      <c r="AA744" s="66" t="str">
        <f t="shared" si="147"/>
        <v>-</v>
      </c>
      <c r="AB744" s="32">
        <f t="shared" si="148"/>
        <v>1</v>
      </c>
      <c r="AC744" s="25">
        <f t="shared" si="149"/>
        <v>0</v>
      </c>
      <c r="AD744" s="27">
        <f t="shared" si="150"/>
        <v>0</v>
      </c>
      <c r="AE744" s="66" t="str">
        <f t="shared" si="151"/>
        <v>-</v>
      </c>
      <c r="AF744" s="32">
        <f t="shared" si="152"/>
        <v>0</v>
      </c>
    </row>
    <row r="745" spans="1:32" s="1" customFormat="1" ht="12.75">
      <c r="A745" s="136">
        <v>2634410</v>
      </c>
      <c r="B745" s="137">
        <v>13135</v>
      </c>
      <c r="C745" s="32" t="s">
        <v>1011</v>
      </c>
      <c r="D745" s="25" t="s">
        <v>1012</v>
      </c>
      <c r="E745" s="25" t="s">
        <v>540</v>
      </c>
      <c r="F745" s="25">
        <v>49094</v>
      </c>
      <c r="G745" s="26">
        <v>1298</v>
      </c>
      <c r="H745" s="27">
        <v>5177418091</v>
      </c>
      <c r="I745" s="28" t="s">
        <v>471</v>
      </c>
      <c r="J745" s="29" t="s">
        <v>2236</v>
      </c>
      <c r="K745" s="67" t="s">
        <v>2234</v>
      </c>
      <c r="L745" s="47">
        <v>1141</v>
      </c>
      <c r="M745" s="50" t="s">
        <v>2235</v>
      </c>
      <c r="N745" s="129">
        <v>23.11869666</v>
      </c>
      <c r="O745" s="29" t="str">
        <f t="shared" si="153"/>
        <v>YES</v>
      </c>
      <c r="P745" s="130"/>
      <c r="Q745" s="53" t="str">
        <f t="shared" si="154"/>
        <v>NO</v>
      </c>
      <c r="R745" s="56" t="s">
        <v>2236</v>
      </c>
      <c r="S745" s="57">
        <v>78384</v>
      </c>
      <c r="T745" s="33">
        <v>9517</v>
      </c>
      <c r="U745" s="33">
        <v>9937</v>
      </c>
      <c r="V745" s="58">
        <v>7535</v>
      </c>
      <c r="W745" s="32">
        <f t="shared" si="143"/>
        <v>1</v>
      </c>
      <c r="X745" s="25">
        <f t="shared" si="144"/>
        <v>0</v>
      </c>
      <c r="Y745" s="25">
        <f t="shared" si="145"/>
        <v>0</v>
      </c>
      <c r="Z745" s="27">
        <f t="shared" si="146"/>
        <v>0</v>
      </c>
      <c r="AA745" s="66" t="str">
        <f t="shared" si="147"/>
        <v>-</v>
      </c>
      <c r="AB745" s="32">
        <f t="shared" si="148"/>
        <v>1</v>
      </c>
      <c r="AC745" s="25">
        <f t="shared" si="149"/>
        <v>1</v>
      </c>
      <c r="AD745" s="27" t="str">
        <f t="shared" si="150"/>
        <v>Initial</v>
      </c>
      <c r="AE745" s="66" t="str">
        <f t="shared" si="151"/>
        <v>RLIS</v>
      </c>
      <c r="AF745" s="32">
        <f t="shared" si="152"/>
        <v>0</v>
      </c>
    </row>
    <row r="746" spans="1:32" s="1" customFormat="1" ht="12.75">
      <c r="A746" s="136">
        <v>2634440</v>
      </c>
      <c r="B746" s="137">
        <v>79145</v>
      </c>
      <c r="C746" s="32" t="s">
        <v>1013</v>
      </c>
      <c r="D746" s="25" t="s">
        <v>1014</v>
      </c>
      <c r="E746" s="25" t="s">
        <v>1015</v>
      </c>
      <c r="F746" s="25">
        <v>48759</v>
      </c>
      <c r="G746" s="26">
        <v>9506</v>
      </c>
      <c r="H746" s="27">
        <v>9898832360</v>
      </c>
      <c r="I746" s="28">
        <v>7</v>
      </c>
      <c r="J746" s="29" t="s">
        <v>2236</v>
      </c>
      <c r="K746" s="67" t="s">
        <v>2234</v>
      </c>
      <c r="L746" s="47">
        <v>829</v>
      </c>
      <c r="M746" s="50" t="s">
        <v>2235</v>
      </c>
      <c r="N746" s="129">
        <v>22.333001</v>
      </c>
      <c r="O746" s="29" t="str">
        <f t="shared" si="153"/>
        <v>YES</v>
      </c>
      <c r="P746" s="130"/>
      <c r="Q746" s="53" t="str">
        <f t="shared" si="154"/>
        <v>NO</v>
      </c>
      <c r="R746" s="56" t="s">
        <v>2236</v>
      </c>
      <c r="S746" s="57">
        <v>53184</v>
      </c>
      <c r="T746" s="33">
        <v>6953</v>
      </c>
      <c r="U746" s="33">
        <v>7763</v>
      </c>
      <c r="V746" s="58">
        <v>3449</v>
      </c>
      <c r="W746" s="32">
        <f t="shared" si="143"/>
        <v>1</v>
      </c>
      <c r="X746" s="25">
        <f t="shared" si="144"/>
        <v>0</v>
      </c>
      <c r="Y746" s="25">
        <f t="shared" si="145"/>
        <v>0</v>
      </c>
      <c r="Z746" s="27">
        <f t="shared" si="146"/>
        <v>0</v>
      </c>
      <c r="AA746" s="66" t="str">
        <f t="shared" si="147"/>
        <v>-</v>
      </c>
      <c r="AB746" s="32">
        <f t="shared" si="148"/>
        <v>1</v>
      </c>
      <c r="AC746" s="25">
        <f t="shared" si="149"/>
        <v>1</v>
      </c>
      <c r="AD746" s="27" t="str">
        <f t="shared" si="150"/>
        <v>Initial</v>
      </c>
      <c r="AE746" s="66" t="str">
        <f t="shared" si="151"/>
        <v>RLIS</v>
      </c>
      <c r="AF746" s="32">
        <f t="shared" si="152"/>
        <v>0</v>
      </c>
    </row>
    <row r="747" spans="1:32" s="1" customFormat="1" ht="12.75">
      <c r="A747" s="136">
        <v>2600237</v>
      </c>
      <c r="B747" s="137">
        <v>82950</v>
      </c>
      <c r="C747" s="32" t="s">
        <v>1456</v>
      </c>
      <c r="D747" s="25" t="s">
        <v>1457</v>
      </c>
      <c r="E747" s="25" t="s">
        <v>1234</v>
      </c>
      <c r="F747" s="25">
        <v>48210</v>
      </c>
      <c r="G747" s="26">
        <v>2105</v>
      </c>
      <c r="H747" s="27">
        <v>3135815006</v>
      </c>
      <c r="I747" s="28">
        <v>1</v>
      </c>
      <c r="J747" s="29" t="s">
        <v>2235</v>
      </c>
      <c r="K747" s="67" t="s">
        <v>2234</v>
      </c>
      <c r="L747" s="47">
        <v>131</v>
      </c>
      <c r="M747" s="50" t="s">
        <v>2234</v>
      </c>
      <c r="N747" s="129" t="s">
        <v>454</v>
      </c>
      <c r="O747" s="29" t="str">
        <f aca="true" t="shared" si="155" ref="O747:O778">IF(ISNUMBER(N747)=FALSE,"M",IF(AND(ISNUMBER(N747),N747&gt;=20),"YES","NO"))</f>
        <v>M</v>
      </c>
      <c r="P747" s="130">
        <v>42.958</v>
      </c>
      <c r="Q747" s="53" t="str">
        <f t="shared" si="154"/>
        <v>YES</v>
      </c>
      <c r="R747" s="56" t="s">
        <v>2235</v>
      </c>
      <c r="S747" s="57">
        <v>16953</v>
      </c>
      <c r="T747" s="33">
        <v>2113</v>
      </c>
      <c r="U747" s="33">
        <v>1847</v>
      </c>
      <c r="V747" s="58">
        <v>2875</v>
      </c>
      <c r="W747" s="32">
        <f t="shared" si="143"/>
        <v>0</v>
      </c>
      <c r="X747" s="25">
        <f t="shared" si="144"/>
        <v>1</v>
      </c>
      <c r="Y747" s="25">
        <f t="shared" si="145"/>
        <v>0</v>
      </c>
      <c r="Z747" s="27">
        <f t="shared" si="146"/>
        <v>0</v>
      </c>
      <c r="AA747" s="66" t="str">
        <f t="shared" si="147"/>
        <v>-</v>
      </c>
      <c r="AB747" s="32">
        <f t="shared" si="148"/>
        <v>0</v>
      </c>
      <c r="AC747" s="25">
        <f t="shared" si="149"/>
        <v>1</v>
      </c>
      <c r="AD747" s="27">
        <f t="shared" si="150"/>
        <v>0</v>
      </c>
      <c r="AE747" s="66" t="str">
        <f t="shared" si="151"/>
        <v>-</v>
      </c>
      <c r="AF747" s="32">
        <f t="shared" si="152"/>
        <v>0</v>
      </c>
    </row>
    <row r="748" spans="1:32" s="1" customFormat="1" ht="12.75">
      <c r="A748" s="138" t="s">
        <v>2237</v>
      </c>
      <c r="B748" s="137" t="s">
        <v>2058</v>
      </c>
      <c r="C748" s="131" t="s">
        <v>2059</v>
      </c>
      <c r="D748" s="122" t="s">
        <v>2060</v>
      </c>
      <c r="E748" s="122" t="s">
        <v>2061</v>
      </c>
      <c r="F748" s="122" t="s">
        <v>2062</v>
      </c>
      <c r="G748" s="122" t="s">
        <v>2237</v>
      </c>
      <c r="H748" s="123">
        <v>3137248060</v>
      </c>
      <c r="I748" s="124"/>
      <c r="J748" s="29"/>
      <c r="K748" s="67" t="s">
        <v>2234</v>
      </c>
      <c r="L748" s="47">
        <v>148.12</v>
      </c>
      <c r="M748" s="117" t="s">
        <v>2068</v>
      </c>
      <c r="N748" s="129"/>
      <c r="O748" s="29" t="str">
        <f t="shared" si="155"/>
        <v>M</v>
      </c>
      <c r="P748" s="130">
        <v>36.65</v>
      </c>
      <c r="Q748" s="53" t="str">
        <f t="shared" si="154"/>
        <v>YES</v>
      </c>
      <c r="R748" s="56"/>
      <c r="S748" s="57">
        <v>20303</v>
      </c>
      <c r="T748" s="33">
        <v>2237</v>
      </c>
      <c r="U748" s="33" t="s">
        <v>2237</v>
      </c>
      <c r="V748" s="58">
        <v>1530</v>
      </c>
      <c r="W748" s="32">
        <f t="shared" si="143"/>
        <v>0</v>
      </c>
      <c r="X748" s="25">
        <f t="shared" si="144"/>
        <v>1</v>
      </c>
      <c r="Y748" s="25">
        <f t="shared" si="145"/>
        <v>0</v>
      </c>
      <c r="Z748" s="27">
        <f t="shared" si="146"/>
        <v>0</v>
      </c>
      <c r="AA748" s="66" t="str">
        <f t="shared" si="147"/>
        <v>-</v>
      </c>
      <c r="AB748" s="32">
        <f t="shared" si="148"/>
        <v>0</v>
      </c>
      <c r="AC748" s="25">
        <f t="shared" si="149"/>
        <v>1</v>
      </c>
      <c r="AD748" s="27">
        <f t="shared" si="150"/>
        <v>0</v>
      </c>
      <c r="AE748" s="66" t="str">
        <f t="shared" si="151"/>
        <v>-</v>
      </c>
      <c r="AF748" s="32">
        <f t="shared" si="152"/>
        <v>0</v>
      </c>
    </row>
    <row r="749" spans="1:32" s="1" customFormat="1" ht="12.75">
      <c r="A749" s="136">
        <v>2600260</v>
      </c>
      <c r="B749" s="137">
        <v>82965</v>
      </c>
      <c r="C749" s="32" t="s">
        <v>1493</v>
      </c>
      <c r="D749" s="25" t="s">
        <v>1494</v>
      </c>
      <c r="E749" s="25" t="s">
        <v>1234</v>
      </c>
      <c r="F749" s="25">
        <v>48202</v>
      </c>
      <c r="G749" s="26" t="s">
        <v>771</v>
      </c>
      <c r="H749" s="27">
        <v>3138744340</v>
      </c>
      <c r="I749" s="28">
        <v>1</v>
      </c>
      <c r="J749" s="29" t="s">
        <v>2235</v>
      </c>
      <c r="K749" s="67" t="s">
        <v>2234</v>
      </c>
      <c r="L749" s="47">
        <v>443</v>
      </c>
      <c r="M749" s="50" t="s">
        <v>2234</v>
      </c>
      <c r="N749" s="129" t="s">
        <v>454</v>
      </c>
      <c r="O749" s="29" t="str">
        <f t="shared" si="155"/>
        <v>M</v>
      </c>
      <c r="P749" s="130">
        <v>23.493</v>
      </c>
      <c r="Q749" s="53" t="str">
        <f t="shared" si="154"/>
        <v>YES</v>
      </c>
      <c r="R749" s="56" t="s">
        <v>2235</v>
      </c>
      <c r="S749" s="57">
        <v>18335</v>
      </c>
      <c r="T749" s="33">
        <v>3683</v>
      </c>
      <c r="U749" s="33">
        <v>0</v>
      </c>
      <c r="V749" s="58">
        <v>3753</v>
      </c>
      <c r="W749" s="32">
        <f t="shared" si="143"/>
        <v>0</v>
      </c>
      <c r="X749" s="25">
        <f t="shared" si="144"/>
        <v>1</v>
      </c>
      <c r="Y749" s="25">
        <f t="shared" si="145"/>
        <v>0</v>
      </c>
      <c r="Z749" s="27">
        <f t="shared" si="146"/>
        <v>0</v>
      </c>
      <c r="AA749" s="66" t="str">
        <f t="shared" si="147"/>
        <v>-</v>
      </c>
      <c r="AB749" s="32">
        <f t="shared" si="148"/>
        <v>0</v>
      </c>
      <c r="AC749" s="25">
        <f t="shared" si="149"/>
        <v>1</v>
      </c>
      <c r="AD749" s="27">
        <f t="shared" si="150"/>
        <v>0</v>
      </c>
      <c r="AE749" s="66" t="str">
        <f t="shared" si="151"/>
        <v>-</v>
      </c>
      <c r="AF749" s="32">
        <f t="shared" si="152"/>
        <v>0</v>
      </c>
    </row>
    <row r="750" spans="1:32" s="1" customFormat="1" ht="12.75">
      <c r="A750" s="136">
        <v>2634470</v>
      </c>
      <c r="B750" s="137">
        <v>50210</v>
      </c>
      <c r="C750" s="32" t="s">
        <v>1016</v>
      </c>
      <c r="D750" s="25" t="s">
        <v>1017</v>
      </c>
      <c r="E750" s="25" t="s">
        <v>1405</v>
      </c>
      <c r="F750" s="25">
        <v>48312</v>
      </c>
      <c r="G750" s="26">
        <v>2925</v>
      </c>
      <c r="H750" s="27">
        <v>5867971000</v>
      </c>
      <c r="I750" s="28" t="s">
        <v>458</v>
      </c>
      <c r="J750" s="29" t="s">
        <v>2235</v>
      </c>
      <c r="K750" s="67" t="s">
        <v>2234</v>
      </c>
      <c r="L750" s="47">
        <v>26576</v>
      </c>
      <c r="M750" s="50" t="s">
        <v>2235</v>
      </c>
      <c r="N750" s="129">
        <v>4.804433888</v>
      </c>
      <c r="O750" s="29" t="str">
        <f t="shared" si="155"/>
        <v>NO</v>
      </c>
      <c r="P750" s="130"/>
      <c r="Q750" s="53" t="str">
        <f t="shared" si="154"/>
        <v>NO</v>
      </c>
      <c r="R750" s="56" t="s">
        <v>2235</v>
      </c>
      <c r="S750" s="57">
        <v>752525</v>
      </c>
      <c r="T750" s="33">
        <v>28186</v>
      </c>
      <c r="U750" s="33">
        <v>100924</v>
      </c>
      <c r="V750" s="58">
        <v>17509</v>
      </c>
      <c r="W750" s="32">
        <f t="shared" si="143"/>
        <v>0</v>
      </c>
      <c r="X750" s="25">
        <f t="shared" si="144"/>
        <v>0</v>
      </c>
      <c r="Y750" s="25">
        <f t="shared" si="145"/>
        <v>0</v>
      </c>
      <c r="Z750" s="27">
        <f t="shared" si="146"/>
        <v>0</v>
      </c>
      <c r="AA750" s="66" t="str">
        <f t="shared" si="147"/>
        <v>-</v>
      </c>
      <c r="AB750" s="32">
        <f t="shared" si="148"/>
        <v>0</v>
      </c>
      <c r="AC750" s="25">
        <f t="shared" si="149"/>
        <v>0</v>
      </c>
      <c r="AD750" s="27">
        <f t="shared" si="150"/>
        <v>0</v>
      </c>
      <c r="AE750" s="66" t="str">
        <f t="shared" si="151"/>
        <v>-</v>
      </c>
      <c r="AF750" s="32">
        <f t="shared" si="152"/>
        <v>0</v>
      </c>
    </row>
    <row r="751" spans="1:32" s="1" customFormat="1" ht="12.75">
      <c r="A751" s="136">
        <v>2680985</v>
      </c>
      <c r="B751" s="137">
        <v>80000</v>
      </c>
      <c r="C751" s="32" t="s">
        <v>1224</v>
      </c>
      <c r="D751" s="25" t="s">
        <v>1225</v>
      </c>
      <c r="E751" s="25" t="s">
        <v>508</v>
      </c>
      <c r="F751" s="25">
        <v>49064</v>
      </c>
      <c r="G751" s="26">
        <v>9328</v>
      </c>
      <c r="H751" s="27">
        <v>2696748091</v>
      </c>
      <c r="I751" s="28">
        <v>8</v>
      </c>
      <c r="J751" s="29" t="s">
        <v>2236</v>
      </c>
      <c r="K751" s="67" t="s">
        <v>2234</v>
      </c>
      <c r="L751" s="47">
        <v>290</v>
      </c>
      <c r="M751" s="50" t="s">
        <v>2234</v>
      </c>
      <c r="N751" s="129" t="s">
        <v>454</v>
      </c>
      <c r="O751" s="29" t="str">
        <f t="shared" si="155"/>
        <v>M</v>
      </c>
      <c r="P751" s="130"/>
      <c r="Q751" s="53" t="str">
        <f t="shared" si="154"/>
        <v>NO</v>
      </c>
      <c r="R751" s="56" t="s">
        <v>2236</v>
      </c>
      <c r="S751" s="57">
        <v>1545</v>
      </c>
      <c r="T751" s="33">
        <v>0</v>
      </c>
      <c r="U751" s="33">
        <v>733</v>
      </c>
      <c r="V751" s="58">
        <v>2478</v>
      </c>
      <c r="W751" s="32">
        <f t="shared" si="143"/>
        <v>1</v>
      </c>
      <c r="X751" s="25">
        <f t="shared" si="144"/>
        <v>1</v>
      </c>
      <c r="Y751" s="25">
        <f t="shared" si="145"/>
        <v>0</v>
      </c>
      <c r="Z751" s="27">
        <f t="shared" si="146"/>
        <v>0</v>
      </c>
      <c r="AA751" s="66" t="str">
        <f t="shared" si="147"/>
        <v>SRSA</v>
      </c>
      <c r="AB751" s="32">
        <f t="shared" si="148"/>
        <v>1</v>
      </c>
      <c r="AC751" s="25">
        <f t="shared" si="149"/>
        <v>0</v>
      </c>
      <c r="AD751" s="27">
        <f t="shared" si="150"/>
        <v>0</v>
      </c>
      <c r="AE751" s="66" t="str">
        <f t="shared" si="151"/>
        <v>-</v>
      </c>
      <c r="AF751" s="32">
        <f t="shared" si="152"/>
        <v>0</v>
      </c>
    </row>
    <row r="752" spans="1:32" s="1" customFormat="1" ht="12.75">
      <c r="A752" s="136">
        <v>2634560</v>
      </c>
      <c r="B752" s="137">
        <v>82430</v>
      </c>
      <c r="C752" s="32" t="s">
        <v>1018</v>
      </c>
      <c r="D752" s="25" t="s">
        <v>1019</v>
      </c>
      <c r="E752" s="25" t="s">
        <v>569</v>
      </c>
      <c r="F752" s="25">
        <v>48111</v>
      </c>
      <c r="G752" s="26">
        <v>3999</v>
      </c>
      <c r="H752" s="27">
        <v>7346979123</v>
      </c>
      <c r="I752" s="28" t="s">
        <v>482</v>
      </c>
      <c r="J752" s="29" t="s">
        <v>2235</v>
      </c>
      <c r="K752" s="67" t="s">
        <v>2234</v>
      </c>
      <c r="L752" s="47">
        <v>5601</v>
      </c>
      <c r="M752" s="50" t="s">
        <v>2235</v>
      </c>
      <c r="N752" s="129">
        <v>6.749330703</v>
      </c>
      <c r="O752" s="29" t="str">
        <f t="shared" si="155"/>
        <v>NO</v>
      </c>
      <c r="P752" s="130"/>
      <c r="Q752" s="53" t="str">
        <f t="shared" si="154"/>
        <v>NO</v>
      </c>
      <c r="R752" s="56" t="s">
        <v>2235</v>
      </c>
      <c r="S752" s="57">
        <v>240686</v>
      </c>
      <c r="T752" s="33">
        <v>15176</v>
      </c>
      <c r="U752" s="33">
        <v>28809</v>
      </c>
      <c r="V752" s="58">
        <v>3781</v>
      </c>
      <c r="W752" s="32">
        <f t="shared" si="143"/>
        <v>0</v>
      </c>
      <c r="X752" s="25">
        <f t="shared" si="144"/>
        <v>0</v>
      </c>
      <c r="Y752" s="25">
        <f t="shared" si="145"/>
        <v>0</v>
      </c>
      <c r="Z752" s="27">
        <f t="shared" si="146"/>
        <v>0</v>
      </c>
      <c r="AA752" s="66" t="str">
        <f t="shared" si="147"/>
        <v>-</v>
      </c>
      <c r="AB752" s="32">
        <f t="shared" si="148"/>
        <v>0</v>
      </c>
      <c r="AC752" s="25">
        <f t="shared" si="149"/>
        <v>0</v>
      </c>
      <c r="AD752" s="27">
        <f t="shared" si="150"/>
        <v>0</v>
      </c>
      <c r="AE752" s="66" t="str">
        <f t="shared" si="151"/>
        <v>-</v>
      </c>
      <c r="AF752" s="32">
        <f t="shared" si="152"/>
        <v>0</v>
      </c>
    </row>
    <row r="753" spans="1:32" s="1" customFormat="1" ht="12.75">
      <c r="A753" s="136">
        <v>2634680</v>
      </c>
      <c r="B753" s="137">
        <v>50220</v>
      </c>
      <c r="C753" s="32" t="s">
        <v>1025</v>
      </c>
      <c r="D753" s="25" t="s">
        <v>1026</v>
      </c>
      <c r="E753" s="25" t="s">
        <v>537</v>
      </c>
      <c r="F753" s="25">
        <v>48089</v>
      </c>
      <c r="G753" s="26">
        <v>5301</v>
      </c>
      <c r="H753" s="27">
        <v>5867588333</v>
      </c>
      <c r="I753" s="28" t="s">
        <v>453</v>
      </c>
      <c r="J753" s="29" t="s">
        <v>2235</v>
      </c>
      <c r="K753" s="67" t="s">
        <v>2234</v>
      </c>
      <c r="L753" s="47">
        <v>3912</v>
      </c>
      <c r="M753" s="50" t="s">
        <v>2235</v>
      </c>
      <c r="N753" s="129">
        <v>16.3330494</v>
      </c>
      <c r="O753" s="29" t="str">
        <f t="shared" si="155"/>
        <v>NO</v>
      </c>
      <c r="P753" s="130"/>
      <c r="Q753" s="53" t="str">
        <f t="shared" si="154"/>
        <v>NO</v>
      </c>
      <c r="R753" s="56" t="s">
        <v>2235</v>
      </c>
      <c r="S753" s="57">
        <v>379048</v>
      </c>
      <c r="T753" s="33">
        <v>35903</v>
      </c>
      <c r="U753" s="33">
        <v>81302</v>
      </c>
      <c r="V753" s="58">
        <v>28147</v>
      </c>
      <c r="W753" s="32">
        <f t="shared" si="143"/>
        <v>0</v>
      </c>
      <c r="X753" s="25">
        <f t="shared" si="144"/>
        <v>0</v>
      </c>
      <c r="Y753" s="25">
        <f t="shared" si="145"/>
        <v>0</v>
      </c>
      <c r="Z753" s="27">
        <f t="shared" si="146"/>
        <v>0</v>
      </c>
      <c r="AA753" s="66" t="str">
        <f t="shared" si="147"/>
        <v>-</v>
      </c>
      <c r="AB753" s="32">
        <f t="shared" si="148"/>
        <v>0</v>
      </c>
      <c r="AC753" s="25">
        <f t="shared" si="149"/>
        <v>0</v>
      </c>
      <c r="AD753" s="27">
        <f t="shared" si="150"/>
        <v>0</v>
      </c>
      <c r="AE753" s="66" t="str">
        <f t="shared" si="151"/>
        <v>-</v>
      </c>
      <c r="AF753" s="32">
        <f t="shared" si="152"/>
        <v>0</v>
      </c>
    </row>
    <row r="754" spans="1:32" s="1" customFormat="1" ht="12.75">
      <c r="A754" s="136">
        <v>2634620</v>
      </c>
      <c r="B754" s="137">
        <v>69040</v>
      </c>
      <c r="C754" s="32" t="s">
        <v>1020</v>
      </c>
      <c r="D754" s="25" t="s">
        <v>1021</v>
      </c>
      <c r="E754" s="25" t="s">
        <v>1022</v>
      </c>
      <c r="F754" s="25">
        <v>49795</v>
      </c>
      <c r="G754" s="26">
        <v>9773</v>
      </c>
      <c r="H754" s="27">
        <v>9899832561</v>
      </c>
      <c r="I754" s="28">
        <v>7</v>
      </c>
      <c r="J754" s="29" t="s">
        <v>2236</v>
      </c>
      <c r="K754" s="67" t="s">
        <v>2234</v>
      </c>
      <c r="L754" s="47">
        <v>200</v>
      </c>
      <c r="M754" s="50" t="s">
        <v>2234</v>
      </c>
      <c r="N754" s="129">
        <v>21.72619048</v>
      </c>
      <c r="O754" s="29" t="str">
        <f t="shared" si="155"/>
        <v>YES</v>
      </c>
      <c r="P754" s="130"/>
      <c r="Q754" s="53" t="str">
        <f t="shared" si="154"/>
        <v>NO</v>
      </c>
      <c r="R754" s="56" t="s">
        <v>2236</v>
      </c>
      <c r="S754" s="57">
        <v>31219</v>
      </c>
      <c r="T754" s="33">
        <v>2998</v>
      </c>
      <c r="U754" s="33">
        <v>2999</v>
      </c>
      <c r="V754" s="58">
        <v>2759</v>
      </c>
      <c r="W754" s="32">
        <f t="shared" si="143"/>
        <v>1</v>
      </c>
      <c r="X754" s="25">
        <f t="shared" si="144"/>
        <v>1</v>
      </c>
      <c r="Y754" s="25">
        <f t="shared" si="145"/>
        <v>0</v>
      </c>
      <c r="Z754" s="27">
        <f t="shared" si="146"/>
        <v>0</v>
      </c>
      <c r="AA754" s="66" t="str">
        <f t="shared" si="147"/>
        <v>SRSA</v>
      </c>
      <c r="AB754" s="32">
        <f t="shared" si="148"/>
        <v>1</v>
      </c>
      <c r="AC754" s="25">
        <f t="shared" si="149"/>
        <v>1</v>
      </c>
      <c r="AD754" s="27" t="str">
        <f t="shared" si="150"/>
        <v>Initial</v>
      </c>
      <c r="AE754" s="66" t="str">
        <f t="shared" si="151"/>
        <v>-</v>
      </c>
      <c r="AF754" s="32" t="str">
        <f t="shared" si="152"/>
        <v>SRSA</v>
      </c>
    </row>
    <row r="755" spans="1:32" s="1" customFormat="1" ht="12.75">
      <c r="A755" s="136">
        <v>2600115</v>
      </c>
      <c r="B755" s="137">
        <v>70905</v>
      </c>
      <c r="C755" s="32" t="s">
        <v>451</v>
      </c>
      <c r="D755" s="25" t="s">
        <v>452</v>
      </c>
      <c r="E755" s="25" t="s">
        <v>304</v>
      </c>
      <c r="F755" s="25">
        <v>49423</v>
      </c>
      <c r="G755" s="26">
        <v>3417</v>
      </c>
      <c r="H755" s="27">
        <v>6168205050</v>
      </c>
      <c r="I755" s="28">
        <v>2</v>
      </c>
      <c r="J755" s="29" t="s">
        <v>2235</v>
      </c>
      <c r="K755" s="67" t="s">
        <v>2234</v>
      </c>
      <c r="L755" s="47">
        <v>407</v>
      </c>
      <c r="M755" s="50" t="s">
        <v>2234</v>
      </c>
      <c r="N755" s="129" t="s">
        <v>454</v>
      </c>
      <c r="O755" s="29" t="str">
        <f t="shared" si="155"/>
        <v>M</v>
      </c>
      <c r="P755" s="130">
        <v>11.086</v>
      </c>
      <c r="Q755" s="53" t="str">
        <f t="shared" si="154"/>
        <v>NO</v>
      </c>
      <c r="R755" s="56" t="s">
        <v>2235</v>
      </c>
      <c r="S755" s="57">
        <v>13742</v>
      </c>
      <c r="T755" s="33">
        <v>1315</v>
      </c>
      <c r="U755" s="33">
        <v>1953</v>
      </c>
      <c r="V755" s="58">
        <v>267</v>
      </c>
      <c r="W755" s="32">
        <f t="shared" si="143"/>
        <v>0</v>
      </c>
      <c r="X755" s="25">
        <f t="shared" si="144"/>
        <v>1</v>
      </c>
      <c r="Y755" s="25">
        <f t="shared" si="145"/>
        <v>0</v>
      </c>
      <c r="Z755" s="27">
        <f t="shared" si="146"/>
        <v>0</v>
      </c>
      <c r="AA755" s="66" t="str">
        <f t="shared" si="147"/>
        <v>-</v>
      </c>
      <c r="AB755" s="32">
        <f t="shared" si="148"/>
        <v>0</v>
      </c>
      <c r="AC755" s="25">
        <f t="shared" si="149"/>
        <v>0</v>
      </c>
      <c r="AD755" s="27">
        <f t="shared" si="150"/>
        <v>0</v>
      </c>
      <c r="AE755" s="66" t="str">
        <f t="shared" si="151"/>
        <v>-</v>
      </c>
      <c r="AF755" s="32">
        <f t="shared" si="152"/>
        <v>0</v>
      </c>
    </row>
    <row r="756" spans="1:32" s="1" customFormat="1" ht="12.75">
      <c r="A756" s="136">
        <v>2634650</v>
      </c>
      <c r="B756" s="137">
        <v>38020</v>
      </c>
      <c r="C756" s="32" t="s">
        <v>1023</v>
      </c>
      <c r="D756" s="25" t="s">
        <v>1024</v>
      </c>
      <c r="E756" s="25" t="s">
        <v>785</v>
      </c>
      <c r="F756" s="25">
        <v>49203</v>
      </c>
      <c r="G756" s="26">
        <v>5730</v>
      </c>
      <c r="H756" s="27">
        <v>5177829044</v>
      </c>
      <c r="I756" s="28">
        <v>4</v>
      </c>
      <c r="J756" s="29" t="s">
        <v>2235</v>
      </c>
      <c r="K756" s="67" t="s">
        <v>2234</v>
      </c>
      <c r="L756" s="47">
        <v>1204</v>
      </c>
      <c r="M756" s="50" t="s">
        <v>2235</v>
      </c>
      <c r="N756" s="129">
        <v>8.648111332</v>
      </c>
      <c r="O756" s="29" t="str">
        <f t="shared" si="155"/>
        <v>NO</v>
      </c>
      <c r="P756" s="130"/>
      <c r="Q756" s="53" t="str">
        <f t="shared" si="154"/>
        <v>NO</v>
      </c>
      <c r="R756" s="56" t="s">
        <v>2235</v>
      </c>
      <c r="S756" s="57">
        <v>34934</v>
      </c>
      <c r="T756" s="33">
        <v>2272</v>
      </c>
      <c r="U756" s="33">
        <v>4948</v>
      </c>
      <c r="V756" s="58">
        <v>793</v>
      </c>
      <c r="W756" s="32">
        <f t="shared" si="143"/>
        <v>0</v>
      </c>
      <c r="X756" s="25">
        <f t="shared" si="144"/>
        <v>0</v>
      </c>
      <c r="Y756" s="25">
        <f t="shared" si="145"/>
        <v>0</v>
      </c>
      <c r="Z756" s="27">
        <f t="shared" si="146"/>
        <v>0</v>
      </c>
      <c r="AA756" s="66" t="str">
        <f t="shared" si="147"/>
        <v>-</v>
      </c>
      <c r="AB756" s="32">
        <f t="shared" si="148"/>
        <v>0</v>
      </c>
      <c r="AC756" s="25">
        <f t="shared" si="149"/>
        <v>0</v>
      </c>
      <c r="AD756" s="27">
        <f t="shared" si="150"/>
        <v>0</v>
      </c>
      <c r="AE756" s="66" t="str">
        <f t="shared" si="151"/>
        <v>-</v>
      </c>
      <c r="AF756" s="32">
        <f t="shared" si="152"/>
        <v>0</v>
      </c>
    </row>
    <row r="757" spans="1:32" s="1" customFormat="1" ht="12.75">
      <c r="A757" s="136">
        <v>2600098</v>
      </c>
      <c r="B757" s="137">
        <v>41910</v>
      </c>
      <c r="C757" s="32" t="s">
        <v>413</v>
      </c>
      <c r="D757" s="25" t="s">
        <v>414</v>
      </c>
      <c r="E757" s="25" t="s">
        <v>774</v>
      </c>
      <c r="F757" s="25">
        <v>49509</v>
      </c>
      <c r="G757" s="26">
        <v>9629</v>
      </c>
      <c r="H757" s="27">
        <v>6165383630</v>
      </c>
      <c r="I757" s="28">
        <v>2</v>
      </c>
      <c r="J757" s="29" t="s">
        <v>2235</v>
      </c>
      <c r="K757" s="67" t="s">
        <v>2234</v>
      </c>
      <c r="L757" s="47">
        <v>574</v>
      </c>
      <c r="M757" s="50" t="s">
        <v>2234</v>
      </c>
      <c r="N757" s="129" t="s">
        <v>454</v>
      </c>
      <c r="O757" s="29" t="str">
        <f t="shared" si="155"/>
        <v>M</v>
      </c>
      <c r="P757" s="130">
        <v>7.853</v>
      </c>
      <c r="Q757" s="53" t="str">
        <f t="shared" si="154"/>
        <v>NO</v>
      </c>
      <c r="R757" s="56" t="s">
        <v>2235</v>
      </c>
      <c r="S757" s="57">
        <v>17442</v>
      </c>
      <c r="T757" s="33">
        <v>1302</v>
      </c>
      <c r="U757" s="33">
        <v>1895</v>
      </c>
      <c r="V757" s="58">
        <v>378</v>
      </c>
      <c r="W757" s="32">
        <f t="shared" si="143"/>
        <v>0</v>
      </c>
      <c r="X757" s="25">
        <f t="shared" si="144"/>
        <v>1</v>
      </c>
      <c r="Y757" s="25">
        <f t="shared" si="145"/>
        <v>0</v>
      </c>
      <c r="Z757" s="27">
        <f t="shared" si="146"/>
        <v>0</v>
      </c>
      <c r="AA757" s="66" t="str">
        <f t="shared" si="147"/>
        <v>-</v>
      </c>
      <c r="AB757" s="32">
        <f t="shared" si="148"/>
        <v>0</v>
      </c>
      <c r="AC757" s="25">
        <f t="shared" si="149"/>
        <v>0</v>
      </c>
      <c r="AD757" s="27">
        <f t="shared" si="150"/>
        <v>0</v>
      </c>
      <c r="AE757" s="66" t="str">
        <f t="shared" si="151"/>
        <v>-</v>
      </c>
      <c r="AF757" s="32">
        <f t="shared" si="152"/>
        <v>0</v>
      </c>
    </row>
    <row r="758" spans="1:32" s="1" customFormat="1" ht="12.75">
      <c r="A758" s="136">
        <v>2634710</v>
      </c>
      <c r="B758" s="137">
        <v>79150</v>
      </c>
      <c r="C758" s="32" t="s">
        <v>1027</v>
      </c>
      <c r="D758" s="25" t="s">
        <v>1028</v>
      </c>
      <c r="E758" s="25" t="s">
        <v>1029</v>
      </c>
      <c r="F758" s="25">
        <v>48768</v>
      </c>
      <c r="G758" s="26">
        <v>1205</v>
      </c>
      <c r="H758" s="27">
        <v>9898238535</v>
      </c>
      <c r="I758" s="28" t="s">
        <v>459</v>
      </c>
      <c r="J758" s="29" t="s">
        <v>2235</v>
      </c>
      <c r="K758" s="67" t="s">
        <v>2234</v>
      </c>
      <c r="L758" s="47">
        <v>1715</v>
      </c>
      <c r="M758" s="50" t="s">
        <v>2235</v>
      </c>
      <c r="N758" s="129">
        <v>11.89127973</v>
      </c>
      <c r="O758" s="29" t="str">
        <f t="shared" si="155"/>
        <v>NO</v>
      </c>
      <c r="P758" s="130"/>
      <c r="Q758" s="53" t="str">
        <f t="shared" si="154"/>
        <v>NO</v>
      </c>
      <c r="R758" s="56" t="s">
        <v>2236</v>
      </c>
      <c r="S758" s="57">
        <v>88267</v>
      </c>
      <c r="T758" s="33">
        <v>6571</v>
      </c>
      <c r="U758" s="33">
        <v>10087</v>
      </c>
      <c r="V758" s="58">
        <v>1161</v>
      </c>
      <c r="W758" s="32">
        <f t="shared" si="143"/>
        <v>0</v>
      </c>
      <c r="X758" s="25">
        <f t="shared" si="144"/>
        <v>0</v>
      </c>
      <c r="Y758" s="25">
        <f t="shared" si="145"/>
        <v>0</v>
      </c>
      <c r="Z758" s="27">
        <f t="shared" si="146"/>
        <v>0</v>
      </c>
      <c r="AA758" s="66" t="str">
        <f t="shared" si="147"/>
        <v>-</v>
      </c>
      <c r="AB758" s="32">
        <f t="shared" si="148"/>
        <v>1</v>
      </c>
      <c r="AC758" s="25">
        <f t="shared" si="149"/>
        <v>0</v>
      </c>
      <c r="AD758" s="27">
        <f t="shared" si="150"/>
        <v>0</v>
      </c>
      <c r="AE758" s="66" t="str">
        <f t="shared" si="151"/>
        <v>-</v>
      </c>
      <c r="AF758" s="32">
        <f t="shared" si="152"/>
        <v>0</v>
      </c>
    </row>
    <row r="759" spans="1:32" s="1" customFormat="1" ht="12.75">
      <c r="A759" s="136">
        <v>2634860</v>
      </c>
      <c r="B759" s="137">
        <v>32650</v>
      </c>
      <c r="C759" s="32" t="s">
        <v>1030</v>
      </c>
      <c r="D759" s="25" t="s">
        <v>1031</v>
      </c>
      <c r="E759" s="25" t="s">
        <v>319</v>
      </c>
      <c r="F759" s="25">
        <v>48413</v>
      </c>
      <c r="G759" s="26">
        <v>8845</v>
      </c>
      <c r="H759" s="27">
        <v>9892696406</v>
      </c>
      <c r="I759" s="28">
        <v>7</v>
      </c>
      <c r="J759" s="29" t="s">
        <v>2236</v>
      </c>
      <c r="K759" s="67" t="s">
        <v>2234</v>
      </c>
      <c r="L759" s="47">
        <v>28</v>
      </c>
      <c r="M759" s="50" t="s">
        <v>2234</v>
      </c>
      <c r="N759" s="129">
        <v>4.545454545</v>
      </c>
      <c r="O759" s="29" t="str">
        <f t="shared" si="155"/>
        <v>NO</v>
      </c>
      <c r="P759" s="130"/>
      <c r="Q759" s="53" t="str">
        <f t="shared" si="154"/>
        <v>NO</v>
      </c>
      <c r="R759" s="56" t="s">
        <v>2236</v>
      </c>
      <c r="S759" s="57">
        <v>2061</v>
      </c>
      <c r="T759" s="33">
        <v>155</v>
      </c>
      <c r="U759" s="33">
        <v>0</v>
      </c>
      <c r="V759" s="58">
        <v>187</v>
      </c>
      <c r="W759" s="32">
        <f t="shared" si="143"/>
        <v>1</v>
      </c>
      <c r="X759" s="25">
        <f t="shared" si="144"/>
        <v>1</v>
      </c>
      <c r="Y759" s="25">
        <f t="shared" si="145"/>
        <v>0</v>
      </c>
      <c r="Z759" s="27">
        <f t="shared" si="146"/>
        <v>0</v>
      </c>
      <c r="AA759" s="66" t="str">
        <f t="shared" si="147"/>
        <v>SRSA</v>
      </c>
      <c r="AB759" s="32">
        <f t="shared" si="148"/>
        <v>1</v>
      </c>
      <c r="AC759" s="25">
        <f t="shared" si="149"/>
        <v>0</v>
      </c>
      <c r="AD759" s="27">
        <f t="shared" si="150"/>
        <v>0</v>
      </c>
      <c r="AE759" s="66" t="str">
        <f t="shared" si="151"/>
        <v>-</v>
      </c>
      <c r="AF759" s="32">
        <f t="shared" si="152"/>
        <v>0</v>
      </c>
    </row>
    <row r="760" spans="1:32" s="1" customFormat="1" ht="12.75">
      <c r="A760" s="136">
        <v>2634920</v>
      </c>
      <c r="B760" s="137">
        <v>59150</v>
      </c>
      <c r="C760" s="32" t="s">
        <v>1032</v>
      </c>
      <c r="D760" s="25" t="s">
        <v>1033</v>
      </c>
      <c r="E760" s="25" t="s">
        <v>1034</v>
      </c>
      <c r="F760" s="25">
        <v>48891</v>
      </c>
      <c r="G760" s="26">
        <v>9502</v>
      </c>
      <c r="H760" s="27">
        <v>9892685353</v>
      </c>
      <c r="I760" s="28">
        <v>7</v>
      </c>
      <c r="J760" s="29" t="s">
        <v>2236</v>
      </c>
      <c r="K760" s="67" t="s">
        <v>2234</v>
      </c>
      <c r="L760" s="47">
        <v>716</v>
      </c>
      <c r="M760" s="50" t="s">
        <v>2235</v>
      </c>
      <c r="N760" s="129">
        <v>10.64814815</v>
      </c>
      <c r="O760" s="29" t="str">
        <f t="shared" si="155"/>
        <v>NO</v>
      </c>
      <c r="P760" s="130"/>
      <c r="Q760" s="53" t="str">
        <f t="shared" si="154"/>
        <v>NO</v>
      </c>
      <c r="R760" s="56" t="s">
        <v>2236</v>
      </c>
      <c r="S760" s="57">
        <v>57943</v>
      </c>
      <c r="T760" s="33">
        <v>4826</v>
      </c>
      <c r="U760" s="33">
        <v>6071</v>
      </c>
      <c r="V760" s="58">
        <v>2586</v>
      </c>
      <c r="W760" s="32">
        <f t="shared" si="143"/>
        <v>1</v>
      </c>
      <c r="X760" s="25">
        <f t="shared" si="144"/>
        <v>0</v>
      </c>
      <c r="Y760" s="25">
        <f t="shared" si="145"/>
        <v>0</v>
      </c>
      <c r="Z760" s="27">
        <f t="shared" si="146"/>
        <v>0</v>
      </c>
      <c r="AA760" s="66" t="str">
        <f t="shared" si="147"/>
        <v>-</v>
      </c>
      <c r="AB760" s="32">
        <f t="shared" si="148"/>
        <v>1</v>
      </c>
      <c r="AC760" s="25">
        <f t="shared" si="149"/>
        <v>0</v>
      </c>
      <c r="AD760" s="27">
        <f t="shared" si="150"/>
        <v>0</v>
      </c>
      <c r="AE760" s="66" t="str">
        <f t="shared" si="151"/>
        <v>-</v>
      </c>
      <c r="AF760" s="32">
        <f t="shared" si="152"/>
        <v>0</v>
      </c>
    </row>
    <row r="761" spans="1:32" s="1" customFormat="1" ht="12.75">
      <c r="A761" s="136">
        <v>2634950</v>
      </c>
      <c r="B761" s="137">
        <v>39170</v>
      </c>
      <c r="C761" s="32" t="s">
        <v>1035</v>
      </c>
      <c r="D761" s="25" t="s">
        <v>731</v>
      </c>
      <c r="E761" s="25" t="s">
        <v>1036</v>
      </c>
      <c r="F761" s="25">
        <v>49097</v>
      </c>
      <c r="G761" s="26">
        <v>158</v>
      </c>
      <c r="H761" s="27">
        <v>2693211000</v>
      </c>
      <c r="I761" s="28" t="s">
        <v>467</v>
      </c>
      <c r="J761" s="29" t="s">
        <v>2235</v>
      </c>
      <c r="K761" s="67" t="s">
        <v>2234</v>
      </c>
      <c r="L761" s="47">
        <v>2497</v>
      </c>
      <c r="M761" s="50" t="s">
        <v>2235</v>
      </c>
      <c r="N761" s="129">
        <v>4.852320675</v>
      </c>
      <c r="O761" s="29" t="str">
        <f t="shared" si="155"/>
        <v>NO</v>
      </c>
      <c r="P761" s="130"/>
      <c r="Q761" s="53" t="str">
        <f t="shared" si="154"/>
        <v>NO</v>
      </c>
      <c r="R761" s="56" t="s">
        <v>2235</v>
      </c>
      <c r="S761" s="57">
        <v>98160</v>
      </c>
      <c r="T761" s="33">
        <v>4308</v>
      </c>
      <c r="U761" s="33">
        <v>11230</v>
      </c>
      <c r="V761" s="58">
        <v>1645</v>
      </c>
      <c r="W761" s="32">
        <f t="shared" si="143"/>
        <v>0</v>
      </c>
      <c r="X761" s="25">
        <f t="shared" si="144"/>
        <v>0</v>
      </c>
      <c r="Y761" s="25">
        <f t="shared" si="145"/>
        <v>0</v>
      </c>
      <c r="Z761" s="27">
        <f t="shared" si="146"/>
        <v>0</v>
      </c>
      <c r="AA761" s="66" t="str">
        <f t="shared" si="147"/>
        <v>-</v>
      </c>
      <c r="AB761" s="32">
        <f t="shared" si="148"/>
        <v>0</v>
      </c>
      <c r="AC761" s="25">
        <f t="shared" si="149"/>
        <v>0</v>
      </c>
      <c r="AD761" s="27">
        <f t="shared" si="150"/>
        <v>0</v>
      </c>
      <c r="AE761" s="66" t="str">
        <f t="shared" si="151"/>
        <v>-</v>
      </c>
      <c r="AF761" s="32">
        <f t="shared" si="152"/>
        <v>0</v>
      </c>
    </row>
    <row r="762" spans="1:32" s="1" customFormat="1" ht="12.75">
      <c r="A762" s="136">
        <v>2600097</v>
      </c>
      <c r="B762" s="137">
        <v>41909</v>
      </c>
      <c r="C762" s="32" t="s">
        <v>411</v>
      </c>
      <c r="D762" s="25" t="s">
        <v>412</v>
      </c>
      <c r="E762" s="25" t="s">
        <v>774</v>
      </c>
      <c r="F762" s="25">
        <v>49548</v>
      </c>
      <c r="G762" s="26">
        <v>2307</v>
      </c>
      <c r="H762" s="27">
        <v>6162466920</v>
      </c>
      <c r="I762" s="28">
        <v>2</v>
      </c>
      <c r="J762" s="29" t="s">
        <v>2235</v>
      </c>
      <c r="K762" s="67" t="s">
        <v>2234</v>
      </c>
      <c r="L762" s="47">
        <v>542</v>
      </c>
      <c r="M762" s="50" t="s">
        <v>2234</v>
      </c>
      <c r="N762" s="129" t="s">
        <v>454</v>
      </c>
      <c r="O762" s="29" t="str">
        <f t="shared" si="155"/>
        <v>M</v>
      </c>
      <c r="P762" s="130">
        <v>29.202</v>
      </c>
      <c r="Q762" s="53" t="str">
        <f t="shared" si="154"/>
        <v>YES</v>
      </c>
      <c r="R762" s="56" t="s">
        <v>2235</v>
      </c>
      <c r="S762" s="57">
        <v>37242</v>
      </c>
      <c r="T762" s="33">
        <v>5961</v>
      </c>
      <c r="U762" s="33">
        <v>3948</v>
      </c>
      <c r="V762" s="58">
        <v>8249</v>
      </c>
      <c r="W762" s="32">
        <f t="shared" si="143"/>
        <v>0</v>
      </c>
      <c r="X762" s="25">
        <f t="shared" si="144"/>
        <v>1</v>
      </c>
      <c r="Y762" s="25">
        <f t="shared" si="145"/>
        <v>0</v>
      </c>
      <c r="Z762" s="27">
        <f t="shared" si="146"/>
        <v>0</v>
      </c>
      <c r="AA762" s="66" t="str">
        <f t="shared" si="147"/>
        <v>-</v>
      </c>
      <c r="AB762" s="32">
        <f t="shared" si="148"/>
        <v>0</v>
      </c>
      <c r="AC762" s="25">
        <f t="shared" si="149"/>
        <v>1</v>
      </c>
      <c r="AD762" s="27">
        <f t="shared" si="150"/>
        <v>0</v>
      </c>
      <c r="AE762" s="66" t="str">
        <f t="shared" si="151"/>
        <v>-</v>
      </c>
      <c r="AF762" s="32">
        <f t="shared" si="152"/>
        <v>0</v>
      </c>
    </row>
    <row r="763" spans="1:32" s="1" customFormat="1" ht="12.75">
      <c r="A763" s="136">
        <v>2600227</v>
      </c>
      <c r="B763" s="137">
        <v>82940</v>
      </c>
      <c r="C763" s="32" t="s">
        <v>1440</v>
      </c>
      <c r="D763" s="25" t="s">
        <v>1441</v>
      </c>
      <c r="E763" s="25" t="s">
        <v>1234</v>
      </c>
      <c r="F763" s="25">
        <v>48210</v>
      </c>
      <c r="G763" s="26">
        <v>2451</v>
      </c>
      <c r="H763" s="27">
        <v>3133614180</v>
      </c>
      <c r="I763" s="28">
        <v>1</v>
      </c>
      <c r="J763" s="29" t="s">
        <v>2235</v>
      </c>
      <c r="K763" s="67" t="s">
        <v>2234</v>
      </c>
      <c r="L763" s="47">
        <v>533</v>
      </c>
      <c r="M763" s="50" t="s">
        <v>2234</v>
      </c>
      <c r="N763" s="129" t="s">
        <v>454</v>
      </c>
      <c r="O763" s="29" t="str">
        <f t="shared" si="155"/>
        <v>M</v>
      </c>
      <c r="P763" s="130">
        <v>27.979</v>
      </c>
      <c r="Q763" s="53" t="str">
        <f aca="true" t="shared" si="156" ref="Q763:Q772">IF(AND(ISNUMBER(P763),P763&gt;=20),"YES","NO")</f>
        <v>YES</v>
      </c>
      <c r="R763" s="56" t="s">
        <v>2235</v>
      </c>
      <c r="S763" s="57">
        <v>43290</v>
      </c>
      <c r="T763" s="33">
        <v>5555</v>
      </c>
      <c r="U763" s="33">
        <v>4101</v>
      </c>
      <c r="V763" s="58">
        <v>7789</v>
      </c>
      <c r="W763" s="32">
        <f t="shared" si="143"/>
        <v>0</v>
      </c>
      <c r="X763" s="25">
        <f t="shared" si="144"/>
        <v>1</v>
      </c>
      <c r="Y763" s="25">
        <f t="shared" si="145"/>
        <v>0</v>
      </c>
      <c r="Z763" s="27">
        <f t="shared" si="146"/>
        <v>0</v>
      </c>
      <c r="AA763" s="66" t="str">
        <f t="shared" si="147"/>
        <v>-</v>
      </c>
      <c r="AB763" s="32">
        <f t="shared" si="148"/>
        <v>0</v>
      </c>
      <c r="AC763" s="25">
        <f t="shared" si="149"/>
        <v>1</v>
      </c>
      <c r="AD763" s="27">
        <f t="shared" si="150"/>
        <v>0</v>
      </c>
      <c r="AE763" s="66" t="str">
        <f t="shared" si="151"/>
        <v>-</v>
      </c>
      <c r="AF763" s="32">
        <f t="shared" si="152"/>
        <v>0</v>
      </c>
    </row>
    <row r="764" spans="1:32" s="1" customFormat="1" ht="12.75">
      <c r="A764" s="136">
        <v>9992601</v>
      </c>
      <c r="B764" s="139">
        <v>27070</v>
      </c>
      <c r="C764" s="132" t="s">
        <v>2069</v>
      </c>
      <c r="D764" s="126" t="s">
        <v>1037</v>
      </c>
      <c r="E764" s="126" t="s">
        <v>305</v>
      </c>
      <c r="F764" s="126">
        <v>49968</v>
      </c>
      <c r="G764" s="127">
        <v>1025</v>
      </c>
      <c r="H764" s="128">
        <v>9062249421</v>
      </c>
      <c r="I764" s="28">
        <v>7</v>
      </c>
      <c r="J764" s="29" t="s">
        <v>2236</v>
      </c>
      <c r="K764" s="67" t="s">
        <v>2234</v>
      </c>
      <c r="L764" s="47">
        <v>311</v>
      </c>
      <c r="M764" s="50" t="s">
        <v>2234</v>
      </c>
      <c r="N764" s="129"/>
      <c r="O764" s="29" t="str">
        <f t="shared" si="155"/>
        <v>M</v>
      </c>
      <c r="P764" s="130"/>
      <c r="Q764" s="53" t="str">
        <f t="shared" si="156"/>
        <v>NO</v>
      </c>
      <c r="R764" s="56" t="s">
        <v>2236</v>
      </c>
      <c r="S764" s="57">
        <v>37338</v>
      </c>
      <c r="T764" s="33">
        <v>3492</v>
      </c>
      <c r="U764" s="33">
        <v>3632</v>
      </c>
      <c r="V764" s="58">
        <v>3238</v>
      </c>
      <c r="W764" s="32">
        <f t="shared" si="143"/>
        <v>1</v>
      </c>
      <c r="X764" s="25">
        <f t="shared" si="144"/>
        <v>1</v>
      </c>
      <c r="Y764" s="25">
        <f t="shared" si="145"/>
        <v>0</v>
      </c>
      <c r="Z764" s="27">
        <f t="shared" si="146"/>
        <v>0</v>
      </c>
      <c r="AA764" s="66" t="str">
        <f t="shared" si="147"/>
        <v>SRSA</v>
      </c>
      <c r="AB764" s="32">
        <f t="shared" si="148"/>
        <v>1</v>
      </c>
      <c r="AC764" s="25">
        <f t="shared" si="149"/>
        <v>0</v>
      </c>
      <c r="AD764" s="27">
        <f t="shared" si="150"/>
        <v>0</v>
      </c>
      <c r="AE764" s="66" t="str">
        <f t="shared" si="151"/>
        <v>-</v>
      </c>
      <c r="AF764" s="32">
        <f t="shared" si="152"/>
        <v>0</v>
      </c>
    </row>
    <row r="765" spans="1:32" s="1" customFormat="1" ht="12.75">
      <c r="A765" s="136">
        <v>2600112</v>
      </c>
      <c r="B765" s="137">
        <v>70901</v>
      </c>
      <c r="C765" s="32" t="s">
        <v>444</v>
      </c>
      <c r="D765" s="25" t="s">
        <v>445</v>
      </c>
      <c r="E765" s="25" t="s">
        <v>446</v>
      </c>
      <c r="F765" s="25">
        <v>49456</v>
      </c>
      <c r="G765" s="26">
        <v>1447</v>
      </c>
      <c r="H765" s="27">
        <v>6168424523</v>
      </c>
      <c r="I765" s="28">
        <v>4</v>
      </c>
      <c r="J765" s="29" t="s">
        <v>2235</v>
      </c>
      <c r="K765" s="67" t="s">
        <v>2234</v>
      </c>
      <c r="L765" s="47">
        <v>98</v>
      </c>
      <c r="M765" s="50" t="s">
        <v>2234</v>
      </c>
      <c r="N765" s="129" t="s">
        <v>454</v>
      </c>
      <c r="O765" s="29" t="str">
        <f t="shared" si="155"/>
        <v>M</v>
      </c>
      <c r="P765" s="130">
        <v>0</v>
      </c>
      <c r="Q765" s="53" t="str">
        <f t="shared" si="156"/>
        <v>NO</v>
      </c>
      <c r="R765" s="56" t="s">
        <v>2235</v>
      </c>
      <c r="S765" s="57">
        <v>1341</v>
      </c>
      <c r="T765" s="33">
        <v>0</v>
      </c>
      <c r="U765" s="33">
        <v>246</v>
      </c>
      <c r="V765" s="58">
        <v>64</v>
      </c>
      <c r="W765" s="32">
        <f t="shared" si="143"/>
        <v>0</v>
      </c>
      <c r="X765" s="25">
        <f t="shared" si="144"/>
        <v>1</v>
      </c>
      <c r="Y765" s="25">
        <f t="shared" si="145"/>
        <v>0</v>
      </c>
      <c r="Z765" s="27">
        <f t="shared" si="146"/>
        <v>0</v>
      </c>
      <c r="AA765" s="66" t="str">
        <f t="shared" si="147"/>
        <v>-</v>
      </c>
      <c r="AB765" s="32">
        <f t="shared" si="148"/>
        <v>0</v>
      </c>
      <c r="AC765" s="25">
        <f t="shared" si="149"/>
        <v>0</v>
      </c>
      <c r="AD765" s="27">
        <f t="shared" si="150"/>
        <v>0</v>
      </c>
      <c r="AE765" s="66" t="str">
        <f t="shared" si="151"/>
        <v>-</v>
      </c>
      <c r="AF765" s="32">
        <f t="shared" si="152"/>
        <v>0</v>
      </c>
    </row>
    <row r="766" spans="1:32" s="1" customFormat="1" ht="12.75">
      <c r="A766" s="136">
        <v>2635040</v>
      </c>
      <c r="B766" s="137">
        <v>30080</v>
      </c>
      <c r="C766" s="32" t="s">
        <v>1038</v>
      </c>
      <c r="D766" s="25" t="s">
        <v>1039</v>
      </c>
      <c r="E766" s="25" t="s">
        <v>1040</v>
      </c>
      <c r="F766" s="25">
        <v>49288</v>
      </c>
      <c r="G766" s="26">
        <v>9631</v>
      </c>
      <c r="H766" s="27">
        <v>5172866251</v>
      </c>
      <c r="I766" s="28">
        <v>7</v>
      </c>
      <c r="J766" s="29" t="s">
        <v>2236</v>
      </c>
      <c r="K766" s="67" t="s">
        <v>2234</v>
      </c>
      <c r="L766" s="47">
        <v>350</v>
      </c>
      <c r="M766" s="50" t="s">
        <v>2234</v>
      </c>
      <c r="N766" s="129">
        <v>22.27171492</v>
      </c>
      <c r="O766" s="29" t="str">
        <f t="shared" si="155"/>
        <v>YES</v>
      </c>
      <c r="P766" s="130"/>
      <c r="Q766" s="53" t="str">
        <f t="shared" si="156"/>
        <v>NO</v>
      </c>
      <c r="R766" s="56" t="s">
        <v>2236</v>
      </c>
      <c r="S766" s="57">
        <v>34415</v>
      </c>
      <c r="T766" s="33">
        <v>3127</v>
      </c>
      <c r="U766" s="33">
        <v>3328</v>
      </c>
      <c r="V766" s="58">
        <v>4489</v>
      </c>
      <c r="W766" s="32">
        <f t="shared" si="143"/>
        <v>1</v>
      </c>
      <c r="X766" s="25">
        <f t="shared" si="144"/>
        <v>1</v>
      </c>
      <c r="Y766" s="25">
        <f t="shared" si="145"/>
        <v>0</v>
      </c>
      <c r="Z766" s="27">
        <f t="shared" si="146"/>
        <v>0</v>
      </c>
      <c r="AA766" s="66" t="str">
        <f t="shared" si="147"/>
        <v>SRSA</v>
      </c>
      <c r="AB766" s="32">
        <f t="shared" si="148"/>
        <v>1</v>
      </c>
      <c r="AC766" s="25">
        <f t="shared" si="149"/>
        <v>1</v>
      </c>
      <c r="AD766" s="27" t="str">
        <f t="shared" si="150"/>
        <v>Initial</v>
      </c>
      <c r="AE766" s="66" t="str">
        <f t="shared" si="151"/>
        <v>-</v>
      </c>
      <c r="AF766" s="32" t="str">
        <f t="shared" si="152"/>
        <v>SRSA</v>
      </c>
    </row>
    <row r="767" spans="1:32" s="1" customFormat="1" ht="12.75">
      <c r="A767" s="136">
        <v>2600149</v>
      </c>
      <c r="B767" s="137">
        <v>41915</v>
      </c>
      <c r="C767" s="32" t="s">
        <v>1288</v>
      </c>
      <c r="D767" s="25" t="s">
        <v>1289</v>
      </c>
      <c r="E767" s="25" t="s">
        <v>405</v>
      </c>
      <c r="F767" s="25">
        <v>49544</v>
      </c>
      <c r="G767" s="26">
        <v>1445</v>
      </c>
      <c r="H767" s="27">
        <v>6167852700</v>
      </c>
      <c r="I767" s="28">
        <v>4</v>
      </c>
      <c r="J767" s="29" t="s">
        <v>2235</v>
      </c>
      <c r="K767" s="67" t="s">
        <v>2234</v>
      </c>
      <c r="L767" s="47">
        <v>577</v>
      </c>
      <c r="M767" s="50" t="s">
        <v>2234</v>
      </c>
      <c r="N767" s="129" t="s">
        <v>454</v>
      </c>
      <c r="O767" s="29" t="str">
        <f t="shared" si="155"/>
        <v>M</v>
      </c>
      <c r="P767" s="130">
        <v>5.263</v>
      </c>
      <c r="Q767" s="53" t="str">
        <f t="shared" si="156"/>
        <v>NO</v>
      </c>
      <c r="R767" s="56" t="s">
        <v>2235</v>
      </c>
      <c r="S767" s="57">
        <v>13098</v>
      </c>
      <c r="T767" s="33">
        <v>877</v>
      </c>
      <c r="U767" s="33">
        <v>1925</v>
      </c>
      <c r="V767" s="58">
        <v>380</v>
      </c>
      <c r="W767" s="32">
        <f t="shared" si="143"/>
        <v>0</v>
      </c>
      <c r="X767" s="25">
        <f t="shared" si="144"/>
        <v>1</v>
      </c>
      <c r="Y767" s="25">
        <f t="shared" si="145"/>
        <v>0</v>
      </c>
      <c r="Z767" s="27">
        <f t="shared" si="146"/>
        <v>0</v>
      </c>
      <c r="AA767" s="66" t="str">
        <f t="shared" si="147"/>
        <v>-</v>
      </c>
      <c r="AB767" s="32">
        <f t="shared" si="148"/>
        <v>0</v>
      </c>
      <c r="AC767" s="25">
        <f t="shared" si="149"/>
        <v>0</v>
      </c>
      <c r="AD767" s="27">
        <f t="shared" si="150"/>
        <v>0</v>
      </c>
      <c r="AE767" s="66" t="str">
        <f t="shared" si="151"/>
        <v>-</v>
      </c>
      <c r="AF767" s="32">
        <f t="shared" si="152"/>
        <v>0</v>
      </c>
    </row>
    <row r="768" spans="1:32" s="1" customFormat="1" ht="12.75">
      <c r="A768" s="136">
        <v>2635130</v>
      </c>
      <c r="B768" s="137">
        <v>64090</v>
      </c>
      <c r="C768" s="32" t="s">
        <v>1041</v>
      </c>
      <c r="D768" s="25" t="s">
        <v>1042</v>
      </c>
      <c r="E768" s="25" t="s">
        <v>1043</v>
      </c>
      <c r="F768" s="25">
        <v>49459</v>
      </c>
      <c r="G768" s="26">
        <v>68</v>
      </c>
      <c r="H768" s="27">
        <v>2318734850</v>
      </c>
      <c r="I768" s="28">
        <v>7</v>
      </c>
      <c r="J768" s="29" t="s">
        <v>2236</v>
      </c>
      <c r="K768" s="67" t="s">
        <v>2234</v>
      </c>
      <c r="L768" s="47">
        <v>406</v>
      </c>
      <c r="M768" s="50" t="s">
        <v>2234</v>
      </c>
      <c r="N768" s="129">
        <v>26.40949555</v>
      </c>
      <c r="O768" s="29" t="str">
        <f t="shared" si="155"/>
        <v>YES</v>
      </c>
      <c r="P768" s="130"/>
      <c r="Q768" s="53" t="str">
        <f t="shared" si="156"/>
        <v>NO</v>
      </c>
      <c r="R768" s="56" t="s">
        <v>2236</v>
      </c>
      <c r="S768" s="57">
        <v>32048</v>
      </c>
      <c r="T768" s="33">
        <v>4033</v>
      </c>
      <c r="U768" s="33">
        <v>4268</v>
      </c>
      <c r="V768" s="58">
        <v>7202</v>
      </c>
      <c r="W768" s="32">
        <f t="shared" si="143"/>
        <v>1</v>
      </c>
      <c r="X768" s="25">
        <f t="shared" si="144"/>
        <v>1</v>
      </c>
      <c r="Y768" s="25">
        <f t="shared" si="145"/>
        <v>0</v>
      </c>
      <c r="Z768" s="27">
        <f t="shared" si="146"/>
        <v>0</v>
      </c>
      <c r="AA768" s="66" t="str">
        <f t="shared" si="147"/>
        <v>SRSA</v>
      </c>
      <c r="AB768" s="32">
        <f t="shared" si="148"/>
        <v>1</v>
      </c>
      <c r="AC768" s="25">
        <f t="shared" si="149"/>
        <v>1</v>
      </c>
      <c r="AD768" s="27" t="str">
        <f t="shared" si="150"/>
        <v>Initial</v>
      </c>
      <c r="AE768" s="66" t="str">
        <f t="shared" si="151"/>
        <v>-</v>
      </c>
      <c r="AF768" s="32" t="str">
        <f t="shared" si="152"/>
        <v>SRSA</v>
      </c>
    </row>
    <row r="769" spans="1:32" s="1" customFormat="1" ht="12.75">
      <c r="A769" s="136">
        <v>2635160</v>
      </c>
      <c r="B769" s="137">
        <v>63290</v>
      </c>
      <c r="C769" s="32" t="s">
        <v>1044</v>
      </c>
      <c r="D769" s="25" t="s">
        <v>1045</v>
      </c>
      <c r="E769" s="25" t="s">
        <v>1046</v>
      </c>
      <c r="F769" s="25">
        <v>48390</v>
      </c>
      <c r="G769" s="26">
        <v>3019</v>
      </c>
      <c r="H769" s="27">
        <v>2489562000</v>
      </c>
      <c r="I769" s="28" t="s">
        <v>458</v>
      </c>
      <c r="J769" s="29" t="s">
        <v>2235</v>
      </c>
      <c r="K769" s="67" t="s">
        <v>2234</v>
      </c>
      <c r="L769" s="47">
        <v>13945</v>
      </c>
      <c r="M769" s="50" t="s">
        <v>2235</v>
      </c>
      <c r="N769" s="129">
        <v>3.989295494</v>
      </c>
      <c r="O769" s="29" t="str">
        <f t="shared" si="155"/>
        <v>NO</v>
      </c>
      <c r="P769" s="130"/>
      <c r="Q769" s="53" t="str">
        <f t="shared" si="156"/>
        <v>NO</v>
      </c>
      <c r="R769" s="56" t="s">
        <v>2235</v>
      </c>
      <c r="S769" s="57">
        <v>359891</v>
      </c>
      <c r="T769" s="33">
        <v>13372</v>
      </c>
      <c r="U769" s="33">
        <v>114179</v>
      </c>
      <c r="V769" s="58">
        <v>9188</v>
      </c>
      <c r="W769" s="32">
        <f t="shared" si="143"/>
        <v>0</v>
      </c>
      <c r="X769" s="25">
        <f t="shared" si="144"/>
        <v>0</v>
      </c>
      <c r="Y769" s="25">
        <f t="shared" si="145"/>
        <v>0</v>
      </c>
      <c r="Z769" s="27">
        <f t="shared" si="146"/>
        <v>0</v>
      </c>
      <c r="AA769" s="66" t="str">
        <f t="shared" si="147"/>
        <v>-</v>
      </c>
      <c r="AB769" s="32">
        <f t="shared" si="148"/>
        <v>0</v>
      </c>
      <c r="AC769" s="25">
        <f t="shared" si="149"/>
        <v>0</v>
      </c>
      <c r="AD769" s="27">
        <f t="shared" si="150"/>
        <v>0</v>
      </c>
      <c r="AE769" s="66" t="str">
        <f t="shared" si="151"/>
        <v>-</v>
      </c>
      <c r="AF769" s="32">
        <f t="shared" si="152"/>
        <v>0</v>
      </c>
    </row>
    <row r="770" spans="1:32" s="1" customFormat="1" ht="12.75">
      <c r="A770" s="136">
        <v>2600254</v>
      </c>
      <c r="B770" s="137">
        <v>63913</v>
      </c>
      <c r="C770" s="32" t="s">
        <v>1484</v>
      </c>
      <c r="D770" s="25" t="s">
        <v>1485</v>
      </c>
      <c r="E770" s="25" t="s">
        <v>565</v>
      </c>
      <c r="F770" s="25">
        <v>48340</v>
      </c>
      <c r="G770" s="26">
        <v>1361</v>
      </c>
      <c r="H770" s="27">
        <v>2483719300</v>
      </c>
      <c r="I770" s="28">
        <v>2</v>
      </c>
      <c r="J770" s="29" t="s">
        <v>2235</v>
      </c>
      <c r="K770" s="67" t="s">
        <v>2234</v>
      </c>
      <c r="L770" s="47">
        <v>621</v>
      </c>
      <c r="M770" s="50" t="s">
        <v>2235</v>
      </c>
      <c r="N770" s="129" t="s">
        <v>454</v>
      </c>
      <c r="O770" s="29" t="str">
        <f t="shared" si="155"/>
        <v>M</v>
      </c>
      <c r="P770" s="130">
        <v>16.593</v>
      </c>
      <c r="Q770" s="53" t="str">
        <f t="shared" si="156"/>
        <v>NO</v>
      </c>
      <c r="R770" s="56" t="s">
        <v>2235</v>
      </c>
      <c r="S770" s="57">
        <v>29131</v>
      </c>
      <c r="T770" s="33">
        <v>3459</v>
      </c>
      <c r="U770" s="33">
        <v>4020</v>
      </c>
      <c r="V770" s="58">
        <v>3840</v>
      </c>
      <c r="W770" s="32">
        <f t="shared" si="143"/>
        <v>0</v>
      </c>
      <c r="X770" s="25">
        <f t="shared" si="144"/>
        <v>0</v>
      </c>
      <c r="Y770" s="25">
        <f t="shared" si="145"/>
        <v>0</v>
      </c>
      <c r="Z770" s="27">
        <f t="shared" si="146"/>
        <v>0</v>
      </c>
      <c r="AA770" s="66" t="str">
        <f t="shared" si="147"/>
        <v>-</v>
      </c>
      <c r="AB770" s="32">
        <f t="shared" si="148"/>
        <v>0</v>
      </c>
      <c r="AC770" s="25">
        <f t="shared" si="149"/>
        <v>0</v>
      </c>
      <c r="AD770" s="27">
        <f t="shared" si="150"/>
        <v>0</v>
      </c>
      <c r="AE770" s="66" t="str">
        <f t="shared" si="151"/>
        <v>-</v>
      </c>
      <c r="AF770" s="32">
        <f t="shared" si="152"/>
        <v>0</v>
      </c>
    </row>
    <row r="771" spans="1:32" s="1" customFormat="1" ht="12.75">
      <c r="A771" s="136">
        <v>2635190</v>
      </c>
      <c r="B771" s="137">
        <v>50230</v>
      </c>
      <c r="C771" s="32" t="s">
        <v>1047</v>
      </c>
      <c r="D771" s="25" t="s">
        <v>1048</v>
      </c>
      <c r="E771" s="25" t="s">
        <v>537</v>
      </c>
      <c r="F771" s="25">
        <v>48093</v>
      </c>
      <c r="G771" s="26">
        <v>1697</v>
      </c>
      <c r="H771" s="27">
        <v>5868252400</v>
      </c>
      <c r="I771" s="28" t="s">
        <v>462</v>
      </c>
      <c r="J771" s="29" t="s">
        <v>2235</v>
      </c>
      <c r="K771" s="67" t="s">
        <v>2234</v>
      </c>
      <c r="L771" s="47">
        <v>14128</v>
      </c>
      <c r="M771" s="50" t="s">
        <v>2235</v>
      </c>
      <c r="N771" s="129">
        <v>7.739780319</v>
      </c>
      <c r="O771" s="29" t="str">
        <f t="shared" si="155"/>
        <v>NO</v>
      </c>
      <c r="P771" s="130"/>
      <c r="Q771" s="53" t="str">
        <f t="shared" si="156"/>
        <v>NO</v>
      </c>
      <c r="R771" s="56" t="s">
        <v>2235</v>
      </c>
      <c r="S771" s="57">
        <v>456984</v>
      </c>
      <c r="T771" s="33">
        <v>34440</v>
      </c>
      <c r="U771" s="33">
        <v>68826</v>
      </c>
      <c r="V771" s="58">
        <v>9308</v>
      </c>
      <c r="W771" s="32">
        <f t="shared" si="143"/>
        <v>0</v>
      </c>
      <c r="X771" s="25">
        <f t="shared" si="144"/>
        <v>0</v>
      </c>
      <c r="Y771" s="25">
        <f t="shared" si="145"/>
        <v>0</v>
      </c>
      <c r="Z771" s="27">
        <f t="shared" si="146"/>
        <v>0</v>
      </c>
      <c r="AA771" s="66" t="str">
        <f t="shared" si="147"/>
        <v>-</v>
      </c>
      <c r="AB771" s="32">
        <f t="shared" si="148"/>
        <v>0</v>
      </c>
      <c r="AC771" s="25">
        <f t="shared" si="149"/>
        <v>0</v>
      </c>
      <c r="AD771" s="27">
        <f t="shared" si="150"/>
        <v>0</v>
      </c>
      <c r="AE771" s="66" t="str">
        <f t="shared" si="151"/>
        <v>-</v>
      </c>
      <c r="AF771" s="32">
        <f t="shared" si="152"/>
        <v>0</v>
      </c>
    </row>
    <row r="772" spans="1:32" s="1" customFormat="1" ht="12.75">
      <c r="A772" s="136">
        <v>2635220</v>
      </c>
      <c r="B772" s="137">
        <v>50240</v>
      </c>
      <c r="C772" s="32" t="s">
        <v>1049</v>
      </c>
      <c r="D772" s="25" t="s">
        <v>1050</v>
      </c>
      <c r="E772" s="25" t="s">
        <v>537</v>
      </c>
      <c r="F772" s="25">
        <v>48088</v>
      </c>
      <c r="G772" s="26">
        <v>4738</v>
      </c>
      <c r="H772" s="27">
        <v>5864394401</v>
      </c>
      <c r="I772" s="28" t="s">
        <v>483</v>
      </c>
      <c r="J772" s="29" t="s">
        <v>2235</v>
      </c>
      <c r="K772" s="67" t="s">
        <v>2234</v>
      </c>
      <c r="L772" s="47">
        <v>2960</v>
      </c>
      <c r="M772" s="50" t="s">
        <v>2235</v>
      </c>
      <c r="N772" s="129">
        <v>4.202192448</v>
      </c>
      <c r="O772" s="29" t="str">
        <f t="shared" si="155"/>
        <v>NO</v>
      </c>
      <c r="P772" s="130"/>
      <c r="Q772" s="53" t="str">
        <f t="shared" si="156"/>
        <v>NO</v>
      </c>
      <c r="R772" s="56" t="s">
        <v>2235</v>
      </c>
      <c r="S772" s="57">
        <v>81197</v>
      </c>
      <c r="T772" s="33">
        <v>2686</v>
      </c>
      <c r="U772" s="33">
        <v>12452</v>
      </c>
      <c r="V772" s="58">
        <v>1950</v>
      </c>
      <c r="W772" s="32">
        <f t="shared" si="143"/>
        <v>0</v>
      </c>
      <c r="X772" s="25">
        <f t="shared" si="144"/>
        <v>0</v>
      </c>
      <c r="Y772" s="25">
        <f t="shared" si="145"/>
        <v>0</v>
      </c>
      <c r="Z772" s="27">
        <f t="shared" si="146"/>
        <v>0</v>
      </c>
      <c r="AA772" s="66" t="str">
        <f t="shared" si="147"/>
        <v>-</v>
      </c>
      <c r="AB772" s="32">
        <f t="shared" si="148"/>
        <v>0</v>
      </c>
      <c r="AC772" s="25">
        <f t="shared" si="149"/>
        <v>0</v>
      </c>
      <c r="AD772" s="27">
        <f t="shared" si="150"/>
        <v>0</v>
      </c>
      <c r="AE772" s="66" t="str">
        <f t="shared" si="151"/>
        <v>-</v>
      </c>
      <c r="AF772" s="32">
        <f t="shared" si="152"/>
        <v>0</v>
      </c>
    </row>
    <row r="773" spans="1:32" s="1" customFormat="1" ht="12.75">
      <c r="A773" s="136">
        <v>2600271</v>
      </c>
      <c r="B773" s="137">
        <v>82970</v>
      </c>
      <c r="C773" s="32" t="s">
        <v>1515</v>
      </c>
      <c r="D773" s="25" t="s">
        <v>1516</v>
      </c>
      <c r="E773" s="25" t="s">
        <v>1234</v>
      </c>
      <c r="F773" s="25">
        <v>48228</v>
      </c>
      <c r="G773" s="26" t="s">
        <v>771</v>
      </c>
      <c r="H773" s="27">
        <v>3132404200</v>
      </c>
      <c r="I773" s="28">
        <v>1</v>
      </c>
      <c r="J773" s="29" t="s">
        <v>2235</v>
      </c>
      <c r="K773" s="67" t="s">
        <v>2234</v>
      </c>
      <c r="L773" s="47">
        <v>530</v>
      </c>
      <c r="M773" s="50" t="s">
        <v>2234</v>
      </c>
      <c r="N773" s="129" t="s">
        <v>454</v>
      </c>
      <c r="O773" s="29" t="str">
        <f t="shared" si="155"/>
        <v>M</v>
      </c>
      <c r="P773" s="130">
        <v>24.826</v>
      </c>
      <c r="Q773" s="53" t="str">
        <f aca="true" t="shared" si="157" ref="Q773:Q804">IF(AND(ISNUMBER(P773),P773&gt;=20),"YES","NO")</f>
        <v>YES</v>
      </c>
      <c r="R773" s="56" t="s">
        <v>2235</v>
      </c>
      <c r="S773" s="57">
        <v>44676</v>
      </c>
      <c r="T773" s="33">
        <v>4920</v>
      </c>
      <c r="U773" s="33">
        <v>4743</v>
      </c>
      <c r="V773" s="58">
        <v>5679</v>
      </c>
      <c r="W773" s="32">
        <f t="shared" si="143"/>
        <v>0</v>
      </c>
      <c r="X773" s="25">
        <f t="shared" si="144"/>
        <v>1</v>
      </c>
      <c r="Y773" s="25">
        <f t="shared" si="145"/>
        <v>0</v>
      </c>
      <c r="Z773" s="27">
        <f t="shared" si="146"/>
        <v>0</v>
      </c>
      <c r="AA773" s="66" t="str">
        <f t="shared" si="147"/>
        <v>-</v>
      </c>
      <c r="AB773" s="32">
        <f t="shared" si="148"/>
        <v>0</v>
      </c>
      <c r="AC773" s="25">
        <f t="shared" si="149"/>
        <v>1</v>
      </c>
      <c r="AD773" s="27">
        <f t="shared" si="150"/>
        <v>0</v>
      </c>
      <c r="AE773" s="66" t="str">
        <f t="shared" si="151"/>
        <v>-</v>
      </c>
      <c r="AF773" s="32">
        <f t="shared" si="152"/>
        <v>0</v>
      </c>
    </row>
    <row r="774" spans="1:32" s="1" customFormat="1" ht="12.75">
      <c r="A774" s="136">
        <v>2680990</v>
      </c>
      <c r="B774" s="137">
        <v>81000</v>
      </c>
      <c r="C774" s="32" t="s">
        <v>1226</v>
      </c>
      <c r="D774" s="25" t="s">
        <v>1227</v>
      </c>
      <c r="E774" s="25" t="s">
        <v>1231</v>
      </c>
      <c r="F774" s="25">
        <v>48106</v>
      </c>
      <c r="G774" s="26">
        <v>1406</v>
      </c>
      <c r="H774" s="27">
        <v>7349948100</v>
      </c>
      <c r="I774" s="28">
        <v>8</v>
      </c>
      <c r="J774" s="29" t="s">
        <v>2236</v>
      </c>
      <c r="K774" s="67" t="s">
        <v>2234</v>
      </c>
      <c r="L774" s="47">
        <v>259</v>
      </c>
      <c r="M774" s="50" t="s">
        <v>2234</v>
      </c>
      <c r="N774" s="129" t="s">
        <v>454</v>
      </c>
      <c r="O774" s="29" t="str">
        <f t="shared" si="155"/>
        <v>M</v>
      </c>
      <c r="P774" s="130"/>
      <c r="Q774" s="53" t="str">
        <f t="shared" si="157"/>
        <v>NO</v>
      </c>
      <c r="R774" s="56" t="s">
        <v>2236</v>
      </c>
      <c r="S774" s="57">
        <v>1592</v>
      </c>
      <c r="T774" s="33">
        <v>0</v>
      </c>
      <c r="U774" s="33">
        <v>1111</v>
      </c>
      <c r="V774" s="58">
        <v>14823</v>
      </c>
      <c r="W774" s="32">
        <f aca="true" t="shared" si="158" ref="W774:W821">IF(OR(J774="YES",K774="YES"),1,0)</f>
        <v>1</v>
      </c>
      <c r="X774" s="25">
        <f aca="true" t="shared" si="159" ref="X774:X821">IF(OR(AND(ISNUMBER(L774),AND(L774&gt;0,L774&lt;600)),AND(ISNUMBER(L774),AND(L774&gt;0,M774="YES"))),1,0)</f>
        <v>1</v>
      </c>
      <c r="Y774" s="25">
        <f aca="true" t="shared" si="160" ref="Y774:Y821">IF(AND(OR(J774="YES",K774="YES"),(W774=0)),"Trouble",0)</f>
        <v>0</v>
      </c>
      <c r="Z774" s="27">
        <f aca="true" t="shared" si="161" ref="Z774:Z821">IF(AND(OR(AND(ISNUMBER(L774),AND(L774&gt;0,L774&lt;600)),AND(ISNUMBER(L774),AND(L774&gt;0,M774="YES"))),(X774=0)),"Trouble",0)</f>
        <v>0</v>
      </c>
      <c r="AA774" s="66" t="str">
        <f aca="true" t="shared" si="162" ref="AA774:AA821">IF(AND(W774=1,X774=1),"SRSA","-")</f>
        <v>SRSA</v>
      </c>
      <c r="AB774" s="32">
        <f aca="true" t="shared" si="163" ref="AB774:AB821">IF(R774="YES",1,0)</f>
        <v>1</v>
      </c>
      <c r="AC774" s="25">
        <f aca="true" t="shared" si="164" ref="AC774:AC821">IF(OR(AND(ISNUMBER(P774),P774&gt;=20),(AND(ISNUMBER(P774)=FALSE,AND(ISNUMBER(N774),N774&gt;=20)))),1,0)</f>
        <v>0</v>
      </c>
      <c r="AD774" s="27">
        <f aca="true" t="shared" si="165" ref="AD774:AD821">IF(AND(AB774=1,AC774=1),"Initial",0)</f>
        <v>0</v>
      </c>
      <c r="AE774" s="66" t="str">
        <f aca="true" t="shared" si="166" ref="AE774:AE821">IF(AND(AND(AD774="Initial",AF774=0),AND(ISNUMBER(L774),L774&gt;0)),"RLIS","-")</f>
        <v>-</v>
      </c>
      <c r="AF774" s="32">
        <f aca="true" t="shared" si="167" ref="AF774:AF821">IF(AND(AA774="SRSA",AD774="Initial"),"SRSA",0)</f>
        <v>0</v>
      </c>
    </row>
    <row r="775" spans="1:32" s="1" customFormat="1" ht="12.75">
      <c r="A775" s="136">
        <v>2600164</v>
      </c>
      <c r="B775" s="137">
        <v>81903</v>
      </c>
      <c r="C775" s="32" t="s">
        <v>1315</v>
      </c>
      <c r="D775" s="25" t="s">
        <v>1316</v>
      </c>
      <c r="E775" s="25" t="s">
        <v>1231</v>
      </c>
      <c r="F775" s="25">
        <v>48106</v>
      </c>
      <c r="G775" s="26">
        <v>1610</v>
      </c>
      <c r="H775" s="27">
        <v>7349733410</v>
      </c>
      <c r="I775" s="28">
        <v>4</v>
      </c>
      <c r="J775" s="29" t="s">
        <v>2235</v>
      </c>
      <c r="K775" s="67" t="s">
        <v>2234</v>
      </c>
      <c r="L775" s="47">
        <v>311</v>
      </c>
      <c r="M775" s="50" t="s">
        <v>2234</v>
      </c>
      <c r="N775" s="129" t="s">
        <v>454</v>
      </c>
      <c r="O775" s="29" t="str">
        <f t="shared" si="155"/>
        <v>M</v>
      </c>
      <c r="P775" s="130">
        <v>0</v>
      </c>
      <c r="Q775" s="53" t="str">
        <f t="shared" si="157"/>
        <v>NO</v>
      </c>
      <c r="R775" s="56" t="s">
        <v>2235</v>
      </c>
      <c r="S775" s="57">
        <v>3132</v>
      </c>
      <c r="T775" s="33">
        <v>0</v>
      </c>
      <c r="U775" s="33">
        <v>798</v>
      </c>
      <c r="V775" s="58">
        <v>205</v>
      </c>
      <c r="W775" s="32">
        <f t="shared" si="158"/>
        <v>0</v>
      </c>
      <c r="X775" s="25">
        <f t="shared" si="159"/>
        <v>1</v>
      </c>
      <c r="Y775" s="25">
        <f t="shared" si="160"/>
        <v>0</v>
      </c>
      <c r="Z775" s="27">
        <f t="shared" si="161"/>
        <v>0</v>
      </c>
      <c r="AA775" s="66" t="str">
        <f t="shared" si="162"/>
        <v>-</v>
      </c>
      <c r="AB775" s="32">
        <f t="shared" si="163"/>
        <v>0</v>
      </c>
      <c r="AC775" s="25">
        <f t="shared" si="164"/>
        <v>0</v>
      </c>
      <c r="AD775" s="27">
        <f t="shared" si="165"/>
        <v>0</v>
      </c>
      <c r="AE775" s="66" t="str">
        <f t="shared" si="166"/>
        <v>-</v>
      </c>
      <c r="AF775" s="32">
        <f t="shared" si="167"/>
        <v>0</v>
      </c>
    </row>
    <row r="776" spans="1:32" s="1" customFormat="1" ht="12.75">
      <c r="A776" s="136">
        <v>2635310</v>
      </c>
      <c r="B776" s="137">
        <v>63300</v>
      </c>
      <c r="C776" s="32" t="s">
        <v>577</v>
      </c>
      <c r="D776" s="25" t="s">
        <v>1051</v>
      </c>
      <c r="E776" s="25" t="s">
        <v>738</v>
      </c>
      <c r="F776" s="25">
        <v>48327</v>
      </c>
      <c r="G776" s="26">
        <v>1847</v>
      </c>
      <c r="H776" s="27">
        <v>2486662222</v>
      </c>
      <c r="I776" s="28" t="s">
        <v>453</v>
      </c>
      <c r="J776" s="29" t="s">
        <v>2235</v>
      </c>
      <c r="K776" s="67" t="s">
        <v>2234</v>
      </c>
      <c r="L776" s="47">
        <v>10921</v>
      </c>
      <c r="M776" s="50" t="s">
        <v>2235</v>
      </c>
      <c r="N776" s="129">
        <v>5.813397129</v>
      </c>
      <c r="O776" s="29" t="str">
        <f t="shared" si="155"/>
        <v>NO</v>
      </c>
      <c r="P776" s="130"/>
      <c r="Q776" s="53" t="str">
        <f t="shared" si="157"/>
        <v>NO</v>
      </c>
      <c r="R776" s="56" t="s">
        <v>2235</v>
      </c>
      <c r="S776" s="57">
        <v>379625</v>
      </c>
      <c r="T776" s="33">
        <v>21363</v>
      </c>
      <c r="U776" s="33">
        <v>101653</v>
      </c>
      <c r="V776" s="58">
        <v>7195</v>
      </c>
      <c r="W776" s="32">
        <f t="shared" si="158"/>
        <v>0</v>
      </c>
      <c r="X776" s="25">
        <f t="shared" si="159"/>
        <v>0</v>
      </c>
      <c r="Y776" s="25">
        <f t="shared" si="160"/>
        <v>0</v>
      </c>
      <c r="Z776" s="27">
        <f t="shared" si="161"/>
        <v>0</v>
      </c>
      <c r="AA776" s="66" t="str">
        <f t="shared" si="162"/>
        <v>-</v>
      </c>
      <c r="AB776" s="32">
        <f t="shared" si="163"/>
        <v>0</v>
      </c>
      <c r="AC776" s="25">
        <f t="shared" si="164"/>
        <v>0</v>
      </c>
      <c r="AD776" s="27">
        <f t="shared" si="165"/>
        <v>0</v>
      </c>
      <c r="AE776" s="66" t="str">
        <f t="shared" si="166"/>
        <v>-</v>
      </c>
      <c r="AF776" s="32">
        <f t="shared" si="167"/>
        <v>0</v>
      </c>
    </row>
    <row r="777" spans="1:32" s="1" customFormat="1" ht="12.75">
      <c r="A777" s="136">
        <v>2635340</v>
      </c>
      <c r="B777" s="137">
        <v>27080</v>
      </c>
      <c r="C777" s="32" t="s">
        <v>1052</v>
      </c>
      <c r="D777" s="25" t="s">
        <v>1571</v>
      </c>
      <c r="E777" s="25" t="s">
        <v>1053</v>
      </c>
      <c r="F777" s="25">
        <v>49969</v>
      </c>
      <c r="G777" s="26">
        <v>217</v>
      </c>
      <c r="H777" s="27">
        <v>9063584555</v>
      </c>
      <c r="I777" s="28">
        <v>7</v>
      </c>
      <c r="J777" s="29" t="s">
        <v>2236</v>
      </c>
      <c r="K777" s="67" t="s">
        <v>2234</v>
      </c>
      <c r="L777" s="47">
        <v>210</v>
      </c>
      <c r="M777" s="50" t="s">
        <v>2234</v>
      </c>
      <c r="N777" s="129">
        <v>14.47368421</v>
      </c>
      <c r="O777" s="29" t="str">
        <f t="shared" si="155"/>
        <v>NO</v>
      </c>
      <c r="P777" s="130"/>
      <c r="Q777" s="53" t="str">
        <f t="shared" si="157"/>
        <v>NO</v>
      </c>
      <c r="R777" s="56" t="s">
        <v>2236</v>
      </c>
      <c r="S777" s="57">
        <v>11621</v>
      </c>
      <c r="T777" s="33">
        <v>1306</v>
      </c>
      <c r="U777" s="33">
        <v>1580</v>
      </c>
      <c r="V777" s="58">
        <v>2676</v>
      </c>
      <c r="W777" s="32">
        <f t="shared" si="158"/>
        <v>1</v>
      </c>
      <c r="X777" s="25">
        <f t="shared" si="159"/>
        <v>1</v>
      </c>
      <c r="Y777" s="25">
        <f t="shared" si="160"/>
        <v>0</v>
      </c>
      <c r="Z777" s="27">
        <f t="shared" si="161"/>
        <v>0</v>
      </c>
      <c r="AA777" s="66" t="str">
        <f t="shared" si="162"/>
        <v>SRSA</v>
      </c>
      <c r="AB777" s="32">
        <f t="shared" si="163"/>
        <v>1</v>
      </c>
      <c r="AC777" s="25">
        <f t="shared" si="164"/>
        <v>0</v>
      </c>
      <c r="AD777" s="27">
        <f t="shared" si="165"/>
        <v>0</v>
      </c>
      <c r="AE777" s="66" t="str">
        <f t="shared" si="166"/>
        <v>-</v>
      </c>
      <c r="AF777" s="32">
        <f t="shared" si="167"/>
        <v>0</v>
      </c>
    </row>
    <row r="778" spans="1:32" s="1" customFormat="1" ht="12.75">
      <c r="A778" s="136">
        <v>2635460</v>
      </c>
      <c r="B778" s="137">
        <v>11320</v>
      </c>
      <c r="C778" s="32" t="s">
        <v>1054</v>
      </c>
      <c r="D778" s="25" t="s">
        <v>1055</v>
      </c>
      <c r="E778" s="25" t="s">
        <v>1056</v>
      </c>
      <c r="F778" s="25">
        <v>49098</v>
      </c>
      <c r="G778" s="26">
        <v>9300</v>
      </c>
      <c r="H778" s="27">
        <v>2694635566</v>
      </c>
      <c r="I778" s="28">
        <v>4</v>
      </c>
      <c r="J778" s="29" t="s">
        <v>2235</v>
      </c>
      <c r="K778" s="67" t="s">
        <v>2234</v>
      </c>
      <c r="L778" s="47">
        <v>1266</v>
      </c>
      <c r="M778" s="50" t="s">
        <v>2235</v>
      </c>
      <c r="N778" s="129">
        <v>8.289374529</v>
      </c>
      <c r="O778" s="29" t="str">
        <f t="shared" si="155"/>
        <v>NO</v>
      </c>
      <c r="P778" s="130"/>
      <c r="Q778" s="53" t="str">
        <f t="shared" si="157"/>
        <v>NO</v>
      </c>
      <c r="R778" s="56" t="s">
        <v>2235</v>
      </c>
      <c r="S778" s="57">
        <v>57790</v>
      </c>
      <c r="T778" s="33">
        <v>3595</v>
      </c>
      <c r="U778" s="33">
        <v>7114</v>
      </c>
      <c r="V778" s="58">
        <v>4273</v>
      </c>
      <c r="W778" s="32">
        <f t="shared" si="158"/>
        <v>0</v>
      </c>
      <c r="X778" s="25">
        <f t="shared" si="159"/>
        <v>0</v>
      </c>
      <c r="Y778" s="25">
        <f t="shared" si="160"/>
        <v>0</v>
      </c>
      <c r="Z778" s="27">
        <f t="shared" si="161"/>
        <v>0</v>
      </c>
      <c r="AA778" s="66" t="str">
        <f t="shared" si="162"/>
        <v>-</v>
      </c>
      <c r="AB778" s="32">
        <f t="shared" si="163"/>
        <v>0</v>
      </c>
      <c r="AC778" s="25">
        <f t="shared" si="164"/>
        <v>0</v>
      </c>
      <c r="AD778" s="27">
        <f t="shared" si="165"/>
        <v>0</v>
      </c>
      <c r="AE778" s="66" t="str">
        <f t="shared" si="166"/>
        <v>-</v>
      </c>
      <c r="AF778" s="32">
        <f t="shared" si="167"/>
        <v>0</v>
      </c>
    </row>
    <row r="779" spans="1:32" s="1" customFormat="1" ht="12.75">
      <c r="A779" s="136">
        <v>2635520</v>
      </c>
      <c r="B779" s="137">
        <v>33215</v>
      </c>
      <c r="C779" s="32" t="s">
        <v>1057</v>
      </c>
      <c r="D779" s="25" t="s">
        <v>1058</v>
      </c>
      <c r="E779" s="25" t="s">
        <v>549</v>
      </c>
      <c r="F779" s="25">
        <v>48917</v>
      </c>
      <c r="G779" s="26">
        <v>4501</v>
      </c>
      <c r="H779" s="27">
        <v>5173217265</v>
      </c>
      <c r="I779" s="28">
        <v>4</v>
      </c>
      <c r="J779" s="29" t="s">
        <v>2235</v>
      </c>
      <c r="K779" s="67" t="s">
        <v>2234</v>
      </c>
      <c r="L779" s="47">
        <v>3111</v>
      </c>
      <c r="M779" s="50" t="s">
        <v>2235</v>
      </c>
      <c r="N779" s="129">
        <v>7.998892887</v>
      </c>
      <c r="O779" s="29" t="str">
        <f aca="true" t="shared" si="168" ref="O779:O820">IF(ISNUMBER(N779)=FALSE,"M",IF(AND(ISNUMBER(N779),N779&gt;=20),"YES","NO"))</f>
        <v>NO</v>
      </c>
      <c r="P779" s="130"/>
      <c r="Q779" s="53" t="str">
        <f t="shared" si="157"/>
        <v>NO</v>
      </c>
      <c r="R779" s="56" t="s">
        <v>2235</v>
      </c>
      <c r="S779" s="57">
        <v>133393</v>
      </c>
      <c r="T779" s="33">
        <v>8278</v>
      </c>
      <c r="U779" s="33">
        <v>16517</v>
      </c>
      <c r="V779" s="58">
        <v>2049</v>
      </c>
      <c r="W779" s="32">
        <f t="shared" si="158"/>
        <v>0</v>
      </c>
      <c r="X779" s="25">
        <f t="shared" si="159"/>
        <v>0</v>
      </c>
      <c r="Y779" s="25">
        <f t="shared" si="160"/>
        <v>0</v>
      </c>
      <c r="Z779" s="27">
        <f t="shared" si="161"/>
        <v>0</v>
      </c>
      <c r="AA779" s="66" t="str">
        <f t="shared" si="162"/>
        <v>-</v>
      </c>
      <c r="AB779" s="32">
        <f t="shared" si="163"/>
        <v>0</v>
      </c>
      <c r="AC779" s="25">
        <f t="shared" si="164"/>
        <v>0</v>
      </c>
      <c r="AD779" s="27">
        <f t="shared" si="165"/>
        <v>0</v>
      </c>
      <c r="AE779" s="66" t="str">
        <f t="shared" si="166"/>
        <v>-</v>
      </c>
      <c r="AF779" s="32">
        <f t="shared" si="167"/>
        <v>0</v>
      </c>
    </row>
    <row r="780" spans="1:32" s="1" customFormat="1" ht="12.75">
      <c r="A780" s="136">
        <v>2635550</v>
      </c>
      <c r="B780" s="137">
        <v>3040</v>
      </c>
      <c r="C780" s="32" t="s">
        <v>1059</v>
      </c>
      <c r="D780" s="25" t="s">
        <v>1060</v>
      </c>
      <c r="E780" s="25" t="s">
        <v>498</v>
      </c>
      <c r="F780" s="25">
        <v>49348</v>
      </c>
      <c r="G780" s="26">
        <v>9505</v>
      </c>
      <c r="H780" s="27">
        <v>2697922181</v>
      </c>
      <c r="I780" s="28" t="s">
        <v>460</v>
      </c>
      <c r="J780" s="29" t="s">
        <v>2235</v>
      </c>
      <c r="K780" s="67" t="s">
        <v>2234</v>
      </c>
      <c r="L780" s="47">
        <v>2928</v>
      </c>
      <c r="M780" s="50" t="s">
        <v>2235</v>
      </c>
      <c r="N780" s="129">
        <v>4.749930148</v>
      </c>
      <c r="O780" s="29" t="str">
        <f t="shared" si="168"/>
        <v>NO</v>
      </c>
      <c r="P780" s="130"/>
      <c r="Q780" s="53" t="str">
        <f t="shared" si="157"/>
        <v>NO</v>
      </c>
      <c r="R780" s="56" t="s">
        <v>2236</v>
      </c>
      <c r="S780" s="57">
        <v>113393</v>
      </c>
      <c r="T780" s="33">
        <v>4540</v>
      </c>
      <c r="U780" s="33">
        <v>13678</v>
      </c>
      <c r="V780" s="58">
        <v>1930</v>
      </c>
      <c r="W780" s="32">
        <f t="shared" si="158"/>
        <v>0</v>
      </c>
      <c r="X780" s="25">
        <f t="shared" si="159"/>
        <v>0</v>
      </c>
      <c r="Y780" s="25">
        <f t="shared" si="160"/>
        <v>0</v>
      </c>
      <c r="Z780" s="27">
        <f t="shared" si="161"/>
        <v>0</v>
      </c>
      <c r="AA780" s="66" t="str">
        <f t="shared" si="162"/>
        <v>-</v>
      </c>
      <c r="AB780" s="32">
        <f t="shared" si="163"/>
        <v>1</v>
      </c>
      <c r="AC780" s="25">
        <f t="shared" si="164"/>
        <v>0</v>
      </c>
      <c r="AD780" s="27">
        <f t="shared" si="165"/>
        <v>0</v>
      </c>
      <c r="AE780" s="66" t="str">
        <f t="shared" si="166"/>
        <v>-</v>
      </c>
      <c r="AF780" s="32">
        <f t="shared" si="167"/>
        <v>0</v>
      </c>
    </row>
    <row r="781" spans="1:32" s="1" customFormat="1" ht="12.75">
      <c r="A781" s="136">
        <v>2680995</v>
      </c>
      <c r="B781" s="137">
        <v>82000</v>
      </c>
      <c r="C781" s="32" t="s">
        <v>1228</v>
      </c>
      <c r="D781" s="25" t="s">
        <v>1229</v>
      </c>
      <c r="E781" s="25" t="s">
        <v>1230</v>
      </c>
      <c r="F781" s="25">
        <v>48184</v>
      </c>
      <c r="G781" s="26">
        <v>807</v>
      </c>
      <c r="H781" s="27">
        <v>7343341300</v>
      </c>
      <c r="I781" s="28">
        <v>3</v>
      </c>
      <c r="J781" s="29" t="s">
        <v>2235</v>
      </c>
      <c r="K781" s="67" t="s">
        <v>2234</v>
      </c>
      <c r="L781" s="47">
        <v>57</v>
      </c>
      <c r="M781" s="50" t="s">
        <v>2234</v>
      </c>
      <c r="N781" s="129" t="s">
        <v>454</v>
      </c>
      <c r="O781" s="29" t="str">
        <f t="shared" si="168"/>
        <v>M</v>
      </c>
      <c r="P781" s="130"/>
      <c r="Q781" s="53" t="str">
        <f t="shared" si="157"/>
        <v>NO</v>
      </c>
      <c r="R781" s="56" t="s">
        <v>2235</v>
      </c>
      <c r="S781" s="57">
        <v>483</v>
      </c>
      <c r="T781" s="33">
        <v>0</v>
      </c>
      <c r="U781" s="33">
        <v>15418</v>
      </c>
      <c r="V781" s="58">
        <v>541878</v>
      </c>
      <c r="W781" s="32">
        <f t="shared" si="158"/>
        <v>0</v>
      </c>
      <c r="X781" s="25">
        <f t="shared" si="159"/>
        <v>1</v>
      </c>
      <c r="Y781" s="25">
        <f t="shared" si="160"/>
        <v>0</v>
      </c>
      <c r="Z781" s="27">
        <f t="shared" si="161"/>
        <v>0</v>
      </c>
      <c r="AA781" s="66" t="str">
        <f t="shared" si="162"/>
        <v>-</v>
      </c>
      <c r="AB781" s="32">
        <f t="shared" si="163"/>
        <v>0</v>
      </c>
      <c r="AC781" s="25">
        <f t="shared" si="164"/>
        <v>0</v>
      </c>
      <c r="AD781" s="27">
        <f t="shared" si="165"/>
        <v>0</v>
      </c>
      <c r="AE781" s="66" t="str">
        <f t="shared" si="166"/>
        <v>-</v>
      </c>
      <c r="AF781" s="32">
        <f t="shared" si="167"/>
        <v>0</v>
      </c>
    </row>
    <row r="782" spans="1:32" s="1" customFormat="1" ht="12.75">
      <c r="A782" s="136">
        <v>2600015</v>
      </c>
      <c r="B782" s="137">
        <v>82160</v>
      </c>
      <c r="C782" s="32" t="s">
        <v>333</v>
      </c>
      <c r="D782" s="25" t="s">
        <v>334</v>
      </c>
      <c r="E782" s="25" t="s">
        <v>335</v>
      </c>
      <c r="F782" s="25">
        <v>48185</v>
      </c>
      <c r="G782" s="26">
        <v>3289</v>
      </c>
      <c r="H782" s="27">
        <v>7344192000</v>
      </c>
      <c r="I782" s="28">
        <v>3</v>
      </c>
      <c r="J782" s="29" t="s">
        <v>2235</v>
      </c>
      <c r="K782" s="67" t="s">
        <v>2234</v>
      </c>
      <c r="L782" s="47">
        <v>12963</v>
      </c>
      <c r="M782" s="50" t="s">
        <v>2235</v>
      </c>
      <c r="N782" s="129">
        <v>8.495356037</v>
      </c>
      <c r="O782" s="29" t="str">
        <f t="shared" si="168"/>
        <v>NO</v>
      </c>
      <c r="P782" s="130"/>
      <c r="Q782" s="53" t="str">
        <f t="shared" si="157"/>
        <v>NO</v>
      </c>
      <c r="R782" s="56" t="s">
        <v>2235</v>
      </c>
      <c r="S782" s="57">
        <v>637638</v>
      </c>
      <c r="T782" s="33">
        <v>40232</v>
      </c>
      <c r="U782" s="33">
        <v>177647</v>
      </c>
      <c r="V782" s="58">
        <v>8705</v>
      </c>
      <c r="W782" s="32">
        <f t="shared" si="158"/>
        <v>0</v>
      </c>
      <c r="X782" s="25">
        <f t="shared" si="159"/>
        <v>0</v>
      </c>
      <c r="Y782" s="25">
        <f t="shared" si="160"/>
        <v>0</v>
      </c>
      <c r="Z782" s="27">
        <f t="shared" si="161"/>
        <v>0</v>
      </c>
      <c r="AA782" s="66" t="str">
        <f t="shared" si="162"/>
        <v>-</v>
      </c>
      <c r="AB782" s="32">
        <f t="shared" si="163"/>
        <v>0</v>
      </c>
      <c r="AC782" s="25">
        <f t="shared" si="164"/>
        <v>0</v>
      </c>
      <c r="AD782" s="27">
        <f t="shared" si="165"/>
        <v>0</v>
      </c>
      <c r="AE782" s="66" t="str">
        <f t="shared" si="166"/>
        <v>-</v>
      </c>
      <c r="AF782" s="32">
        <f t="shared" si="167"/>
        <v>0</v>
      </c>
    </row>
    <row r="783" spans="1:32" s="1" customFormat="1" ht="12.75">
      <c r="A783" s="136">
        <v>2635730</v>
      </c>
      <c r="B783" s="137">
        <v>33220</v>
      </c>
      <c r="C783" s="32" t="s">
        <v>1061</v>
      </c>
      <c r="D783" s="25" t="s">
        <v>1062</v>
      </c>
      <c r="E783" s="25" t="s">
        <v>1063</v>
      </c>
      <c r="F783" s="25">
        <v>48892</v>
      </c>
      <c r="G783" s="26">
        <v>9544</v>
      </c>
      <c r="H783" s="27">
        <v>5175213422</v>
      </c>
      <c r="I783" s="28">
        <v>4</v>
      </c>
      <c r="J783" s="29" t="s">
        <v>2235</v>
      </c>
      <c r="K783" s="67" t="s">
        <v>2234</v>
      </c>
      <c r="L783" s="47">
        <v>566</v>
      </c>
      <c r="M783" s="50" t="s">
        <v>2234</v>
      </c>
      <c r="N783" s="129">
        <v>10.01283697</v>
      </c>
      <c r="O783" s="29" t="str">
        <f t="shared" si="168"/>
        <v>NO</v>
      </c>
      <c r="P783" s="130"/>
      <c r="Q783" s="53" t="str">
        <f t="shared" si="157"/>
        <v>NO</v>
      </c>
      <c r="R783" s="56" t="s">
        <v>2235</v>
      </c>
      <c r="S783" s="57">
        <v>34830</v>
      </c>
      <c r="T783" s="33">
        <v>2217</v>
      </c>
      <c r="U783" s="33">
        <v>3369</v>
      </c>
      <c r="V783" s="58">
        <v>372</v>
      </c>
      <c r="W783" s="32">
        <f t="shared" si="158"/>
        <v>0</v>
      </c>
      <c r="X783" s="25">
        <f t="shared" si="159"/>
        <v>1</v>
      </c>
      <c r="Y783" s="25">
        <f t="shared" si="160"/>
        <v>0</v>
      </c>
      <c r="Z783" s="27">
        <f t="shared" si="161"/>
        <v>0</v>
      </c>
      <c r="AA783" s="66" t="str">
        <f t="shared" si="162"/>
        <v>-</v>
      </c>
      <c r="AB783" s="32">
        <f t="shared" si="163"/>
        <v>0</v>
      </c>
      <c r="AC783" s="25">
        <f t="shared" si="164"/>
        <v>0</v>
      </c>
      <c r="AD783" s="27">
        <f t="shared" si="165"/>
        <v>0</v>
      </c>
      <c r="AE783" s="66" t="str">
        <f t="shared" si="166"/>
        <v>-</v>
      </c>
      <c r="AF783" s="32">
        <f t="shared" si="167"/>
        <v>0</v>
      </c>
    </row>
    <row r="784" spans="1:32" s="1" customFormat="1" ht="12.75">
      <c r="A784" s="136">
        <v>2635790</v>
      </c>
      <c r="B784" s="137">
        <v>52160</v>
      </c>
      <c r="C784" s="32" t="s">
        <v>1064</v>
      </c>
      <c r="D784" s="25" t="s">
        <v>1065</v>
      </c>
      <c r="E784" s="25" t="s">
        <v>1066</v>
      </c>
      <c r="F784" s="25">
        <v>49819</v>
      </c>
      <c r="G784" s="26">
        <v>108</v>
      </c>
      <c r="H784" s="27">
        <v>9062384200</v>
      </c>
      <c r="I784" s="28">
        <v>7</v>
      </c>
      <c r="J784" s="29" t="s">
        <v>2236</v>
      </c>
      <c r="K784" s="67" t="s">
        <v>2234</v>
      </c>
      <c r="L784" s="47">
        <v>25</v>
      </c>
      <c r="M784" s="50" t="s">
        <v>2234</v>
      </c>
      <c r="N784" s="129">
        <v>6.25</v>
      </c>
      <c r="O784" s="29" t="str">
        <f t="shared" si="168"/>
        <v>NO</v>
      </c>
      <c r="P784" s="130"/>
      <c r="Q784" s="53" t="str">
        <f t="shared" si="157"/>
        <v>NO</v>
      </c>
      <c r="R784" s="56" t="s">
        <v>2236</v>
      </c>
      <c r="S784" s="57">
        <v>2186</v>
      </c>
      <c r="T784" s="33">
        <v>0</v>
      </c>
      <c r="U784" s="33">
        <v>56</v>
      </c>
      <c r="V784" s="58">
        <v>374</v>
      </c>
      <c r="W784" s="32">
        <f t="shared" si="158"/>
        <v>1</v>
      </c>
      <c r="X784" s="25">
        <f t="shared" si="159"/>
        <v>1</v>
      </c>
      <c r="Y784" s="25">
        <f t="shared" si="160"/>
        <v>0</v>
      </c>
      <c r="Z784" s="27">
        <f t="shared" si="161"/>
        <v>0</v>
      </c>
      <c r="AA784" s="66" t="str">
        <f t="shared" si="162"/>
        <v>SRSA</v>
      </c>
      <c r="AB784" s="32">
        <f t="shared" si="163"/>
        <v>1</v>
      </c>
      <c r="AC784" s="25">
        <f t="shared" si="164"/>
        <v>0</v>
      </c>
      <c r="AD784" s="27">
        <f t="shared" si="165"/>
        <v>0</v>
      </c>
      <c r="AE784" s="66" t="str">
        <f t="shared" si="166"/>
        <v>-</v>
      </c>
      <c r="AF784" s="32">
        <f t="shared" si="167"/>
        <v>0</v>
      </c>
    </row>
    <row r="785" spans="1:32" s="1" customFormat="1" ht="12.75">
      <c r="A785" s="136">
        <v>2635820</v>
      </c>
      <c r="B785" s="137">
        <v>63160</v>
      </c>
      <c r="C785" s="32" t="s">
        <v>1067</v>
      </c>
      <c r="D785" s="25" t="s">
        <v>1068</v>
      </c>
      <c r="E785" s="25" t="s">
        <v>1069</v>
      </c>
      <c r="F785" s="25">
        <v>48324</v>
      </c>
      <c r="G785" s="26">
        <v>3200</v>
      </c>
      <c r="H785" s="27">
        <v>2488656420</v>
      </c>
      <c r="I785" s="28">
        <v>3</v>
      </c>
      <c r="J785" s="29" t="s">
        <v>2235</v>
      </c>
      <c r="K785" s="67" t="s">
        <v>2234</v>
      </c>
      <c r="L785" s="47">
        <v>6324</v>
      </c>
      <c r="M785" s="50" t="s">
        <v>2235</v>
      </c>
      <c r="N785" s="129">
        <v>2.021620104</v>
      </c>
      <c r="O785" s="29" t="str">
        <f t="shared" si="168"/>
        <v>NO</v>
      </c>
      <c r="P785" s="130"/>
      <c r="Q785" s="53" t="str">
        <f t="shared" si="157"/>
        <v>NO</v>
      </c>
      <c r="R785" s="56" t="s">
        <v>2235</v>
      </c>
      <c r="S785" s="57">
        <v>157385</v>
      </c>
      <c r="T785" s="33">
        <v>4554</v>
      </c>
      <c r="U785" s="33">
        <v>51361</v>
      </c>
      <c r="V785" s="58">
        <v>4167</v>
      </c>
      <c r="W785" s="32">
        <f t="shared" si="158"/>
        <v>0</v>
      </c>
      <c r="X785" s="25">
        <f t="shared" si="159"/>
        <v>0</v>
      </c>
      <c r="Y785" s="25">
        <f t="shared" si="160"/>
        <v>0</v>
      </c>
      <c r="Z785" s="27">
        <f t="shared" si="161"/>
        <v>0</v>
      </c>
      <c r="AA785" s="66" t="str">
        <f t="shared" si="162"/>
        <v>-</v>
      </c>
      <c r="AB785" s="32">
        <f t="shared" si="163"/>
        <v>0</v>
      </c>
      <c r="AC785" s="25">
        <f t="shared" si="164"/>
        <v>0</v>
      </c>
      <c r="AD785" s="27">
        <f t="shared" si="165"/>
        <v>0</v>
      </c>
      <c r="AE785" s="66" t="str">
        <f t="shared" si="166"/>
        <v>-</v>
      </c>
      <c r="AF785" s="32">
        <f t="shared" si="167"/>
        <v>0</v>
      </c>
    </row>
    <row r="786" spans="1:32" s="1" customFormat="1" ht="12.75">
      <c r="A786" s="136">
        <v>2635850</v>
      </c>
      <c r="B786" s="137">
        <v>65045</v>
      </c>
      <c r="C786" s="32" t="s">
        <v>1070</v>
      </c>
      <c r="D786" s="25" t="s">
        <v>168</v>
      </c>
      <c r="E786" s="25" t="s">
        <v>499</v>
      </c>
      <c r="F786" s="25">
        <v>48661</v>
      </c>
      <c r="G786" s="26">
        <v>308</v>
      </c>
      <c r="H786" s="27">
        <v>9893432000</v>
      </c>
      <c r="I786" s="28">
        <v>7</v>
      </c>
      <c r="J786" s="29" t="s">
        <v>2236</v>
      </c>
      <c r="K786" s="67" t="s">
        <v>2234</v>
      </c>
      <c r="L786" s="47">
        <v>2390</v>
      </c>
      <c r="M786" s="50" t="s">
        <v>2235</v>
      </c>
      <c r="N786" s="129">
        <v>17.89148352</v>
      </c>
      <c r="O786" s="29" t="str">
        <f t="shared" si="168"/>
        <v>NO</v>
      </c>
      <c r="P786" s="130"/>
      <c r="Q786" s="53" t="str">
        <f t="shared" si="157"/>
        <v>NO</v>
      </c>
      <c r="R786" s="56" t="s">
        <v>2236</v>
      </c>
      <c r="S786" s="57">
        <v>226438</v>
      </c>
      <c r="T786" s="33">
        <v>19848</v>
      </c>
      <c r="U786" s="33">
        <v>44488</v>
      </c>
      <c r="V786" s="58">
        <v>27982</v>
      </c>
      <c r="W786" s="32">
        <f t="shared" si="158"/>
        <v>1</v>
      </c>
      <c r="X786" s="25">
        <f t="shared" si="159"/>
        <v>0</v>
      </c>
      <c r="Y786" s="25">
        <f t="shared" si="160"/>
        <v>0</v>
      </c>
      <c r="Z786" s="27">
        <f t="shared" si="161"/>
        <v>0</v>
      </c>
      <c r="AA786" s="66" t="str">
        <f t="shared" si="162"/>
        <v>-</v>
      </c>
      <c r="AB786" s="32">
        <f t="shared" si="163"/>
        <v>1</v>
      </c>
      <c r="AC786" s="25">
        <f t="shared" si="164"/>
        <v>0</v>
      </c>
      <c r="AD786" s="27">
        <f t="shared" si="165"/>
        <v>0</v>
      </c>
      <c r="AE786" s="66" t="str">
        <f t="shared" si="166"/>
        <v>-</v>
      </c>
      <c r="AF786" s="32">
        <f t="shared" si="167"/>
        <v>0</v>
      </c>
    </row>
    <row r="787" spans="1:32" s="1" customFormat="1" ht="12.75">
      <c r="A787" s="136">
        <v>2632910</v>
      </c>
      <c r="B787" s="137">
        <v>36025</v>
      </c>
      <c r="C787" s="32" t="s">
        <v>959</v>
      </c>
      <c r="D787" s="25" t="s">
        <v>960</v>
      </c>
      <c r="E787" s="25" t="s">
        <v>961</v>
      </c>
      <c r="F787" s="25">
        <v>49935</v>
      </c>
      <c r="G787" s="26">
        <v>2145</v>
      </c>
      <c r="H787" s="27">
        <v>9062659218</v>
      </c>
      <c r="I787" s="28" t="s">
        <v>460</v>
      </c>
      <c r="J787" s="29" t="s">
        <v>2235</v>
      </c>
      <c r="K787" s="67" t="s">
        <v>2234</v>
      </c>
      <c r="L787" s="47">
        <v>1094</v>
      </c>
      <c r="M787" s="50" t="s">
        <v>2235</v>
      </c>
      <c r="N787" s="129">
        <v>14.91803279</v>
      </c>
      <c r="O787" s="29" t="str">
        <f t="shared" si="168"/>
        <v>NO</v>
      </c>
      <c r="P787" s="130"/>
      <c r="Q787" s="53" t="str">
        <f t="shared" si="157"/>
        <v>NO</v>
      </c>
      <c r="R787" s="56" t="s">
        <v>2236</v>
      </c>
      <c r="S787" s="57">
        <v>90740</v>
      </c>
      <c r="T787" s="33">
        <v>7804</v>
      </c>
      <c r="U787" s="33">
        <v>9268</v>
      </c>
      <c r="V787" s="58">
        <v>14463</v>
      </c>
      <c r="W787" s="32">
        <f t="shared" si="158"/>
        <v>0</v>
      </c>
      <c r="X787" s="25">
        <f t="shared" si="159"/>
        <v>0</v>
      </c>
      <c r="Y787" s="25">
        <f t="shared" si="160"/>
        <v>0</v>
      </c>
      <c r="Z787" s="27">
        <f t="shared" si="161"/>
        <v>0</v>
      </c>
      <c r="AA787" s="66" t="str">
        <f t="shared" si="162"/>
        <v>-</v>
      </c>
      <c r="AB787" s="32">
        <f t="shared" si="163"/>
        <v>1</v>
      </c>
      <c r="AC787" s="25">
        <f t="shared" si="164"/>
        <v>0</v>
      </c>
      <c r="AD787" s="27">
        <f t="shared" si="165"/>
        <v>0</v>
      </c>
      <c r="AE787" s="66" t="str">
        <f t="shared" si="166"/>
        <v>-</v>
      </c>
      <c r="AF787" s="32">
        <f t="shared" si="167"/>
        <v>0</v>
      </c>
    </row>
    <row r="788" spans="1:32" s="1" customFormat="1" ht="12.75">
      <c r="A788" s="136">
        <v>2600113</v>
      </c>
      <c r="B788" s="137">
        <v>70902</v>
      </c>
      <c r="C788" s="32" t="s">
        <v>447</v>
      </c>
      <c r="D788" s="25" t="s">
        <v>448</v>
      </c>
      <c r="E788" s="25" t="s">
        <v>446</v>
      </c>
      <c r="F788" s="25">
        <v>49456</v>
      </c>
      <c r="G788" s="26">
        <v>1222</v>
      </c>
      <c r="H788" s="27">
        <v>6168449961</v>
      </c>
      <c r="I788" s="28">
        <v>4</v>
      </c>
      <c r="J788" s="29" t="s">
        <v>2235</v>
      </c>
      <c r="K788" s="67" t="s">
        <v>2234</v>
      </c>
      <c r="L788" s="47">
        <v>298</v>
      </c>
      <c r="M788" s="50" t="s">
        <v>2234</v>
      </c>
      <c r="N788" s="129" t="s">
        <v>454</v>
      </c>
      <c r="O788" s="29" t="str">
        <f t="shared" si="168"/>
        <v>M</v>
      </c>
      <c r="P788" s="130">
        <v>3.086</v>
      </c>
      <c r="Q788" s="53" t="str">
        <f t="shared" si="157"/>
        <v>NO</v>
      </c>
      <c r="R788" s="56" t="s">
        <v>2235</v>
      </c>
      <c r="S788" s="57">
        <v>9639</v>
      </c>
      <c r="T788" s="33">
        <v>924</v>
      </c>
      <c r="U788" s="33">
        <v>1731</v>
      </c>
      <c r="V788" s="58">
        <v>196</v>
      </c>
      <c r="W788" s="32">
        <f t="shared" si="158"/>
        <v>0</v>
      </c>
      <c r="X788" s="25">
        <f t="shared" si="159"/>
        <v>1</v>
      </c>
      <c r="Y788" s="25">
        <f t="shared" si="160"/>
        <v>0</v>
      </c>
      <c r="Z788" s="27">
        <f t="shared" si="161"/>
        <v>0</v>
      </c>
      <c r="AA788" s="66" t="str">
        <f t="shared" si="162"/>
        <v>-</v>
      </c>
      <c r="AB788" s="32">
        <f t="shared" si="163"/>
        <v>0</v>
      </c>
      <c r="AC788" s="25">
        <f t="shared" si="164"/>
        <v>0</v>
      </c>
      <c r="AD788" s="27">
        <f t="shared" si="165"/>
        <v>0</v>
      </c>
      <c r="AE788" s="66" t="str">
        <f t="shared" si="166"/>
        <v>-</v>
      </c>
      <c r="AF788" s="32">
        <f t="shared" si="167"/>
        <v>0</v>
      </c>
    </row>
    <row r="789" spans="1:32" s="1" customFormat="1" ht="12.75">
      <c r="A789" s="136">
        <v>2600092</v>
      </c>
      <c r="B789" s="137">
        <v>41904</v>
      </c>
      <c r="C789" s="32" t="s">
        <v>403</v>
      </c>
      <c r="D789" s="25" t="s">
        <v>404</v>
      </c>
      <c r="E789" s="25" t="s">
        <v>405</v>
      </c>
      <c r="F789" s="25">
        <v>49544</v>
      </c>
      <c r="G789" s="26">
        <v>2138</v>
      </c>
      <c r="H789" s="27">
        <v>6167917320</v>
      </c>
      <c r="I789" s="28">
        <v>4</v>
      </c>
      <c r="J789" s="29" t="s">
        <v>2235</v>
      </c>
      <c r="K789" s="67" t="s">
        <v>2234</v>
      </c>
      <c r="L789" s="47">
        <v>305</v>
      </c>
      <c r="M789" s="50" t="s">
        <v>2234</v>
      </c>
      <c r="N789" s="129" t="s">
        <v>454</v>
      </c>
      <c r="O789" s="29" t="str">
        <f t="shared" si="168"/>
        <v>M</v>
      </c>
      <c r="P789" s="130">
        <v>29.305</v>
      </c>
      <c r="Q789" s="53" t="str">
        <f t="shared" si="157"/>
        <v>YES</v>
      </c>
      <c r="R789" s="56" t="s">
        <v>2235</v>
      </c>
      <c r="S789" s="57">
        <v>38294</v>
      </c>
      <c r="T789" s="33">
        <v>5121</v>
      </c>
      <c r="U789" s="33">
        <v>5258</v>
      </c>
      <c r="V789" s="58">
        <v>4637</v>
      </c>
      <c r="W789" s="32">
        <f t="shared" si="158"/>
        <v>0</v>
      </c>
      <c r="X789" s="25">
        <f t="shared" si="159"/>
        <v>1</v>
      </c>
      <c r="Y789" s="25">
        <f t="shared" si="160"/>
        <v>0</v>
      </c>
      <c r="Z789" s="27">
        <f t="shared" si="161"/>
        <v>0</v>
      </c>
      <c r="AA789" s="66" t="str">
        <f t="shared" si="162"/>
        <v>-</v>
      </c>
      <c r="AB789" s="32">
        <f t="shared" si="163"/>
        <v>0</v>
      </c>
      <c r="AC789" s="25">
        <f t="shared" si="164"/>
        <v>1</v>
      </c>
      <c r="AD789" s="27">
        <f t="shared" si="165"/>
        <v>0</v>
      </c>
      <c r="AE789" s="66" t="str">
        <f t="shared" si="166"/>
        <v>-</v>
      </c>
      <c r="AF789" s="32">
        <f t="shared" si="167"/>
        <v>0</v>
      </c>
    </row>
    <row r="790" spans="1:32" s="1" customFormat="1" ht="12.75">
      <c r="A790" s="136">
        <v>2635910</v>
      </c>
      <c r="B790" s="137">
        <v>70070</v>
      </c>
      <c r="C790" s="32" t="s">
        <v>1071</v>
      </c>
      <c r="D790" s="25" t="s">
        <v>1072</v>
      </c>
      <c r="E790" s="25" t="s">
        <v>304</v>
      </c>
      <c r="F790" s="25">
        <v>49424</v>
      </c>
      <c r="G790" s="26">
        <v>8418</v>
      </c>
      <c r="H790" s="27">
        <v>6167385795</v>
      </c>
      <c r="I790" s="28" t="s">
        <v>467</v>
      </c>
      <c r="J790" s="29" t="s">
        <v>2235</v>
      </c>
      <c r="K790" s="67" t="s">
        <v>2234</v>
      </c>
      <c r="L790" s="47">
        <v>7357</v>
      </c>
      <c r="M790" s="50" t="s">
        <v>2235</v>
      </c>
      <c r="N790" s="129">
        <v>7.232370433</v>
      </c>
      <c r="O790" s="29" t="str">
        <f t="shared" si="168"/>
        <v>NO</v>
      </c>
      <c r="P790" s="130"/>
      <c r="Q790" s="53" t="str">
        <f t="shared" si="157"/>
        <v>NO</v>
      </c>
      <c r="R790" s="56" t="s">
        <v>2235</v>
      </c>
      <c r="S790" s="57">
        <v>202681</v>
      </c>
      <c r="T790" s="33">
        <v>18590</v>
      </c>
      <c r="U790" s="33">
        <v>35242</v>
      </c>
      <c r="V790" s="58">
        <v>4847</v>
      </c>
      <c r="W790" s="32">
        <f t="shared" si="158"/>
        <v>0</v>
      </c>
      <c r="X790" s="25">
        <f t="shared" si="159"/>
        <v>0</v>
      </c>
      <c r="Y790" s="25">
        <f t="shared" si="160"/>
        <v>0</v>
      </c>
      <c r="Z790" s="27">
        <f t="shared" si="161"/>
        <v>0</v>
      </c>
      <c r="AA790" s="66" t="str">
        <f t="shared" si="162"/>
        <v>-</v>
      </c>
      <c r="AB790" s="32">
        <f t="shared" si="163"/>
        <v>0</v>
      </c>
      <c r="AC790" s="25">
        <f t="shared" si="164"/>
        <v>0</v>
      </c>
      <c r="AD790" s="27">
        <f t="shared" si="165"/>
        <v>0</v>
      </c>
      <c r="AE790" s="66" t="str">
        <f t="shared" si="166"/>
        <v>-</v>
      </c>
      <c r="AF790" s="32">
        <f t="shared" si="167"/>
        <v>0</v>
      </c>
    </row>
    <row r="791" spans="1:32" s="1" customFormat="1" ht="12.75">
      <c r="A791" s="136">
        <v>2600245</v>
      </c>
      <c r="B791" s="137">
        <v>82959</v>
      </c>
      <c r="C791" s="32" t="s">
        <v>1468</v>
      </c>
      <c r="D791" s="25" t="s">
        <v>1469</v>
      </c>
      <c r="E791" s="25" t="s">
        <v>1329</v>
      </c>
      <c r="F791" s="25">
        <v>48124</v>
      </c>
      <c r="G791" s="26">
        <v>3100</v>
      </c>
      <c r="H791" s="27">
        <v>3132749200</v>
      </c>
      <c r="I791" s="28">
        <v>2</v>
      </c>
      <c r="J791" s="29" t="s">
        <v>2235</v>
      </c>
      <c r="K791" s="67" t="s">
        <v>2234</v>
      </c>
      <c r="L791" s="47">
        <v>589</v>
      </c>
      <c r="M791" s="50" t="s">
        <v>2234</v>
      </c>
      <c r="N791" s="129" t="s">
        <v>454</v>
      </c>
      <c r="O791" s="29" t="str">
        <f t="shared" si="168"/>
        <v>M</v>
      </c>
      <c r="P791" s="130">
        <v>23.75</v>
      </c>
      <c r="Q791" s="53" t="str">
        <f t="shared" si="157"/>
        <v>YES</v>
      </c>
      <c r="R791" s="56" t="s">
        <v>2235</v>
      </c>
      <c r="S791" s="57">
        <v>33966</v>
      </c>
      <c r="T791" s="33">
        <v>4979</v>
      </c>
      <c r="U791" s="33">
        <v>0</v>
      </c>
      <c r="V791" s="58">
        <v>5038</v>
      </c>
      <c r="W791" s="32">
        <f t="shared" si="158"/>
        <v>0</v>
      </c>
      <c r="X791" s="25">
        <f t="shared" si="159"/>
        <v>1</v>
      </c>
      <c r="Y791" s="25">
        <f t="shared" si="160"/>
        <v>0</v>
      </c>
      <c r="Z791" s="27">
        <f t="shared" si="161"/>
        <v>0</v>
      </c>
      <c r="AA791" s="66" t="str">
        <f t="shared" si="162"/>
        <v>-</v>
      </c>
      <c r="AB791" s="32">
        <f t="shared" si="163"/>
        <v>0</v>
      </c>
      <c r="AC791" s="25">
        <f t="shared" si="164"/>
        <v>1</v>
      </c>
      <c r="AD791" s="27">
        <f t="shared" si="165"/>
        <v>0</v>
      </c>
      <c r="AE791" s="66" t="str">
        <f t="shared" si="166"/>
        <v>-</v>
      </c>
      <c r="AF791" s="32">
        <f t="shared" si="167"/>
        <v>0</v>
      </c>
    </row>
    <row r="792" spans="1:32" s="1" customFormat="1" ht="12.75">
      <c r="A792" s="136">
        <v>2635940</v>
      </c>
      <c r="B792" s="137">
        <v>38010</v>
      </c>
      <c r="C792" s="32" t="s">
        <v>1073</v>
      </c>
      <c r="D792" s="25" t="s">
        <v>1074</v>
      </c>
      <c r="E792" s="25" t="s">
        <v>561</v>
      </c>
      <c r="F792" s="25">
        <v>49269</v>
      </c>
      <c r="G792" s="26">
        <v>9712</v>
      </c>
      <c r="H792" s="27">
        <v>5178418100</v>
      </c>
      <c r="I792" s="28" t="s">
        <v>467</v>
      </c>
      <c r="J792" s="29" t="s">
        <v>2235</v>
      </c>
      <c r="K792" s="67" t="s">
        <v>2234</v>
      </c>
      <c r="L792" s="47">
        <v>2580</v>
      </c>
      <c r="M792" s="50" t="s">
        <v>2235</v>
      </c>
      <c r="N792" s="129">
        <v>7.841518778</v>
      </c>
      <c r="O792" s="29" t="str">
        <f t="shared" si="168"/>
        <v>NO</v>
      </c>
      <c r="P792" s="130"/>
      <c r="Q792" s="53" t="str">
        <f t="shared" si="157"/>
        <v>NO</v>
      </c>
      <c r="R792" s="56" t="s">
        <v>2235</v>
      </c>
      <c r="S792" s="57">
        <v>85455</v>
      </c>
      <c r="T792" s="33">
        <v>4834</v>
      </c>
      <c r="U792" s="33">
        <v>10972</v>
      </c>
      <c r="V792" s="58">
        <v>1700</v>
      </c>
      <c r="W792" s="32">
        <f t="shared" si="158"/>
        <v>0</v>
      </c>
      <c r="X792" s="25">
        <f t="shared" si="159"/>
        <v>0</v>
      </c>
      <c r="Y792" s="25">
        <f t="shared" si="160"/>
        <v>0</v>
      </c>
      <c r="Z792" s="27">
        <f t="shared" si="161"/>
        <v>0</v>
      </c>
      <c r="AA792" s="66" t="str">
        <f t="shared" si="162"/>
        <v>-</v>
      </c>
      <c r="AB792" s="32">
        <f t="shared" si="163"/>
        <v>0</v>
      </c>
      <c r="AC792" s="25">
        <f t="shared" si="164"/>
        <v>0</v>
      </c>
      <c r="AD792" s="27">
        <f t="shared" si="165"/>
        <v>0</v>
      </c>
      <c r="AE792" s="66" t="str">
        <f t="shared" si="166"/>
        <v>-</v>
      </c>
      <c r="AF792" s="32">
        <f t="shared" si="167"/>
        <v>0</v>
      </c>
    </row>
    <row r="793" spans="1:32" s="1" customFormat="1" ht="12.75">
      <c r="A793" s="136">
        <v>2600230</v>
      </c>
      <c r="B793" s="137">
        <v>82943</v>
      </c>
      <c r="C793" s="32" t="s">
        <v>1446</v>
      </c>
      <c r="D793" s="25" t="s">
        <v>1447</v>
      </c>
      <c r="E793" s="25" t="s">
        <v>1234</v>
      </c>
      <c r="F793" s="25">
        <v>48219</v>
      </c>
      <c r="G793" s="26">
        <v>1161</v>
      </c>
      <c r="H793" s="27">
        <v>3133876038</v>
      </c>
      <c r="I793" s="28">
        <v>1</v>
      </c>
      <c r="J793" s="29" t="s">
        <v>2235</v>
      </c>
      <c r="K793" s="67" t="s">
        <v>2234</v>
      </c>
      <c r="L793" s="47">
        <v>454</v>
      </c>
      <c r="M793" s="50" t="s">
        <v>2234</v>
      </c>
      <c r="N793" s="129" t="s">
        <v>454</v>
      </c>
      <c r="O793" s="29" t="str">
        <f t="shared" si="168"/>
        <v>M</v>
      </c>
      <c r="P793" s="130">
        <v>16.43</v>
      </c>
      <c r="Q793" s="53" t="str">
        <f t="shared" si="157"/>
        <v>NO</v>
      </c>
      <c r="R793" s="56" t="s">
        <v>2235</v>
      </c>
      <c r="S793" s="57">
        <v>25546</v>
      </c>
      <c r="T793" s="33">
        <v>2886</v>
      </c>
      <c r="U793" s="33">
        <v>0</v>
      </c>
      <c r="V793" s="58">
        <v>2777</v>
      </c>
      <c r="W793" s="32">
        <f t="shared" si="158"/>
        <v>0</v>
      </c>
      <c r="X793" s="25">
        <f t="shared" si="159"/>
        <v>1</v>
      </c>
      <c r="Y793" s="25">
        <f t="shared" si="160"/>
        <v>0</v>
      </c>
      <c r="Z793" s="27">
        <f t="shared" si="161"/>
        <v>0</v>
      </c>
      <c r="AA793" s="66" t="str">
        <f t="shared" si="162"/>
        <v>-</v>
      </c>
      <c r="AB793" s="32">
        <f t="shared" si="163"/>
        <v>0</v>
      </c>
      <c r="AC793" s="25">
        <f t="shared" si="164"/>
        <v>0</v>
      </c>
      <c r="AD793" s="27">
        <f t="shared" si="165"/>
        <v>0</v>
      </c>
      <c r="AE793" s="66" t="str">
        <f t="shared" si="166"/>
        <v>-</v>
      </c>
      <c r="AF793" s="32">
        <f t="shared" si="167"/>
        <v>0</v>
      </c>
    </row>
    <row r="794" spans="1:32" s="1" customFormat="1" ht="12.75">
      <c r="A794" s="136">
        <v>2611640</v>
      </c>
      <c r="B794" s="137">
        <v>82240</v>
      </c>
      <c r="C794" s="32" t="s">
        <v>1901</v>
      </c>
      <c r="D794" s="25" t="s">
        <v>1902</v>
      </c>
      <c r="E794" s="25" t="s">
        <v>338</v>
      </c>
      <c r="F794" s="25">
        <v>48125</v>
      </c>
      <c r="G794" s="26">
        <v>1189</v>
      </c>
      <c r="H794" s="27">
        <v>3135651900</v>
      </c>
      <c r="I794" s="28">
        <v>3</v>
      </c>
      <c r="J794" s="29" t="s">
        <v>2235</v>
      </c>
      <c r="K794" s="67" t="s">
        <v>2234</v>
      </c>
      <c r="L794" s="47">
        <v>2134</v>
      </c>
      <c r="M794" s="50" t="s">
        <v>2235</v>
      </c>
      <c r="N794" s="129">
        <v>15.74675325</v>
      </c>
      <c r="O794" s="29" t="str">
        <f t="shared" si="168"/>
        <v>NO</v>
      </c>
      <c r="P794" s="130"/>
      <c r="Q794" s="53" t="str">
        <f t="shared" si="157"/>
        <v>NO</v>
      </c>
      <c r="R794" s="56" t="s">
        <v>2235</v>
      </c>
      <c r="S794" s="57">
        <v>192590</v>
      </c>
      <c r="T794" s="33">
        <v>17681</v>
      </c>
      <c r="U794" s="33">
        <v>19248</v>
      </c>
      <c r="V794" s="58">
        <v>29897</v>
      </c>
      <c r="W794" s="32">
        <f t="shared" si="158"/>
        <v>0</v>
      </c>
      <c r="X794" s="25">
        <f t="shared" si="159"/>
        <v>0</v>
      </c>
      <c r="Y794" s="25">
        <f t="shared" si="160"/>
        <v>0</v>
      </c>
      <c r="Z794" s="27">
        <f t="shared" si="161"/>
        <v>0</v>
      </c>
      <c r="AA794" s="66" t="str">
        <f t="shared" si="162"/>
        <v>-</v>
      </c>
      <c r="AB794" s="32">
        <f t="shared" si="163"/>
        <v>0</v>
      </c>
      <c r="AC794" s="25">
        <f t="shared" si="164"/>
        <v>0</v>
      </c>
      <c r="AD794" s="27">
        <f t="shared" si="165"/>
        <v>0</v>
      </c>
      <c r="AE794" s="66" t="str">
        <f t="shared" si="166"/>
        <v>-</v>
      </c>
      <c r="AF794" s="32">
        <f t="shared" si="167"/>
        <v>0</v>
      </c>
    </row>
    <row r="795" spans="1:32" s="1" customFormat="1" ht="12.75">
      <c r="A795" s="136">
        <v>2635970</v>
      </c>
      <c r="B795" s="137">
        <v>25210</v>
      </c>
      <c r="C795" s="32" t="s">
        <v>1075</v>
      </c>
      <c r="D795" s="25" t="s">
        <v>1076</v>
      </c>
      <c r="E795" s="25" t="s">
        <v>1369</v>
      </c>
      <c r="F795" s="25">
        <v>48504</v>
      </c>
      <c r="G795" s="26">
        <v>1757</v>
      </c>
      <c r="H795" s="27">
        <v>8105910870</v>
      </c>
      <c r="I795" s="28">
        <v>4</v>
      </c>
      <c r="J795" s="29" t="s">
        <v>2235</v>
      </c>
      <c r="K795" s="67" t="s">
        <v>2234</v>
      </c>
      <c r="L795" s="47">
        <v>1183</v>
      </c>
      <c r="M795" s="50" t="s">
        <v>2235</v>
      </c>
      <c r="N795" s="129">
        <v>22.35979607</v>
      </c>
      <c r="O795" s="29" t="str">
        <f t="shared" si="168"/>
        <v>YES</v>
      </c>
      <c r="P795" s="130"/>
      <c r="Q795" s="53" t="str">
        <f t="shared" si="157"/>
        <v>NO</v>
      </c>
      <c r="R795" s="56" t="s">
        <v>2235</v>
      </c>
      <c r="S795" s="57">
        <v>102264</v>
      </c>
      <c r="T795" s="33">
        <v>12165</v>
      </c>
      <c r="U795" s="33">
        <v>11951</v>
      </c>
      <c r="V795" s="58">
        <v>14132</v>
      </c>
      <c r="W795" s="32">
        <f t="shared" si="158"/>
        <v>0</v>
      </c>
      <c r="X795" s="25">
        <f t="shared" si="159"/>
        <v>0</v>
      </c>
      <c r="Y795" s="25">
        <f t="shared" si="160"/>
        <v>0</v>
      </c>
      <c r="Z795" s="27">
        <f t="shared" si="161"/>
        <v>0</v>
      </c>
      <c r="AA795" s="66" t="str">
        <f t="shared" si="162"/>
        <v>-</v>
      </c>
      <c r="AB795" s="32">
        <f t="shared" si="163"/>
        <v>0</v>
      </c>
      <c r="AC795" s="25">
        <f t="shared" si="164"/>
        <v>1</v>
      </c>
      <c r="AD795" s="27">
        <f t="shared" si="165"/>
        <v>0</v>
      </c>
      <c r="AE795" s="66" t="str">
        <f t="shared" si="166"/>
        <v>-</v>
      </c>
      <c r="AF795" s="32">
        <f t="shared" si="167"/>
        <v>0</v>
      </c>
    </row>
    <row r="796" spans="1:32" s="1" customFormat="1" ht="12.75">
      <c r="A796" s="136">
        <v>2680000</v>
      </c>
      <c r="B796" s="137">
        <v>83000</v>
      </c>
      <c r="C796" s="32" t="s">
        <v>1119</v>
      </c>
      <c r="D796" s="25" t="s">
        <v>1120</v>
      </c>
      <c r="E796" s="25" t="s">
        <v>1760</v>
      </c>
      <c r="F796" s="25">
        <v>49601</v>
      </c>
      <c r="G796" s="26">
        <v>8754</v>
      </c>
      <c r="H796" s="27">
        <v>2318762260</v>
      </c>
      <c r="I796" s="28">
        <v>6</v>
      </c>
      <c r="J796" s="29" t="s">
        <v>2235</v>
      </c>
      <c r="K796" s="67" t="s">
        <v>2234</v>
      </c>
      <c r="L796" s="47">
        <v>112</v>
      </c>
      <c r="M796" s="50" t="s">
        <v>2234</v>
      </c>
      <c r="N796" s="129" t="s">
        <v>454</v>
      </c>
      <c r="O796" s="29" t="str">
        <f t="shared" si="168"/>
        <v>M</v>
      </c>
      <c r="P796" s="130"/>
      <c r="Q796" s="53" t="str">
        <f t="shared" si="157"/>
        <v>NO</v>
      </c>
      <c r="R796" s="56" t="s">
        <v>2236</v>
      </c>
      <c r="S796" s="57">
        <v>656</v>
      </c>
      <c r="T796" s="33">
        <v>0</v>
      </c>
      <c r="U796" s="33">
        <v>0</v>
      </c>
      <c r="V796" s="58">
        <v>3051</v>
      </c>
      <c r="W796" s="32">
        <f t="shared" si="158"/>
        <v>0</v>
      </c>
      <c r="X796" s="25">
        <f t="shared" si="159"/>
        <v>1</v>
      </c>
      <c r="Y796" s="25">
        <f t="shared" si="160"/>
        <v>0</v>
      </c>
      <c r="Z796" s="27">
        <f t="shared" si="161"/>
        <v>0</v>
      </c>
      <c r="AA796" s="66" t="str">
        <f t="shared" si="162"/>
        <v>-</v>
      </c>
      <c r="AB796" s="32">
        <f t="shared" si="163"/>
        <v>1</v>
      </c>
      <c r="AC796" s="25">
        <f t="shared" si="164"/>
        <v>0</v>
      </c>
      <c r="AD796" s="27">
        <f t="shared" si="165"/>
        <v>0</v>
      </c>
      <c r="AE796" s="66" t="str">
        <f t="shared" si="166"/>
        <v>-</v>
      </c>
      <c r="AF796" s="32">
        <f t="shared" si="167"/>
        <v>0</v>
      </c>
    </row>
    <row r="797" spans="1:32" s="1" customFormat="1" ht="12.75">
      <c r="A797" s="136">
        <v>2636060</v>
      </c>
      <c r="B797" s="137">
        <v>62090</v>
      </c>
      <c r="C797" s="32" t="s">
        <v>1077</v>
      </c>
      <c r="D797" s="25" t="s">
        <v>1078</v>
      </c>
      <c r="E797" s="25" t="s">
        <v>1079</v>
      </c>
      <c r="F797" s="25">
        <v>49349</v>
      </c>
      <c r="G797" s="26">
        <v>1003</v>
      </c>
      <c r="H797" s="27">
        <v>2316896591</v>
      </c>
      <c r="I797" s="28">
        <v>8</v>
      </c>
      <c r="J797" s="29" t="s">
        <v>2236</v>
      </c>
      <c r="K797" s="67" t="s">
        <v>2234</v>
      </c>
      <c r="L797" s="47">
        <v>1402</v>
      </c>
      <c r="M797" s="50" t="s">
        <v>2235</v>
      </c>
      <c r="N797" s="129">
        <v>19.73833902</v>
      </c>
      <c r="O797" s="29" t="str">
        <f t="shared" si="168"/>
        <v>NO</v>
      </c>
      <c r="P797" s="130"/>
      <c r="Q797" s="53" t="str">
        <f t="shared" si="157"/>
        <v>NO</v>
      </c>
      <c r="R797" s="56" t="s">
        <v>2236</v>
      </c>
      <c r="S797" s="57">
        <v>124777</v>
      </c>
      <c r="T797" s="33">
        <v>11796</v>
      </c>
      <c r="U797" s="33">
        <v>12345</v>
      </c>
      <c r="V797" s="58">
        <v>11825</v>
      </c>
      <c r="W797" s="32">
        <f t="shared" si="158"/>
        <v>1</v>
      </c>
      <c r="X797" s="25">
        <f t="shared" si="159"/>
        <v>0</v>
      </c>
      <c r="Y797" s="25">
        <f t="shared" si="160"/>
        <v>0</v>
      </c>
      <c r="Z797" s="27">
        <f t="shared" si="161"/>
        <v>0</v>
      </c>
      <c r="AA797" s="66" t="str">
        <f t="shared" si="162"/>
        <v>-</v>
      </c>
      <c r="AB797" s="32">
        <f t="shared" si="163"/>
        <v>1</v>
      </c>
      <c r="AC797" s="25">
        <f t="shared" si="164"/>
        <v>0</v>
      </c>
      <c r="AD797" s="27">
        <f t="shared" si="165"/>
        <v>0</v>
      </c>
      <c r="AE797" s="66" t="str">
        <f t="shared" si="166"/>
        <v>-</v>
      </c>
      <c r="AF797" s="32">
        <f t="shared" si="167"/>
        <v>0</v>
      </c>
    </row>
    <row r="798" spans="1:32" s="1" customFormat="1" ht="12.75">
      <c r="A798" s="136">
        <v>2636120</v>
      </c>
      <c r="B798" s="137">
        <v>75070</v>
      </c>
      <c r="C798" s="32" t="s">
        <v>1080</v>
      </c>
      <c r="D798" s="25" t="s">
        <v>1081</v>
      </c>
      <c r="E798" s="25" t="s">
        <v>1082</v>
      </c>
      <c r="F798" s="25">
        <v>49099</v>
      </c>
      <c r="G798" s="26">
        <v>8150</v>
      </c>
      <c r="H798" s="27">
        <v>2694837676</v>
      </c>
      <c r="I798" s="28" t="s">
        <v>456</v>
      </c>
      <c r="J798" s="29" t="s">
        <v>2235</v>
      </c>
      <c r="K798" s="67" t="s">
        <v>2234</v>
      </c>
      <c r="L798" s="47">
        <v>903</v>
      </c>
      <c r="M798" s="50" t="s">
        <v>2235</v>
      </c>
      <c r="N798" s="129">
        <v>13.08943089</v>
      </c>
      <c r="O798" s="29" t="str">
        <f t="shared" si="168"/>
        <v>NO</v>
      </c>
      <c r="P798" s="130"/>
      <c r="Q798" s="53" t="str">
        <f t="shared" si="157"/>
        <v>NO</v>
      </c>
      <c r="R798" s="56" t="s">
        <v>2236</v>
      </c>
      <c r="S798" s="57">
        <v>56541</v>
      </c>
      <c r="T798" s="33">
        <v>4461</v>
      </c>
      <c r="U798" s="33">
        <v>5814</v>
      </c>
      <c r="V798" s="58">
        <v>5248</v>
      </c>
      <c r="W798" s="32">
        <f t="shared" si="158"/>
        <v>0</v>
      </c>
      <c r="X798" s="25">
        <f t="shared" si="159"/>
        <v>0</v>
      </c>
      <c r="Y798" s="25">
        <f t="shared" si="160"/>
        <v>0</v>
      </c>
      <c r="Z798" s="27">
        <f t="shared" si="161"/>
        <v>0</v>
      </c>
      <c r="AA798" s="66" t="str">
        <f t="shared" si="162"/>
        <v>-</v>
      </c>
      <c r="AB798" s="32">
        <f t="shared" si="163"/>
        <v>1</v>
      </c>
      <c r="AC798" s="25">
        <f t="shared" si="164"/>
        <v>0</v>
      </c>
      <c r="AD798" s="27">
        <f t="shared" si="165"/>
        <v>0</v>
      </c>
      <c r="AE798" s="66" t="str">
        <f t="shared" si="166"/>
        <v>-</v>
      </c>
      <c r="AF798" s="32">
        <f t="shared" si="167"/>
        <v>0</v>
      </c>
    </row>
    <row r="799" spans="1:32" s="1" customFormat="1" ht="12.75">
      <c r="A799" s="136">
        <v>2600200</v>
      </c>
      <c r="B799" s="137">
        <v>33906</v>
      </c>
      <c r="C799" s="32" t="s">
        <v>1378</v>
      </c>
      <c r="D799" s="25" t="s">
        <v>1379</v>
      </c>
      <c r="E799" s="25" t="s">
        <v>1380</v>
      </c>
      <c r="F799" s="25">
        <v>49251</v>
      </c>
      <c r="G799" s="26">
        <v>495</v>
      </c>
      <c r="H799" s="27">
        <v>5175898961</v>
      </c>
      <c r="I799" s="28">
        <v>8</v>
      </c>
      <c r="J799" s="29" t="s">
        <v>2236</v>
      </c>
      <c r="K799" s="67" t="s">
        <v>2234</v>
      </c>
      <c r="L799" s="47">
        <v>160</v>
      </c>
      <c r="M799" s="50" t="s">
        <v>2234</v>
      </c>
      <c r="N799" s="129" t="s">
        <v>454</v>
      </c>
      <c r="O799" s="29" t="str">
        <f t="shared" si="168"/>
        <v>M</v>
      </c>
      <c r="P799" s="130">
        <v>7.471</v>
      </c>
      <c r="Q799" s="53" t="str">
        <f t="shared" si="157"/>
        <v>NO</v>
      </c>
      <c r="R799" s="56" t="s">
        <v>2236</v>
      </c>
      <c r="S799" s="57">
        <v>7126</v>
      </c>
      <c r="T799" s="33">
        <v>622</v>
      </c>
      <c r="U799" s="33">
        <v>921</v>
      </c>
      <c r="V799" s="58">
        <v>106</v>
      </c>
      <c r="W799" s="32">
        <f t="shared" si="158"/>
        <v>1</v>
      </c>
      <c r="X799" s="25">
        <f t="shared" si="159"/>
        <v>1</v>
      </c>
      <c r="Y799" s="25">
        <f t="shared" si="160"/>
        <v>0</v>
      </c>
      <c r="Z799" s="27">
        <f t="shared" si="161"/>
        <v>0</v>
      </c>
      <c r="AA799" s="66" t="str">
        <f t="shared" si="162"/>
        <v>SRSA</v>
      </c>
      <c r="AB799" s="32">
        <f t="shared" si="163"/>
        <v>1</v>
      </c>
      <c r="AC799" s="25">
        <f t="shared" si="164"/>
        <v>0</v>
      </c>
      <c r="AD799" s="27">
        <f t="shared" si="165"/>
        <v>0</v>
      </c>
      <c r="AE799" s="66" t="str">
        <f t="shared" si="166"/>
        <v>-</v>
      </c>
      <c r="AF799" s="32">
        <f t="shared" si="167"/>
        <v>0</v>
      </c>
    </row>
    <row r="800" spans="1:32" s="1" customFormat="1" ht="12.75">
      <c r="A800" s="136">
        <v>2636150</v>
      </c>
      <c r="B800" s="137">
        <v>66070</v>
      </c>
      <c r="C800" s="32" t="s">
        <v>1083</v>
      </c>
      <c r="D800" s="25" t="s">
        <v>232</v>
      </c>
      <c r="E800" s="25" t="s">
        <v>1084</v>
      </c>
      <c r="F800" s="25">
        <v>49971</v>
      </c>
      <c r="G800" s="26">
        <v>307</v>
      </c>
      <c r="H800" s="27">
        <v>9068855351</v>
      </c>
      <c r="I800" s="28">
        <v>7</v>
      </c>
      <c r="J800" s="29" t="s">
        <v>2236</v>
      </c>
      <c r="K800" s="67" t="s">
        <v>2234</v>
      </c>
      <c r="L800" s="47">
        <v>78</v>
      </c>
      <c r="M800" s="50" t="s">
        <v>2234</v>
      </c>
      <c r="N800" s="129">
        <v>12.71186441</v>
      </c>
      <c r="O800" s="29" t="str">
        <f t="shared" si="168"/>
        <v>NO</v>
      </c>
      <c r="P800" s="130"/>
      <c r="Q800" s="53" t="str">
        <f t="shared" si="157"/>
        <v>NO</v>
      </c>
      <c r="R800" s="56" t="s">
        <v>2236</v>
      </c>
      <c r="S800" s="57">
        <v>6258</v>
      </c>
      <c r="T800" s="33">
        <v>529</v>
      </c>
      <c r="U800" s="33">
        <v>613</v>
      </c>
      <c r="V800" s="58">
        <v>771</v>
      </c>
      <c r="W800" s="32">
        <f t="shared" si="158"/>
        <v>1</v>
      </c>
      <c r="X800" s="25">
        <f t="shared" si="159"/>
        <v>1</v>
      </c>
      <c r="Y800" s="25">
        <f t="shared" si="160"/>
        <v>0</v>
      </c>
      <c r="Z800" s="27">
        <f t="shared" si="161"/>
        <v>0</v>
      </c>
      <c r="AA800" s="66" t="str">
        <f t="shared" si="162"/>
        <v>SRSA</v>
      </c>
      <c r="AB800" s="32">
        <f t="shared" si="163"/>
        <v>1</v>
      </c>
      <c r="AC800" s="25">
        <f t="shared" si="164"/>
        <v>0</v>
      </c>
      <c r="AD800" s="27">
        <f t="shared" si="165"/>
        <v>0</v>
      </c>
      <c r="AE800" s="66" t="str">
        <f t="shared" si="166"/>
        <v>-</v>
      </c>
      <c r="AF800" s="32">
        <f t="shared" si="167"/>
        <v>0</v>
      </c>
    </row>
    <row r="801" spans="1:32" s="1" customFormat="1" ht="12.75">
      <c r="A801" s="136">
        <v>2636240</v>
      </c>
      <c r="B801" s="137">
        <v>17160</v>
      </c>
      <c r="C801" s="32" t="s">
        <v>1085</v>
      </c>
      <c r="D801" s="25" t="s">
        <v>1086</v>
      </c>
      <c r="E801" s="25" t="s">
        <v>511</v>
      </c>
      <c r="F801" s="25">
        <v>49768</v>
      </c>
      <c r="G801" s="26">
        <v>58</v>
      </c>
      <c r="H801" s="27">
        <v>9064923353</v>
      </c>
      <c r="I801" s="28">
        <v>7</v>
      </c>
      <c r="J801" s="29" t="s">
        <v>2236</v>
      </c>
      <c r="K801" s="67" t="s">
        <v>2234</v>
      </c>
      <c r="L801" s="47">
        <v>76</v>
      </c>
      <c r="M801" s="50" t="s">
        <v>2234</v>
      </c>
      <c r="N801" s="129">
        <v>25.80645161</v>
      </c>
      <c r="O801" s="29" t="str">
        <f t="shared" si="168"/>
        <v>YES</v>
      </c>
      <c r="P801" s="130"/>
      <c r="Q801" s="53" t="str">
        <f t="shared" si="157"/>
        <v>NO</v>
      </c>
      <c r="R801" s="56" t="s">
        <v>2236</v>
      </c>
      <c r="S801" s="57">
        <v>7737</v>
      </c>
      <c r="T801" s="33">
        <v>920</v>
      </c>
      <c r="U801" s="33">
        <v>897</v>
      </c>
      <c r="V801" s="58">
        <v>1068</v>
      </c>
      <c r="W801" s="32">
        <f t="shared" si="158"/>
        <v>1</v>
      </c>
      <c r="X801" s="25">
        <f t="shared" si="159"/>
        <v>1</v>
      </c>
      <c r="Y801" s="25">
        <f t="shared" si="160"/>
        <v>0</v>
      </c>
      <c r="Z801" s="27">
        <f t="shared" si="161"/>
        <v>0</v>
      </c>
      <c r="AA801" s="66" t="str">
        <f t="shared" si="162"/>
        <v>SRSA</v>
      </c>
      <c r="AB801" s="32">
        <f t="shared" si="163"/>
        <v>1</v>
      </c>
      <c r="AC801" s="25">
        <f t="shared" si="164"/>
        <v>1</v>
      </c>
      <c r="AD801" s="27" t="str">
        <f t="shared" si="165"/>
        <v>Initial</v>
      </c>
      <c r="AE801" s="66" t="str">
        <f t="shared" si="166"/>
        <v>-</v>
      </c>
      <c r="AF801" s="32" t="str">
        <f t="shared" si="167"/>
        <v>SRSA</v>
      </c>
    </row>
    <row r="802" spans="1:32" s="1" customFormat="1" ht="12.75">
      <c r="A802" s="136">
        <v>2636270</v>
      </c>
      <c r="B802" s="137">
        <v>58110</v>
      </c>
      <c r="C802" s="32" t="s">
        <v>1087</v>
      </c>
      <c r="D802" s="25" t="s">
        <v>1088</v>
      </c>
      <c r="E802" s="25" t="s">
        <v>1089</v>
      </c>
      <c r="F802" s="25">
        <v>49267</v>
      </c>
      <c r="G802" s="26">
        <v>9715</v>
      </c>
      <c r="H802" s="27">
        <v>7348562656</v>
      </c>
      <c r="I802" s="28">
        <v>8</v>
      </c>
      <c r="J802" s="29" t="s">
        <v>2236</v>
      </c>
      <c r="K802" s="67" t="s">
        <v>2234</v>
      </c>
      <c r="L802" s="47">
        <v>699</v>
      </c>
      <c r="M802" s="50" t="s">
        <v>2235</v>
      </c>
      <c r="N802" s="129">
        <v>2.787456446</v>
      </c>
      <c r="O802" s="29" t="str">
        <f t="shared" si="168"/>
        <v>NO</v>
      </c>
      <c r="P802" s="130"/>
      <c r="Q802" s="53" t="str">
        <f t="shared" si="157"/>
        <v>NO</v>
      </c>
      <c r="R802" s="56" t="s">
        <v>2236</v>
      </c>
      <c r="S802" s="57">
        <v>20601</v>
      </c>
      <c r="T802" s="33">
        <v>697</v>
      </c>
      <c r="U802" s="33">
        <v>2554</v>
      </c>
      <c r="V802" s="58">
        <v>460</v>
      </c>
      <c r="W802" s="32">
        <f t="shared" si="158"/>
        <v>1</v>
      </c>
      <c r="X802" s="25">
        <f t="shared" si="159"/>
        <v>0</v>
      </c>
      <c r="Y802" s="25">
        <f t="shared" si="160"/>
        <v>0</v>
      </c>
      <c r="Z802" s="27">
        <f t="shared" si="161"/>
        <v>0</v>
      </c>
      <c r="AA802" s="66" t="str">
        <f t="shared" si="162"/>
        <v>-</v>
      </c>
      <c r="AB802" s="32">
        <f t="shared" si="163"/>
        <v>1</v>
      </c>
      <c r="AC802" s="25">
        <f t="shared" si="164"/>
        <v>0</v>
      </c>
      <c r="AD802" s="27">
        <f t="shared" si="165"/>
        <v>0</v>
      </c>
      <c r="AE802" s="66" t="str">
        <f t="shared" si="166"/>
        <v>-</v>
      </c>
      <c r="AF802" s="32">
        <f t="shared" si="167"/>
        <v>0</v>
      </c>
    </row>
    <row r="803" spans="1:32" s="1" customFormat="1" ht="12.75">
      <c r="A803" s="136">
        <v>2636300</v>
      </c>
      <c r="B803" s="137">
        <v>61240</v>
      </c>
      <c r="C803" s="32" t="s">
        <v>1090</v>
      </c>
      <c r="D803" s="25" t="s">
        <v>1091</v>
      </c>
      <c r="E803" s="25" t="s">
        <v>1092</v>
      </c>
      <c r="F803" s="25">
        <v>49461</v>
      </c>
      <c r="G803" s="26">
        <v>1199</v>
      </c>
      <c r="H803" s="27">
        <v>2318931005</v>
      </c>
      <c r="I803" s="28">
        <v>4</v>
      </c>
      <c r="J803" s="29" t="s">
        <v>2235</v>
      </c>
      <c r="K803" s="67" t="s">
        <v>2234</v>
      </c>
      <c r="L803" s="47">
        <v>2042</v>
      </c>
      <c r="M803" s="50" t="s">
        <v>2235</v>
      </c>
      <c r="N803" s="129">
        <v>10.99732858</v>
      </c>
      <c r="O803" s="29" t="str">
        <f t="shared" si="168"/>
        <v>NO</v>
      </c>
      <c r="P803" s="130"/>
      <c r="Q803" s="53" t="str">
        <f t="shared" si="157"/>
        <v>NO</v>
      </c>
      <c r="R803" s="56" t="s">
        <v>2235</v>
      </c>
      <c r="S803" s="57">
        <v>89185</v>
      </c>
      <c r="T803" s="33">
        <v>6946</v>
      </c>
      <c r="U803" s="33">
        <v>10610</v>
      </c>
      <c r="V803" s="58">
        <v>1346</v>
      </c>
      <c r="W803" s="32">
        <f t="shared" si="158"/>
        <v>0</v>
      </c>
      <c r="X803" s="25">
        <f t="shared" si="159"/>
        <v>0</v>
      </c>
      <c r="Y803" s="25">
        <f t="shared" si="160"/>
        <v>0</v>
      </c>
      <c r="Z803" s="27">
        <f t="shared" si="161"/>
        <v>0</v>
      </c>
      <c r="AA803" s="66" t="str">
        <f t="shared" si="162"/>
        <v>-</v>
      </c>
      <c r="AB803" s="32">
        <f t="shared" si="163"/>
        <v>0</v>
      </c>
      <c r="AC803" s="25">
        <f t="shared" si="164"/>
        <v>0</v>
      </c>
      <c r="AD803" s="27">
        <f t="shared" si="165"/>
        <v>0</v>
      </c>
      <c r="AE803" s="66" t="str">
        <f t="shared" si="166"/>
        <v>-</v>
      </c>
      <c r="AF803" s="32">
        <f t="shared" si="167"/>
        <v>0</v>
      </c>
    </row>
    <row r="804" spans="1:32" s="1" customFormat="1" ht="12.75">
      <c r="A804" s="136">
        <v>2636330</v>
      </c>
      <c r="B804" s="137">
        <v>81140</v>
      </c>
      <c r="C804" s="32" t="s">
        <v>1093</v>
      </c>
      <c r="D804" s="25" t="s">
        <v>1094</v>
      </c>
      <c r="E804" s="25" t="s">
        <v>1095</v>
      </c>
      <c r="F804" s="25">
        <v>48189</v>
      </c>
      <c r="G804" s="26" t="s">
        <v>771</v>
      </c>
      <c r="H804" s="27">
        <v>7344494464</v>
      </c>
      <c r="I804" s="28" t="s">
        <v>467</v>
      </c>
      <c r="J804" s="29" t="s">
        <v>2235</v>
      </c>
      <c r="K804" s="67" t="s">
        <v>2234</v>
      </c>
      <c r="L804" s="47">
        <v>1170</v>
      </c>
      <c r="M804" s="50" t="s">
        <v>2235</v>
      </c>
      <c r="N804" s="129">
        <v>2.852441031</v>
      </c>
      <c r="O804" s="29" t="str">
        <f t="shared" si="168"/>
        <v>NO</v>
      </c>
      <c r="P804" s="130"/>
      <c r="Q804" s="53" t="str">
        <f t="shared" si="157"/>
        <v>NO</v>
      </c>
      <c r="R804" s="56" t="s">
        <v>2235</v>
      </c>
      <c r="S804" s="57">
        <v>38891</v>
      </c>
      <c r="T804" s="33">
        <v>1463</v>
      </c>
      <c r="U804" s="33">
        <v>4432</v>
      </c>
      <c r="V804" s="58">
        <v>771</v>
      </c>
      <c r="W804" s="32">
        <f t="shared" si="158"/>
        <v>0</v>
      </c>
      <c r="X804" s="25">
        <f t="shared" si="159"/>
        <v>0</v>
      </c>
      <c r="Y804" s="25">
        <f t="shared" si="160"/>
        <v>0</v>
      </c>
      <c r="Z804" s="27">
        <f t="shared" si="161"/>
        <v>0</v>
      </c>
      <c r="AA804" s="66" t="str">
        <f t="shared" si="162"/>
        <v>-</v>
      </c>
      <c r="AB804" s="32">
        <f t="shared" si="163"/>
        <v>0</v>
      </c>
      <c r="AC804" s="25">
        <f t="shared" si="164"/>
        <v>0</v>
      </c>
      <c r="AD804" s="27">
        <f t="shared" si="165"/>
        <v>0</v>
      </c>
      <c r="AE804" s="66" t="str">
        <f t="shared" si="166"/>
        <v>-</v>
      </c>
      <c r="AF804" s="32">
        <f t="shared" si="167"/>
        <v>0</v>
      </c>
    </row>
    <row r="805" spans="1:32" s="1" customFormat="1" ht="12.75">
      <c r="A805" s="136">
        <v>2636390</v>
      </c>
      <c r="B805" s="137">
        <v>35040</v>
      </c>
      <c r="C805" s="32" t="s">
        <v>1096</v>
      </c>
      <c r="D805" s="25" t="s">
        <v>1097</v>
      </c>
      <c r="E805" s="25" t="s">
        <v>1098</v>
      </c>
      <c r="F805" s="25">
        <v>48770</v>
      </c>
      <c r="G805" s="26">
        <v>250</v>
      </c>
      <c r="H805" s="27">
        <v>9897562500</v>
      </c>
      <c r="I805" s="28">
        <v>7</v>
      </c>
      <c r="J805" s="29" t="s">
        <v>2236</v>
      </c>
      <c r="K805" s="67" t="s">
        <v>2234</v>
      </c>
      <c r="L805" s="47">
        <v>1297</v>
      </c>
      <c r="M805" s="50" t="s">
        <v>2235</v>
      </c>
      <c r="N805" s="129">
        <v>26.80412371</v>
      </c>
      <c r="O805" s="29" t="str">
        <f t="shared" si="168"/>
        <v>YES</v>
      </c>
      <c r="P805" s="130"/>
      <c r="Q805" s="53" t="str">
        <f aca="true" t="shared" si="169" ref="Q805:Q821">IF(AND(ISNUMBER(P805),P805&gt;=20),"YES","NO")</f>
        <v>NO</v>
      </c>
      <c r="R805" s="56" t="s">
        <v>2236</v>
      </c>
      <c r="S805" s="57">
        <v>130292</v>
      </c>
      <c r="T805" s="33">
        <v>13619</v>
      </c>
      <c r="U805" s="33">
        <v>26424</v>
      </c>
      <c r="V805" s="58">
        <v>17615</v>
      </c>
      <c r="W805" s="32">
        <f t="shared" si="158"/>
        <v>1</v>
      </c>
      <c r="X805" s="25">
        <f t="shared" si="159"/>
        <v>0</v>
      </c>
      <c r="Y805" s="25">
        <f t="shared" si="160"/>
        <v>0</v>
      </c>
      <c r="Z805" s="27">
        <f t="shared" si="161"/>
        <v>0</v>
      </c>
      <c r="AA805" s="66" t="str">
        <f t="shared" si="162"/>
        <v>-</v>
      </c>
      <c r="AB805" s="32">
        <f t="shared" si="163"/>
        <v>1</v>
      </c>
      <c r="AC805" s="25">
        <f t="shared" si="164"/>
        <v>1</v>
      </c>
      <c r="AD805" s="27" t="str">
        <f t="shared" si="165"/>
        <v>Initial</v>
      </c>
      <c r="AE805" s="66" t="str">
        <f t="shared" si="166"/>
        <v>RLIS</v>
      </c>
      <c r="AF805" s="32">
        <f t="shared" si="167"/>
        <v>0</v>
      </c>
    </row>
    <row r="806" spans="1:32" s="1" customFormat="1" ht="12.75">
      <c r="A806" s="136">
        <v>2600182</v>
      </c>
      <c r="B806" s="137">
        <v>30902</v>
      </c>
      <c r="C806" s="32" t="s">
        <v>1348</v>
      </c>
      <c r="D806" s="25" t="s">
        <v>1349</v>
      </c>
      <c r="E806" s="25" t="s">
        <v>1277</v>
      </c>
      <c r="F806" s="25">
        <v>49242</v>
      </c>
      <c r="G806" s="26">
        <v>712</v>
      </c>
      <c r="H806" s="27">
        <v>5174372000</v>
      </c>
      <c r="I806" s="28">
        <v>7</v>
      </c>
      <c r="J806" s="29" t="s">
        <v>2236</v>
      </c>
      <c r="K806" s="67" t="s">
        <v>2234</v>
      </c>
      <c r="L806" s="47">
        <v>195</v>
      </c>
      <c r="M806" s="50" t="s">
        <v>2234</v>
      </c>
      <c r="N806" s="129" t="s">
        <v>454</v>
      </c>
      <c r="O806" s="29" t="str">
        <f t="shared" si="168"/>
        <v>M</v>
      </c>
      <c r="P806" s="130">
        <v>0.945</v>
      </c>
      <c r="Q806" s="53" t="str">
        <f t="shared" si="169"/>
        <v>NO</v>
      </c>
      <c r="R806" s="56" t="s">
        <v>2236</v>
      </c>
      <c r="S806" s="57">
        <v>2803</v>
      </c>
      <c r="T806" s="33">
        <v>0</v>
      </c>
      <c r="U806" s="33">
        <v>540</v>
      </c>
      <c r="V806" s="58">
        <v>128</v>
      </c>
      <c r="W806" s="32">
        <f t="shared" si="158"/>
        <v>1</v>
      </c>
      <c r="X806" s="25">
        <f t="shared" si="159"/>
        <v>1</v>
      </c>
      <c r="Y806" s="25">
        <f t="shared" si="160"/>
        <v>0</v>
      </c>
      <c r="Z806" s="27">
        <f t="shared" si="161"/>
        <v>0</v>
      </c>
      <c r="AA806" s="66" t="str">
        <f t="shared" si="162"/>
        <v>SRSA</v>
      </c>
      <c r="AB806" s="32">
        <f t="shared" si="163"/>
        <v>1</v>
      </c>
      <c r="AC806" s="25">
        <f t="shared" si="164"/>
        <v>0</v>
      </c>
      <c r="AD806" s="27">
        <f t="shared" si="165"/>
        <v>0</v>
      </c>
      <c r="AE806" s="66" t="str">
        <f t="shared" si="166"/>
        <v>-</v>
      </c>
      <c r="AF806" s="32">
        <f t="shared" si="167"/>
        <v>0</v>
      </c>
    </row>
    <row r="807" spans="1:32" s="1" customFormat="1" ht="12.75">
      <c r="A807" s="136">
        <v>2600185</v>
      </c>
      <c r="B807" s="137">
        <v>41917</v>
      </c>
      <c r="C807" s="32" t="s">
        <v>1352</v>
      </c>
      <c r="D807" s="25" t="s">
        <v>1353</v>
      </c>
      <c r="E807" s="25" t="s">
        <v>400</v>
      </c>
      <c r="F807" s="25">
        <v>49506</v>
      </c>
      <c r="G807" s="26">
        <v>1531</v>
      </c>
      <c r="H807" s="27">
        <v>6164545541</v>
      </c>
      <c r="I807" s="28">
        <v>2</v>
      </c>
      <c r="J807" s="29" t="s">
        <v>2235</v>
      </c>
      <c r="K807" s="67" t="s">
        <v>2234</v>
      </c>
      <c r="L807" s="47">
        <v>185</v>
      </c>
      <c r="M807" s="50" t="s">
        <v>2234</v>
      </c>
      <c r="N807" s="129" t="s">
        <v>454</v>
      </c>
      <c r="O807" s="29" t="str">
        <f t="shared" si="168"/>
        <v>M</v>
      </c>
      <c r="P807" s="130">
        <v>38.308</v>
      </c>
      <c r="Q807" s="53" t="str">
        <f t="shared" si="169"/>
        <v>YES</v>
      </c>
      <c r="R807" s="56" t="s">
        <v>2235</v>
      </c>
      <c r="S807" s="57">
        <v>23323</v>
      </c>
      <c r="T807" s="33">
        <v>3089</v>
      </c>
      <c r="U807" s="33">
        <v>0</v>
      </c>
      <c r="V807" s="58">
        <v>3653</v>
      </c>
      <c r="W807" s="32">
        <f t="shared" si="158"/>
        <v>0</v>
      </c>
      <c r="X807" s="25">
        <f t="shared" si="159"/>
        <v>1</v>
      </c>
      <c r="Y807" s="25">
        <f t="shared" si="160"/>
        <v>0</v>
      </c>
      <c r="Z807" s="27">
        <f t="shared" si="161"/>
        <v>0</v>
      </c>
      <c r="AA807" s="66" t="str">
        <f t="shared" si="162"/>
        <v>-</v>
      </c>
      <c r="AB807" s="32">
        <f t="shared" si="163"/>
        <v>0</v>
      </c>
      <c r="AC807" s="25">
        <f t="shared" si="164"/>
        <v>1</v>
      </c>
      <c r="AD807" s="27">
        <f t="shared" si="165"/>
        <v>0</v>
      </c>
      <c r="AE807" s="66" t="str">
        <f t="shared" si="166"/>
        <v>-</v>
      </c>
      <c r="AF807" s="32">
        <f t="shared" si="167"/>
        <v>0</v>
      </c>
    </row>
    <row r="808" spans="1:32" s="1" customFormat="1" ht="12.75">
      <c r="A808" s="136">
        <v>2636420</v>
      </c>
      <c r="B808" s="137">
        <v>33230</v>
      </c>
      <c r="C808" s="32" t="s">
        <v>1099</v>
      </c>
      <c r="D808" s="25" t="s">
        <v>1100</v>
      </c>
      <c r="E808" s="25" t="s">
        <v>1101</v>
      </c>
      <c r="F808" s="25">
        <v>48895</v>
      </c>
      <c r="G808" s="26">
        <v>1133</v>
      </c>
      <c r="H808" s="27">
        <v>5176554361</v>
      </c>
      <c r="I808" s="28">
        <v>4</v>
      </c>
      <c r="J808" s="29" t="s">
        <v>2235</v>
      </c>
      <c r="K808" s="67" t="s">
        <v>2234</v>
      </c>
      <c r="L808" s="47">
        <v>1918</v>
      </c>
      <c r="M808" s="50" t="s">
        <v>2235</v>
      </c>
      <c r="N808" s="129">
        <v>4.331450094</v>
      </c>
      <c r="O808" s="29" t="str">
        <f t="shared" si="168"/>
        <v>NO</v>
      </c>
      <c r="P808" s="130"/>
      <c r="Q808" s="53" t="str">
        <f t="shared" si="169"/>
        <v>NO</v>
      </c>
      <c r="R808" s="56" t="s">
        <v>2235</v>
      </c>
      <c r="S808" s="57">
        <v>53347</v>
      </c>
      <c r="T808" s="33">
        <v>1994</v>
      </c>
      <c r="U808" s="33">
        <v>7055</v>
      </c>
      <c r="V808" s="58">
        <v>1264</v>
      </c>
      <c r="W808" s="32">
        <f t="shared" si="158"/>
        <v>0</v>
      </c>
      <c r="X808" s="25">
        <f t="shared" si="159"/>
        <v>0</v>
      </c>
      <c r="Y808" s="25">
        <f t="shared" si="160"/>
        <v>0</v>
      </c>
      <c r="Z808" s="27">
        <f t="shared" si="161"/>
        <v>0</v>
      </c>
      <c r="AA808" s="66" t="str">
        <f t="shared" si="162"/>
        <v>-</v>
      </c>
      <c r="AB808" s="32">
        <f t="shared" si="163"/>
        <v>0</v>
      </c>
      <c r="AC808" s="25">
        <f t="shared" si="164"/>
        <v>0</v>
      </c>
      <c r="AD808" s="27">
        <f t="shared" si="165"/>
        <v>0</v>
      </c>
      <c r="AE808" s="66" t="str">
        <f t="shared" si="166"/>
        <v>-</v>
      </c>
      <c r="AF808" s="32">
        <f t="shared" si="167"/>
        <v>0</v>
      </c>
    </row>
    <row r="809" spans="1:32" s="1" customFormat="1" ht="12.75">
      <c r="A809" s="136">
        <v>2636450</v>
      </c>
      <c r="B809" s="137">
        <v>81150</v>
      </c>
      <c r="C809" s="32" t="s">
        <v>1102</v>
      </c>
      <c r="D809" s="25" t="s">
        <v>1103</v>
      </c>
      <c r="E809" s="25" t="s">
        <v>1433</v>
      </c>
      <c r="F809" s="25">
        <v>48198</v>
      </c>
      <c r="G809" s="26">
        <v>6049</v>
      </c>
      <c r="H809" s="27">
        <v>7344818200</v>
      </c>
      <c r="I809" s="28">
        <v>4</v>
      </c>
      <c r="J809" s="29" t="s">
        <v>2235</v>
      </c>
      <c r="K809" s="67" t="s">
        <v>2234</v>
      </c>
      <c r="L809" s="47">
        <v>2456</v>
      </c>
      <c r="M809" s="50" t="s">
        <v>2235</v>
      </c>
      <c r="N809" s="129">
        <v>18.39708561</v>
      </c>
      <c r="O809" s="29" t="str">
        <f t="shared" si="168"/>
        <v>NO</v>
      </c>
      <c r="P809" s="130"/>
      <c r="Q809" s="53" t="str">
        <f t="shared" si="169"/>
        <v>NO</v>
      </c>
      <c r="R809" s="56" t="s">
        <v>2235</v>
      </c>
      <c r="S809" s="57">
        <v>298488</v>
      </c>
      <c r="T809" s="33">
        <v>27726</v>
      </c>
      <c r="U809" s="33">
        <v>28483</v>
      </c>
      <c r="V809" s="58">
        <v>22713</v>
      </c>
      <c r="W809" s="32">
        <f t="shared" si="158"/>
        <v>0</v>
      </c>
      <c r="X809" s="25">
        <f t="shared" si="159"/>
        <v>0</v>
      </c>
      <c r="Y809" s="25">
        <f t="shared" si="160"/>
        <v>0</v>
      </c>
      <c r="Z809" s="27">
        <f t="shared" si="161"/>
        <v>0</v>
      </c>
      <c r="AA809" s="66" t="str">
        <f t="shared" si="162"/>
        <v>-</v>
      </c>
      <c r="AB809" s="32">
        <f t="shared" si="163"/>
        <v>0</v>
      </c>
      <c r="AC809" s="25">
        <f t="shared" si="164"/>
        <v>0</v>
      </c>
      <c r="AD809" s="27">
        <f t="shared" si="165"/>
        <v>0</v>
      </c>
      <c r="AE809" s="66" t="str">
        <f t="shared" si="166"/>
        <v>-</v>
      </c>
      <c r="AF809" s="32">
        <f t="shared" si="167"/>
        <v>0</v>
      </c>
    </row>
    <row r="810" spans="1:32" s="1" customFormat="1" ht="12.75">
      <c r="A810" s="136">
        <v>2600203</v>
      </c>
      <c r="B810" s="137">
        <v>33909</v>
      </c>
      <c r="C810" s="32" t="s">
        <v>1385</v>
      </c>
      <c r="D810" s="25" t="s">
        <v>1386</v>
      </c>
      <c r="E810" s="25" t="s">
        <v>549</v>
      </c>
      <c r="F810" s="25">
        <v>48917</v>
      </c>
      <c r="G810" s="26">
        <v>2307</v>
      </c>
      <c r="H810" s="27">
        <v>5173270700</v>
      </c>
      <c r="I810" s="28">
        <v>4</v>
      </c>
      <c r="J810" s="29" t="s">
        <v>2235</v>
      </c>
      <c r="K810" s="67" t="s">
        <v>2234</v>
      </c>
      <c r="L810" s="47">
        <v>574</v>
      </c>
      <c r="M810" s="50" t="s">
        <v>2234</v>
      </c>
      <c r="N810" s="129" t="s">
        <v>454</v>
      </c>
      <c r="O810" s="29" t="str">
        <f t="shared" si="168"/>
        <v>M</v>
      </c>
      <c r="P810" s="130">
        <v>7.051</v>
      </c>
      <c r="Q810" s="53" t="str">
        <f t="shared" si="169"/>
        <v>NO</v>
      </c>
      <c r="R810" s="56" t="s">
        <v>2235</v>
      </c>
      <c r="S810" s="57">
        <v>13135</v>
      </c>
      <c r="T810" s="33">
        <v>1169</v>
      </c>
      <c r="U810" s="33">
        <v>2332</v>
      </c>
      <c r="V810" s="58">
        <v>378</v>
      </c>
      <c r="W810" s="32">
        <f t="shared" si="158"/>
        <v>0</v>
      </c>
      <c r="X810" s="25">
        <f t="shared" si="159"/>
        <v>1</v>
      </c>
      <c r="Y810" s="25">
        <f t="shared" si="160"/>
        <v>0</v>
      </c>
      <c r="Z810" s="27">
        <f t="shared" si="161"/>
        <v>0</v>
      </c>
      <c r="AA810" s="66" t="str">
        <f t="shared" si="162"/>
        <v>-</v>
      </c>
      <c r="AB810" s="32">
        <f t="shared" si="163"/>
        <v>0</v>
      </c>
      <c r="AC810" s="25">
        <f t="shared" si="164"/>
        <v>0</v>
      </c>
      <c r="AD810" s="27">
        <f t="shared" si="165"/>
        <v>0</v>
      </c>
      <c r="AE810" s="66" t="str">
        <f t="shared" si="166"/>
        <v>-</v>
      </c>
      <c r="AF810" s="32">
        <f t="shared" si="167"/>
        <v>0</v>
      </c>
    </row>
    <row r="811" spans="1:32" s="1" customFormat="1" ht="12.75">
      <c r="A811" s="136">
        <v>2600020</v>
      </c>
      <c r="B811" s="137">
        <v>56901</v>
      </c>
      <c r="C811" s="32" t="s">
        <v>346</v>
      </c>
      <c r="D811" s="25" t="s">
        <v>347</v>
      </c>
      <c r="E811" s="25" t="s">
        <v>348</v>
      </c>
      <c r="F811" s="25">
        <v>48640</v>
      </c>
      <c r="G811" s="26">
        <v>8383</v>
      </c>
      <c r="H811" s="27">
        <v>9898320852</v>
      </c>
      <c r="I811" s="28">
        <v>7</v>
      </c>
      <c r="J811" s="29" t="s">
        <v>2236</v>
      </c>
      <c r="K811" s="67" t="s">
        <v>2234</v>
      </c>
      <c r="L811" s="47">
        <v>97</v>
      </c>
      <c r="M811" s="50" t="s">
        <v>2234</v>
      </c>
      <c r="N811" s="129" t="s">
        <v>454</v>
      </c>
      <c r="O811" s="29" t="str">
        <f t="shared" si="168"/>
        <v>M</v>
      </c>
      <c r="P811" s="130">
        <v>22.695</v>
      </c>
      <c r="Q811" s="53" t="str">
        <f t="shared" si="169"/>
        <v>YES</v>
      </c>
      <c r="R811" s="56" t="s">
        <v>2236</v>
      </c>
      <c r="S811" s="57">
        <v>9441</v>
      </c>
      <c r="T811" s="33">
        <v>1099</v>
      </c>
      <c r="U811" s="33">
        <v>1083</v>
      </c>
      <c r="V811" s="58">
        <v>802</v>
      </c>
      <c r="W811" s="32">
        <f t="shared" si="158"/>
        <v>1</v>
      </c>
      <c r="X811" s="25">
        <f t="shared" si="159"/>
        <v>1</v>
      </c>
      <c r="Y811" s="25">
        <f t="shared" si="160"/>
        <v>0</v>
      </c>
      <c r="Z811" s="27">
        <f t="shared" si="161"/>
        <v>0</v>
      </c>
      <c r="AA811" s="66" t="str">
        <f t="shared" si="162"/>
        <v>SRSA</v>
      </c>
      <c r="AB811" s="32">
        <f t="shared" si="163"/>
        <v>1</v>
      </c>
      <c r="AC811" s="25">
        <f t="shared" si="164"/>
        <v>1</v>
      </c>
      <c r="AD811" s="27" t="str">
        <f t="shared" si="165"/>
        <v>Initial</v>
      </c>
      <c r="AE811" s="66" t="str">
        <f t="shared" si="166"/>
        <v>-</v>
      </c>
      <c r="AF811" s="32" t="str">
        <f t="shared" si="167"/>
        <v>SRSA</v>
      </c>
    </row>
    <row r="812" spans="1:32" s="1" customFormat="1" ht="12.75">
      <c r="A812" s="136">
        <v>2636480</v>
      </c>
      <c r="B812" s="137">
        <v>16100</v>
      </c>
      <c r="C812" s="32" t="s">
        <v>1104</v>
      </c>
      <c r="D812" s="25" t="s">
        <v>919</v>
      </c>
      <c r="E812" s="25" t="s">
        <v>1105</v>
      </c>
      <c r="F812" s="25">
        <v>49799</v>
      </c>
      <c r="G812" s="26">
        <v>219</v>
      </c>
      <c r="H812" s="27">
        <v>2315258201</v>
      </c>
      <c r="I812" s="28">
        <v>7</v>
      </c>
      <c r="J812" s="29" t="s">
        <v>2236</v>
      </c>
      <c r="K812" s="67" t="s">
        <v>2234</v>
      </c>
      <c r="L812" s="47">
        <v>293</v>
      </c>
      <c r="M812" s="50" t="s">
        <v>2234</v>
      </c>
      <c r="N812" s="129">
        <v>19.0376569</v>
      </c>
      <c r="O812" s="29" t="str">
        <f t="shared" si="168"/>
        <v>NO</v>
      </c>
      <c r="P812" s="130"/>
      <c r="Q812" s="53" t="str">
        <f t="shared" si="169"/>
        <v>NO</v>
      </c>
      <c r="R812" s="56" t="s">
        <v>2236</v>
      </c>
      <c r="S812" s="57">
        <v>33979</v>
      </c>
      <c r="T812" s="33">
        <v>3342</v>
      </c>
      <c r="U812" s="33">
        <v>3187</v>
      </c>
      <c r="V812" s="58">
        <v>4421</v>
      </c>
      <c r="W812" s="32">
        <f t="shared" si="158"/>
        <v>1</v>
      </c>
      <c r="X812" s="25">
        <f t="shared" si="159"/>
        <v>1</v>
      </c>
      <c r="Y812" s="25">
        <f t="shared" si="160"/>
        <v>0</v>
      </c>
      <c r="Z812" s="27">
        <f t="shared" si="161"/>
        <v>0</v>
      </c>
      <c r="AA812" s="66" t="str">
        <f t="shared" si="162"/>
        <v>SRSA</v>
      </c>
      <c r="AB812" s="32">
        <f t="shared" si="163"/>
        <v>1</v>
      </c>
      <c r="AC812" s="25">
        <f t="shared" si="164"/>
        <v>0</v>
      </c>
      <c r="AD812" s="27">
        <f t="shared" si="165"/>
        <v>0</v>
      </c>
      <c r="AE812" s="66" t="str">
        <f t="shared" si="166"/>
        <v>-</v>
      </c>
      <c r="AF812" s="32">
        <f t="shared" si="167"/>
        <v>0</v>
      </c>
    </row>
    <row r="813" spans="1:32" s="1" customFormat="1" ht="12.75">
      <c r="A813" s="136">
        <v>2636485</v>
      </c>
      <c r="B813" s="137">
        <v>82365</v>
      </c>
      <c r="C813" s="32" t="s">
        <v>1106</v>
      </c>
      <c r="D813" s="25" t="s">
        <v>1107</v>
      </c>
      <c r="E813" s="25" t="s">
        <v>576</v>
      </c>
      <c r="F813" s="25">
        <v>48134</v>
      </c>
      <c r="G813" s="26">
        <v>9595</v>
      </c>
      <c r="H813" s="27">
        <v>7347833300</v>
      </c>
      <c r="I813" s="28">
        <v>3</v>
      </c>
      <c r="J813" s="29" t="s">
        <v>2235</v>
      </c>
      <c r="K813" s="67" t="s">
        <v>2234</v>
      </c>
      <c r="L813" s="47">
        <v>4729</v>
      </c>
      <c r="M813" s="50" t="s">
        <v>2235</v>
      </c>
      <c r="N813" s="129">
        <v>6.306144448</v>
      </c>
      <c r="O813" s="29" t="str">
        <f t="shared" si="168"/>
        <v>NO</v>
      </c>
      <c r="P813" s="130"/>
      <c r="Q813" s="53" t="str">
        <f t="shared" si="169"/>
        <v>NO</v>
      </c>
      <c r="R813" s="56" t="s">
        <v>2235</v>
      </c>
      <c r="S813" s="57">
        <v>199171</v>
      </c>
      <c r="T813" s="33">
        <v>11041</v>
      </c>
      <c r="U813" s="33">
        <v>21593</v>
      </c>
      <c r="V813" s="58">
        <v>3116</v>
      </c>
      <c r="W813" s="32">
        <f t="shared" si="158"/>
        <v>0</v>
      </c>
      <c r="X813" s="25">
        <f t="shared" si="159"/>
        <v>0</v>
      </c>
      <c r="Y813" s="25">
        <f t="shared" si="160"/>
        <v>0</v>
      </c>
      <c r="Z813" s="27">
        <f t="shared" si="161"/>
        <v>0</v>
      </c>
      <c r="AA813" s="66" t="str">
        <f t="shared" si="162"/>
        <v>-</v>
      </c>
      <c r="AB813" s="32">
        <f t="shared" si="163"/>
        <v>0</v>
      </c>
      <c r="AC813" s="25">
        <f t="shared" si="164"/>
        <v>0</v>
      </c>
      <c r="AD813" s="27">
        <f t="shared" si="165"/>
        <v>0</v>
      </c>
      <c r="AE813" s="66" t="str">
        <f t="shared" si="166"/>
        <v>-</v>
      </c>
      <c r="AF813" s="32">
        <f t="shared" si="167"/>
        <v>0</v>
      </c>
    </row>
    <row r="814" spans="1:32" s="1" customFormat="1" ht="12.75">
      <c r="A814" s="136">
        <v>2600076</v>
      </c>
      <c r="B814" s="137">
        <v>25902</v>
      </c>
      <c r="C814" s="32" t="s">
        <v>372</v>
      </c>
      <c r="D814" s="25" t="s">
        <v>373</v>
      </c>
      <c r="E814" s="25" t="s">
        <v>374</v>
      </c>
      <c r="F814" s="25">
        <v>48439</v>
      </c>
      <c r="G814" s="26">
        <v>9502</v>
      </c>
      <c r="H814" s="27">
        <v>8106954710</v>
      </c>
      <c r="I814" s="28">
        <v>8</v>
      </c>
      <c r="J814" s="29" t="s">
        <v>2236</v>
      </c>
      <c r="K814" s="67" t="s">
        <v>2234</v>
      </c>
      <c r="L814" s="47">
        <v>294</v>
      </c>
      <c r="M814" s="50" t="s">
        <v>2234</v>
      </c>
      <c r="N814" s="129" t="s">
        <v>454</v>
      </c>
      <c r="O814" s="29" t="str">
        <f t="shared" si="168"/>
        <v>M</v>
      </c>
      <c r="P814" s="130">
        <v>6.25</v>
      </c>
      <c r="Q814" s="53" t="str">
        <f t="shared" si="169"/>
        <v>NO</v>
      </c>
      <c r="R814" s="56" t="s">
        <v>2236</v>
      </c>
      <c r="S814" s="57">
        <v>8395</v>
      </c>
      <c r="T814" s="33">
        <v>1297</v>
      </c>
      <c r="U814" s="33">
        <v>1926</v>
      </c>
      <c r="V814" s="58">
        <v>194</v>
      </c>
      <c r="W814" s="32">
        <f t="shared" si="158"/>
        <v>1</v>
      </c>
      <c r="X814" s="25">
        <f t="shared" si="159"/>
        <v>1</v>
      </c>
      <c r="Y814" s="25">
        <f t="shared" si="160"/>
        <v>0</v>
      </c>
      <c r="Z814" s="27">
        <f t="shared" si="161"/>
        <v>0</v>
      </c>
      <c r="AA814" s="66" t="str">
        <f t="shared" si="162"/>
        <v>SRSA</v>
      </c>
      <c r="AB814" s="32">
        <f t="shared" si="163"/>
        <v>1</v>
      </c>
      <c r="AC814" s="25">
        <f t="shared" si="164"/>
        <v>0</v>
      </c>
      <c r="AD814" s="27">
        <f t="shared" si="165"/>
        <v>0</v>
      </c>
      <c r="AE814" s="66" t="str">
        <f t="shared" si="166"/>
        <v>-</v>
      </c>
      <c r="AF814" s="32">
        <f t="shared" si="167"/>
        <v>0</v>
      </c>
    </row>
    <row r="815" spans="1:32" s="1" customFormat="1" ht="12.75">
      <c r="A815" s="138" t="s">
        <v>2237</v>
      </c>
      <c r="B815" s="137" t="s">
        <v>2012</v>
      </c>
      <c r="C815" s="131" t="s">
        <v>2013</v>
      </c>
      <c r="D815" s="122" t="s">
        <v>2014</v>
      </c>
      <c r="E815" s="122" t="s">
        <v>2010</v>
      </c>
      <c r="F815" s="122" t="s">
        <v>2011</v>
      </c>
      <c r="G815" s="122" t="s">
        <v>2237</v>
      </c>
      <c r="H815" s="123">
        <v>2483521805</v>
      </c>
      <c r="I815" s="124"/>
      <c r="J815" s="29"/>
      <c r="K815" s="67" t="s">
        <v>2234</v>
      </c>
      <c r="L815" s="47">
        <v>246.56</v>
      </c>
      <c r="M815" s="117" t="s">
        <v>2068</v>
      </c>
      <c r="N815" s="129"/>
      <c r="O815" s="29" t="str">
        <f t="shared" si="168"/>
        <v>M</v>
      </c>
      <c r="P815" s="130">
        <v>19.4</v>
      </c>
      <c r="Q815" s="53" t="str">
        <f t="shared" si="169"/>
        <v>NO</v>
      </c>
      <c r="R815" s="56"/>
      <c r="S815" s="57">
        <v>20284</v>
      </c>
      <c r="T815" s="33">
        <v>2077</v>
      </c>
      <c r="U815" s="118" t="s">
        <v>2237</v>
      </c>
      <c r="V815" s="58">
        <v>1489</v>
      </c>
      <c r="W815" s="32">
        <f t="shared" si="158"/>
        <v>0</v>
      </c>
      <c r="X815" s="25">
        <f t="shared" si="159"/>
        <v>1</v>
      </c>
      <c r="Y815" s="25">
        <f t="shared" si="160"/>
        <v>0</v>
      </c>
      <c r="Z815" s="27">
        <f t="shared" si="161"/>
        <v>0</v>
      </c>
      <c r="AA815" s="66" t="str">
        <f t="shared" si="162"/>
        <v>-</v>
      </c>
      <c r="AB815" s="32">
        <f t="shared" si="163"/>
        <v>0</v>
      </c>
      <c r="AC815" s="25">
        <f t="shared" si="164"/>
        <v>0</v>
      </c>
      <c r="AD815" s="27">
        <f t="shared" si="165"/>
        <v>0</v>
      </c>
      <c r="AE815" s="66" t="str">
        <f t="shared" si="166"/>
        <v>-</v>
      </c>
      <c r="AF815" s="32">
        <f t="shared" si="167"/>
        <v>0</v>
      </c>
    </row>
    <row r="816" spans="1:32" s="1" customFormat="1" ht="12.75">
      <c r="A816" s="136">
        <v>2600134</v>
      </c>
      <c r="B816" s="137">
        <v>82913</v>
      </c>
      <c r="C816" s="32" t="s">
        <v>1255</v>
      </c>
      <c r="D816" s="25" t="s">
        <v>1256</v>
      </c>
      <c r="E816" s="25" t="s">
        <v>1234</v>
      </c>
      <c r="F816" s="25">
        <v>48207</v>
      </c>
      <c r="G816" s="26">
        <v>2999</v>
      </c>
      <c r="H816" s="27">
        <v>3139612108</v>
      </c>
      <c r="I816" s="28">
        <v>1</v>
      </c>
      <c r="J816" s="29" t="s">
        <v>2235</v>
      </c>
      <c r="K816" s="67" t="s">
        <v>2234</v>
      </c>
      <c r="L816" s="47">
        <v>544</v>
      </c>
      <c r="M816" s="50" t="s">
        <v>2234</v>
      </c>
      <c r="N816" s="129" t="s">
        <v>454</v>
      </c>
      <c r="O816" s="29" t="str">
        <f t="shared" si="168"/>
        <v>M</v>
      </c>
      <c r="P816" s="130">
        <v>23.319</v>
      </c>
      <c r="Q816" s="53" t="str">
        <f t="shared" si="169"/>
        <v>YES</v>
      </c>
      <c r="R816" s="56" t="s">
        <v>2235</v>
      </c>
      <c r="S816" s="57">
        <v>43121</v>
      </c>
      <c r="T816" s="33">
        <v>4285</v>
      </c>
      <c r="U816" s="33">
        <v>4187</v>
      </c>
      <c r="V816" s="58">
        <v>4588</v>
      </c>
      <c r="W816" s="32">
        <f t="shared" si="158"/>
        <v>0</v>
      </c>
      <c r="X816" s="25">
        <f t="shared" si="159"/>
        <v>1</v>
      </c>
      <c r="Y816" s="25">
        <f t="shared" si="160"/>
        <v>0</v>
      </c>
      <c r="Z816" s="27">
        <f t="shared" si="161"/>
        <v>0</v>
      </c>
      <c r="AA816" s="66" t="str">
        <f t="shared" si="162"/>
        <v>-</v>
      </c>
      <c r="AB816" s="32">
        <f t="shared" si="163"/>
        <v>0</v>
      </c>
      <c r="AC816" s="25">
        <f t="shared" si="164"/>
        <v>1</v>
      </c>
      <c r="AD816" s="27">
        <f t="shared" si="165"/>
        <v>0</v>
      </c>
      <c r="AE816" s="66" t="str">
        <f t="shared" si="166"/>
        <v>-</v>
      </c>
      <c r="AF816" s="32">
        <f t="shared" si="167"/>
        <v>0</v>
      </c>
    </row>
    <row r="817" spans="1:32" s="1" customFormat="1" ht="12.75">
      <c r="A817" s="136">
        <v>2636540</v>
      </c>
      <c r="B817" s="137">
        <v>82170</v>
      </c>
      <c r="C817" s="32" t="s">
        <v>1108</v>
      </c>
      <c r="D817" s="25" t="s">
        <v>497</v>
      </c>
      <c r="E817" s="25" t="s">
        <v>1109</v>
      </c>
      <c r="F817" s="25">
        <v>48192</v>
      </c>
      <c r="G817" s="26">
        <v>130</v>
      </c>
      <c r="H817" s="27">
        <v>7342461000</v>
      </c>
      <c r="I817" s="28">
        <v>3</v>
      </c>
      <c r="J817" s="29" t="s">
        <v>2235</v>
      </c>
      <c r="K817" s="67" t="s">
        <v>2234</v>
      </c>
      <c r="L817" s="47">
        <v>4532</v>
      </c>
      <c r="M817" s="50" t="s">
        <v>2235</v>
      </c>
      <c r="N817" s="129">
        <v>8.054549329</v>
      </c>
      <c r="O817" s="29" t="str">
        <f t="shared" si="168"/>
        <v>NO</v>
      </c>
      <c r="P817" s="130"/>
      <c r="Q817" s="53" t="str">
        <f t="shared" si="169"/>
        <v>NO</v>
      </c>
      <c r="R817" s="56" t="s">
        <v>2235</v>
      </c>
      <c r="S817" s="57">
        <v>209602</v>
      </c>
      <c r="T817" s="33">
        <v>11487</v>
      </c>
      <c r="U817" s="33">
        <v>45589</v>
      </c>
      <c r="V817" s="58">
        <v>2986</v>
      </c>
      <c r="W817" s="32">
        <f t="shared" si="158"/>
        <v>0</v>
      </c>
      <c r="X817" s="25">
        <f t="shared" si="159"/>
        <v>0</v>
      </c>
      <c r="Y817" s="25">
        <f t="shared" si="160"/>
        <v>0</v>
      </c>
      <c r="Z817" s="27">
        <f t="shared" si="161"/>
        <v>0</v>
      </c>
      <c r="AA817" s="66" t="str">
        <f t="shared" si="162"/>
        <v>-</v>
      </c>
      <c r="AB817" s="32">
        <f t="shared" si="163"/>
        <v>0</v>
      </c>
      <c r="AC817" s="25">
        <f t="shared" si="164"/>
        <v>0</v>
      </c>
      <c r="AD817" s="27">
        <f t="shared" si="165"/>
        <v>0</v>
      </c>
      <c r="AE817" s="66" t="str">
        <f t="shared" si="166"/>
        <v>-</v>
      </c>
      <c r="AF817" s="32">
        <f t="shared" si="167"/>
        <v>0</v>
      </c>
    </row>
    <row r="818" spans="1:32" s="1" customFormat="1" ht="12.75">
      <c r="A818" s="136">
        <v>2636570</v>
      </c>
      <c r="B818" s="137">
        <v>41026</v>
      </c>
      <c r="C818" s="32" t="s">
        <v>1110</v>
      </c>
      <c r="D818" s="25" t="s">
        <v>1111</v>
      </c>
      <c r="E818" s="25" t="s">
        <v>774</v>
      </c>
      <c r="F818" s="25">
        <v>49509</v>
      </c>
      <c r="G818" s="26">
        <v>6299</v>
      </c>
      <c r="H818" s="27">
        <v>6165307555</v>
      </c>
      <c r="I818" s="28">
        <v>2</v>
      </c>
      <c r="J818" s="29" t="s">
        <v>2235</v>
      </c>
      <c r="K818" s="67" t="s">
        <v>2234</v>
      </c>
      <c r="L818" s="47">
        <v>5272</v>
      </c>
      <c r="M818" s="50" t="s">
        <v>2235</v>
      </c>
      <c r="N818" s="129">
        <v>8.976634132</v>
      </c>
      <c r="O818" s="29" t="str">
        <f t="shared" si="168"/>
        <v>NO</v>
      </c>
      <c r="P818" s="130"/>
      <c r="Q818" s="53" t="str">
        <f t="shared" si="169"/>
        <v>NO</v>
      </c>
      <c r="R818" s="56" t="s">
        <v>2235</v>
      </c>
      <c r="S818" s="57">
        <v>233836</v>
      </c>
      <c r="T818" s="33">
        <v>15795</v>
      </c>
      <c r="U818" s="33">
        <v>51590</v>
      </c>
      <c r="V818" s="58">
        <v>16907</v>
      </c>
      <c r="W818" s="32">
        <f t="shared" si="158"/>
        <v>0</v>
      </c>
      <c r="X818" s="25">
        <f t="shared" si="159"/>
        <v>0</v>
      </c>
      <c r="Y818" s="25">
        <f t="shared" si="160"/>
        <v>0</v>
      </c>
      <c r="Z818" s="27">
        <f t="shared" si="161"/>
        <v>0</v>
      </c>
      <c r="AA818" s="66" t="str">
        <f t="shared" si="162"/>
        <v>-</v>
      </c>
      <c r="AB818" s="32">
        <f t="shared" si="163"/>
        <v>0</v>
      </c>
      <c r="AC818" s="25">
        <f t="shared" si="164"/>
        <v>0</v>
      </c>
      <c r="AD818" s="27">
        <f t="shared" si="165"/>
        <v>0</v>
      </c>
      <c r="AE818" s="66" t="str">
        <f t="shared" si="166"/>
        <v>-</v>
      </c>
      <c r="AF818" s="32">
        <f t="shared" si="167"/>
        <v>0</v>
      </c>
    </row>
    <row r="819" spans="1:32" s="1" customFormat="1" ht="12.75">
      <c r="A819" s="136">
        <v>2636600</v>
      </c>
      <c r="B819" s="137">
        <v>74130</v>
      </c>
      <c r="C819" s="32" t="s">
        <v>1112</v>
      </c>
      <c r="D819" s="25" t="s">
        <v>1113</v>
      </c>
      <c r="E819" s="25" t="s">
        <v>1114</v>
      </c>
      <c r="F819" s="25">
        <v>48097</v>
      </c>
      <c r="G819" s="26">
        <v>3342</v>
      </c>
      <c r="H819" s="27">
        <v>8103874274</v>
      </c>
      <c r="I819" s="28">
        <v>8</v>
      </c>
      <c r="J819" s="29" t="s">
        <v>2236</v>
      </c>
      <c r="K819" s="67" t="s">
        <v>2234</v>
      </c>
      <c r="L819" s="47">
        <v>2097</v>
      </c>
      <c r="M819" s="50" t="s">
        <v>2235</v>
      </c>
      <c r="N819" s="129">
        <v>8.084358524</v>
      </c>
      <c r="O819" s="29" t="str">
        <f t="shared" si="168"/>
        <v>NO</v>
      </c>
      <c r="P819" s="130"/>
      <c r="Q819" s="53" t="str">
        <f t="shared" si="169"/>
        <v>NO</v>
      </c>
      <c r="R819" s="56" t="s">
        <v>2236</v>
      </c>
      <c r="S819" s="57">
        <v>84929</v>
      </c>
      <c r="T819" s="33">
        <v>4676</v>
      </c>
      <c r="U819" s="33">
        <v>9404</v>
      </c>
      <c r="V819" s="58">
        <v>1382</v>
      </c>
      <c r="W819" s="32">
        <f t="shared" si="158"/>
        <v>1</v>
      </c>
      <c r="X819" s="25">
        <f t="shared" si="159"/>
        <v>0</v>
      </c>
      <c r="Y819" s="25">
        <f t="shared" si="160"/>
        <v>0</v>
      </c>
      <c r="Z819" s="27">
        <f t="shared" si="161"/>
        <v>0</v>
      </c>
      <c r="AA819" s="66" t="str">
        <f t="shared" si="162"/>
        <v>-</v>
      </c>
      <c r="AB819" s="32">
        <f t="shared" si="163"/>
        <v>1</v>
      </c>
      <c r="AC819" s="25">
        <f t="shared" si="164"/>
        <v>0</v>
      </c>
      <c r="AD819" s="27">
        <f t="shared" si="165"/>
        <v>0</v>
      </c>
      <c r="AE819" s="66" t="str">
        <f t="shared" si="166"/>
        <v>-</v>
      </c>
      <c r="AF819" s="32">
        <f t="shared" si="167"/>
        <v>0</v>
      </c>
    </row>
    <row r="820" spans="1:32" s="1" customFormat="1" ht="12.75">
      <c r="A820" s="136">
        <v>2600239</v>
      </c>
      <c r="B820" s="137">
        <v>82953</v>
      </c>
      <c r="C820" s="32" t="s">
        <v>1458</v>
      </c>
      <c r="D820" s="25" t="s">
        <v>1459</v>
      </c>
      <c r="E820" s="25" t="s">
        <v>1234</v>
      </c>
      <c r="F820" s="25">
        <v>48219</v>
      </c>
      <c r="G820" s="26">
        <v>1810</v>
      </c>
      <c r="H820" s="27">
        <v>3135417619</v>
      </c>
      <c r="I820" s="28">
        <v>1</v>
      </c>
      <c r="J820" s="29" t="s">
        <v>2235</v>
      </c>
      <c r="K820" s="67" t="s">
        <v>2234</v>
      </c>
      <c r="L820" s="47">
        <v>1047</v>
      </c>
      <c r="M820" s="50" t="s">
        <v>2235</v>
      </c>
      <c r="N820" s="129" t="s">
        <v>454</v>
      </c>
      <c r="O820" s="29" t="str">
        <f t="shared" si="168"/>
        <v>M</v>
      </c>
      <c r="P820" s="130">
        <v>23.731</v>
      </c>
      <c r="Q820" s="53" t="str">
        <f t="shared" si="169"/>
        <v>YES</v>
      </c>
      <c r="R820" s="56" t="s">
        <v>2235</v>
      </c>
      <c r="S820" s="57">
        <v>93844</v>
      </c>
      <c r="T820" s="33">
        <v>8836</v>
      </c>
      <c r="U820" s="33">
        <v>0</v>
      </c>
      <c r="V820" s="58">
        <v>8954</v>
      </c>
      <c r="W820" s="32">
        <f t="shared" si="158"/>
        <v>0</v>
      </c>
      <c r="X820" s="25">
        <f t="shared" si="159"/>
        <v>0</v>
      </c>
      <c r="Y820" s="25">
        <f t="shared" si="160"/>
        <v>0</v>
      </c>
      <c r="Z820" s="27">
        <f t="shared" si="161"/>
        <v>0</v>
      </c>
      <c r="AA820" s="66" t="str">
        <f t="shared" si="162"/>
        <v>-</v>
      </c>
      <c r="AB820" s="32">
        <f t="shared" si="163"/>
        <v>0</v>
      </c>
      <c r="AC820" s="25">
        <f t="shared" si="164"/>
        <v>1</v>
      </c>
      <c r="AD820" s="27">
        <f t="shared" si="165"/>
        <v>0</v>
      </c>
      <c r="AE820" s="66" t="str">
        <f t="shared" si="166"/>
        <v>-</v>
      </c>
      <c r="AF820" s="32">
        <f t="shared" si="167"/>
        <v>0</v>
      </c>
    </row>
    <row r="821" spans="1:32" s="1" customFormat="1" ht="12.75">
      <c r="A821" s="136">
        <v>2636660</v>
      </c>
      <c r="B821" s="137">
        <v>70350</v>
      </c>
      <c r="C821" s="32" t="s">
        <v>1117</v>
      </c>
      <c r="D821" s="25" t="s">
        <v>739</v>
      </c>
      <c r="E821" s="25" t="s">
        <v>1118</v>
      </c>
      <c r="F821" s="25">
        <v>49464</v>
      </c>
      <c r="G821" s="26">
        <v>110</v>
      </c>
      <c r="H821" s="27">
        <v>6167483000</v>
      </c>
      <c r="I821" s="28" t="s">
        <v>467</v>
      </c>
      <c r="J821" s="29" t="s">
        <v>2235</v>
      </c>
      <c r="K821" s="67" t="s">
        <v>2234</v>
      </c>
      <c r="L821" s="47">
        <v>4645</v>
      </c>
      <c r="M821" s="50" t="s">
        <v>2235</v>
      </c>
      <c r="N821" s="129">
        <v>5.462992631</v>
      </c>
      <c r="O821" s="29" t="str">
        <f>IF(ISNUMBER(N821)=FALSE,"M",IF(AND(ISNUMBER(N821),N821&gt;=20),"YES","NO"))</f>
        <v>NO</v>
      </c>
      <c r="P821" s="130"/>
      <c r="Q821" s="53" t="str">
        <f t="shared" si="169"/>
        <v>NO</v>
      </c>
      <c r="R821" s="56" t="s">
        <v>2235</v>
      </c>
      <c r="S821" s="57">
        <v>157389</v>
      </c>
      <c r="T821" s="33">
        <v>9542</v>
      </c>
      <c r="U821" s="33">
        <v>21496</v>
      </c>
      <c r="V821" s="58">
        <v>3492</v>
      </c>
      <c r="W821" s="32">
        <f t="shared" si="158"/>
        <v>0</v>
      </c>
      <c r="X821" s="25">
        <f t="shared" si="159"/>
        <v>0</v>
      </c>
      <c r="Y821" s="25">
        <f t="shared" si="160"/>
        <v>0</v>
      </c>
      <c r="Z821" s="27">
        <f t="shared" si="161"/>
        <v>0</v>
      </c>
      <c r="AA821" s="66" t="str">
        <f t="shared" si="162"/>
        <v>-</v>
      </c>
      <c r="AB821" s="32">
        <f t="shared" si="163"/>
        <v>0</v>
      </c>
      <c r="AC821" s="25">
        <f t="shared" si="164"/>
        <v>0</v>
      </c>
      <c r="AD821" s="27">
        <f t="shared" si="165"/>
        <v>0</v>
      </c>
      <c r="AE821" s="66" t="str">
        <f t="shared" si="166"/>
        <v>-</v>
      </c>
      <c r="AF821" s="32">
        <f t="shared" si="167"/>
        <v>0</v>
      </c>
    </row>
    <row r="822" spans="2:7" ht="12.75">
      <c r="B822" s="83"/>
      <c r="G822" s="24"/>
    </row>
    <row r="823" spans="2:7" ht="12.75">
      <c r="B823" s="83"/>
      <c r="G823" s="24"/>
    </row>
    <row r="824" spans="2:7" ht="12.75">
      <c r="B824" s="83"/>
      <c r="G824" s="24"/>
    </row>
    <row r="825" spans="2:7" ht="12.75">
      <c r="B825" s="83"/>
      <c r="G825" s="24"/>
    </row>
    <row r="826" spans="2:7" ht="12.75">
      <c r="B826" s="83"/>
      <c r="G826" s="24"/>
    </row>
    <row r="827" spans="2:7" ht="12.75">
      <c r="B827" s="83"/>
      <c r="G827" s="24"/>
    </row>
    <row r="828" spans="2:7" ht="12.75">
      <c r="B828" s="83"/>
      <c r="G828" s="24"/>
    </row>
    <row r="829" spans="2:7" ht="12.75">
      <c r="B829" s="83"/>
      <c r="G829" s="24"/>
    </row>
    <row r="830" spans="2:7" ht="12.75">
      <c r="B830" s="83"/>
      <c r="G830" s="24"/>
    </row>
    <row r="831" spans="2:7" ht="12.75">
      <c r="B831" s="83"/>
      <c r="G831" s="24"/>
    </row>
    <row r="832" spans="2:7" ht="12.75">
      <c r="B832" s="83"/>
      <c r="G832" s="24"/>
    </row>
    <row r="833" spans="2:7" ht="12.75">
      <c r="B833" s="83"/>
      <c r="G833" s="24"/>
    </row>
    <row r="834" spans="2:7" ht="12.75">
      <c r="B834" s="83"/>
      <c r="G834" s="24"/>
    </row>
    <row r="835" spans="2:7" ht="12.75">
      <c r="B835" s="83"/>
      <c r="G835" s="24"/>
    </row>
    <row r="836" spans="2:7" ht="12.75">
      <c r="B836" s="83"/>
      <c r="G836" s="24"/>
    </row>
    <row r="837" spans="2:7" ht="12.75">
      <c r="B837" s="83"/>
      <c r="G837" s="24"/>
    </row>
    <row r="838" spans="2:7" ht="12.75">
      <c r="B838" s="83"/>
      <c r="G838" s="24"/>
    </row>
    <row r="839" spans="2:7" ht="12.75">
      <c r="B839" s="83"/>
      <c r="G839" s="24"/>
    </row>
    <row r="840" spans="2:7" ht="12.75">
      <c r="B840" s="83"/>
      <c r="G840" s="24"/>
    </row>
    <row r="841" spans="2:7" ht="12.75">
      <c r="B841" s="83"/>
      <c r="G841" s="24"/>
    </row>
    <row r="842" spans="2:7" ht="12.75">
      <c r="B842" s="83"/>
      <c r="G842" s="24"/>
    </row>
    <row r="843" spans="2:7" ht="12.75">
      <c r="B843" s="83"/>
      <c r="G843" s="24"/>
    </row>
    <row r="844" spans="2:7" ht="12.75">
      <c r="B844" s="83"/>
      <c r="G844" s="24"/>
    </row>
    <row r="845" spans="2:7" ht="12.75">
      <c r="B845" s="83"/>
      <c r="G845" s="24"/>
    </row>
    <row r="846" spans="2:7" ht="12.75">
      <c r="B846" s="83"/>
      <c r="G846" s="24"/>
    </row>
    <row r="847" spans="2:7" ht="12.75">
      <c r="B847" s="83"/>
      <c r="G847" s="24"/>
    </row>
    <row r="848" spans="2:7" ht="12.75">
      <c r="B848" s="83"/>
      <c r="G848" s="24"/>
    </row>
    <row r="849" spans="2:7" ht="12.75">
      <c r="B849" s="83"/>
      <c r="G849" s="24"/>
    </row>
    <row r="850" spans="2:7" ht="12.75">
      <c r="B850" s="83"/>
      <c r="G850" s="24"/>
    </row>
    <row r="851" spans="2:7" ht="12.75">
      <c r="B851" s="83"/>
      <c r="G851" s="24"/>
    </row>
    <row r="852" spans="2:7" ht="12.75">
      <c r="B852" s="83"/>
      <c r="G852" s="24"/>
    </row>
    <row r="853" spans="2:7" ht="12.75">
      <c r="B853" s="83"/>
      <c r="G853" s="24"/>
    </row>
    <row r="854" spans="2:7" ht="12.75">
      <c r="B854" s="83"/>
      <c r="G854" s="24"/>
    </row>
    <row r="855" spans="2:7" ht="12.75">
      <c r="B855" s="83"/>
      <c r="G855" s="24"/>
    </row>
    <row r="856" spans="2:7" ht="12.75">
      <c r="B856" s="83"/>
      <c r="G856" s="24"/>
    </row>
    <row r="857" spans="2:7" ht="12.75">
      <c r="B857" s="83"/>
      <c r="G857" s="24"/>
    </row>
    <row r="858" spans="2:7" ht="12.75">
      <c r="B858" s="83"/>
      <c r="G858" s="24"/>
    </row>
    <row r="859" spans="2:7" ht="12.75">
      <c r="B859" s="83"/>
      <c r="G859" s="24"/>
    </row>
    <row r="860" spans="2:7" ht="12.75">
      <c r="B860" s="83"/>
      <c r="G860" s="24"/>
    </row>
    <row r="861" spans="2:7" ht="12.75">
      <c r="B861" s="83"/>
      <c r="G861" s="24"/>
    </row>
    <row r="862" spans="2:7" ht="12.75">
      <c r="B862" s="83"/>
      <c r="G862" s="24"/>
    </row>
    <row r="863" ht="12.75">
      <c r="B863" s="83"/>
    </row>
    <row r="864" ht="12.75">
      <c r="B864" s="83"/>
    </row>
    <row r="865" ht="12.75">
      <c r="B865" s="83"/>
    </row>
    <row r="866" ht="12.75">
      <c r="B866" s="83"/>
    </row>
    <row r="867" ht="12.75">
      <c r="B867" s="83"/>
    </row>
    <row r="868" ht="12.75">
      <c r="B868" s="83"/>
    </row>
    <row r="869" ht="12.75">
      <c r="B869" s="83"/>
    </row>
    <row r="870" ht="12.75">
      <c r="B870" s="83"/>
    </row>
    <row r="871" ht="12.75">
      <c r="B871" s="83"/>
    </row>
    <row r="872" ht="12.75">
      <c r="B872" s="83"/>
    </row>
    <row r="873" ht="12.75">
      <c r="B873" s="83"/>
    </row>
    <row r="874" ht="12.75">
      <c r="B874" s="83"/>
    </row>
    <row r="875" ht="12.75">
      <c r="B875" s="83"/>
    </row>
    <row r="876" ht="12.75">
      <c r="B876" s="83"/>
    </row>
  </sheetData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FY 2005 Small Rural School Achievement Program Eligibility Spreadsheet (MS Excel)</dc:title>
  <dc:subject/>
  <dc:creator>robert.hitchcock</dc:creator>
  <cp:keywords/>
  <dc:description/>
  <cp:lastModifiedBy>alan.smigielski</cp:lastModifiedBy>
  <cp:lastPrinted>2005-04-19T13:30:55Z</cp:lastPrinted>
  <dcterms:created xsi:type="dcterms:W3CDTF">2004-07-07T21:41:26Z</dcterms:created>
  <dcterms:modified xsi:type="dcterms:W3CDTF">2005-05-31T17:14:02Z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